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filterPrivacy="1" showInkAnnotation="0" codeName="ThisWorkbook" defaultThemeVersion="124226"/>
  <xr:revisionPtr revIDLastSave="0" documentId="13_ncr:1_{A4787A45-81CF-4D00-B7E5-0A2CAEA88EEA}" xr6:coauthVersionLast="36" xr6:coauthVersionMax="36" xr10:uidLastSave="{00000000-0000-0000-0000-000000000000}"/>
  <bookViews>
    <workbookView xWindow="6816" yWindow="300" windowWidth="10248" windowHeight="5772" xr2:uid="{00000000-000D-0000-FFFF-FFFF00000000}"/>
  </bookViews>
  <sheets>
    <sheet name="Sheet1" sheetId="1" r:id="rId1"/>
    <sheet name="Sheet2" sheetId="2" state="hidden" r:id="rId2"/>
    <sheet name="Sheet3" sheetId="3" state="hidden" r:id="rId3"/>
    <sheet name="Sheet4" sheetId="4" state="hidden" r:id="rId4"/>
    <sheet name="Sheet5" sheetId="5" state="hidden" r:id="rId5"/>
  </sheets>
  <externalReferences>
    <externalReference r:id="rId6"/>
  </externalReferences>
  <definedNames>
    <definedName name="DC_gain_comp">Sheet2!$B$31</definedName>
    <definedName name="DC_gain_power">Sheet2!$B$21</definedName>
    <definedName name="fp">Sheet2!$B$18</definedName>
    <definedName name="fp_comp1">Sheet2!$B$29</definedName>
    <definedName name="fp_comp2">Sheet2!$B$30</definedName>
    <definedName name="fp_ff">Sheet2!$B$55</definedName>
    <definedName name="fz_comp">Sheet2!$B$28</definedName>
    <definedName name="fz_ff">Sheet2!$B$54</definedName>
    <definedName name="fzESR">Sheet2!$B$20</definedName>
    <definedName name="fzRHP">Sheet2!$B$19</definedName>
    <definedName name="GmPS">Sheet2!$B$6</definedName>
    <definedName name="Rsns">Sheet2!$D$5</definedName>
    <definedName name="Vout">Sheet2!$B$11</definedName>
    <definedName name="Vref">Sheet2!$B$3</definedName>
  </definedNames>
  <calcPr calcId="191029"/>
</workbook>
</file>

<file path=xl/calcChain.xml><?xml version="1.0" encoding="utf-8"?>
<calcChain xmlns="http://schemas.openxmlformats.org/spreadsheetml/2006/main">
  <c r="B26" i="2" l="1"/>
  <c r="B27" i="2"/>
  <c r="B25" i="2"/>
  <c r="B25" i="1"/>
  <c r="I21" i="5" l="1"/>
  <c r="I22" i="5"/>
  <c r="I23" i="5" s="1"/>
  <c r="W233" i="2" l="1"/>
  <c r="W234" i="2"/>
  <c r="W235" i="2"/>
  <c r="W236" i="2"/>
  <c r="W237" i="2"/>
  <c r="W238" i="2"/>
  <c r="W239" i="2"/>
  <c r="W240" i="2"/>
  <c r="W241" i="2"/>
  <c r="W242" i="2"/>
  <c r="W243" i="2"/>
  <c r="W244" i="2"/>
  <c r="W245" i="2"/>
  <c r="W246" i="2"/>
  <c r="W247" i="2"/>
  <c r="W248" i="2"/>
  <c r="W249" i="2"/>
  <c r="W250" i="2"/>
  <c r="W251" i="2"/>
  <c r="W252" i="2"/>
  <c r="W253" i="2"/>
  <c r="W254" i="2"/>
  <c r="W255" i="2"/>
  <c r="W256" i="2"/>
  <c r="W257" i="2"/>
  <c r="W258" i="2"/>
  <c r="W259" i="2"/>
  <c r="W260" i="2"/>
  <c r="W261" i="2"/>
  <c r="W262" i="2"/>
  <c r="W263" i="2"/>
  <c r="W264" i="2"/>
  <c r="W265" i="2"/>
  <c r="W266" i="2"/>
  <c r="W267" i="2"/>
  <c r="W268" i="2"/>
  <c r="W269" i="2"/>
  <c r="W270" i="2"/>
  <c r="W271" i="2"/>
  <c r="W272" i="2"/>
  <c r="W273" i="2"/>
  <c r="W274" i="2"/>
  <c r="W275" i="2"/>
  <c r="W276" i="2"/>
  <c r="W277" i="2"/>
  <c r="W278" i="2"/>
  <c r="W279" i="2"/>
  <c r="W280" i="2"/>
  <c r="W281" i="2"/>
  <c r="W282" i="2"/>
  <c r="W283" i="2"/>
  <c r="W284" i="2"/>
  <c r="W285" i="2"/>
  <c r="W286" i="2"/>
  <c r="W287" i="2"/>
  <c r="W288" i="2"/>
  <c r="W289" i="2"/>
  <c r="W290" i="2"/>
  <c r="W291" i="2"/>
  <c r="W292" i="2"/>
  <c r="W293" i="2"/>
  <c r="W294" i="2"/>
  <c r="W295" i="2"/>
  <c r="W296" i="2"/>
  <c r="W297" i="2"/>
  <c r="W298" i="2"/>
  <c r="W299" i="2"/>
  <c r="W300" i="2"/>
  <c r="W301" i="2"/>
  <c r="W302" i="2"/>
  <c r="W303" i="2"/>
  <c r="W304" i="2"/>
  <c r="W305" i="2"/>
  <c r="W306" i="2"/>
  <c r="W307" i="2"/>
  <c r="W308" i="2"/>
  <c r="W309" i="2"/>
  <c r="W310" i="2"/>
  <c r="W311" i="2"/>
  <c r="W312" i="2"/>
  <c r="W313" i="2"/>
  <c r="W314" i="2"/>
  <c r="W315" i="2"/>
  <c r="W316" i="2"/>
  <c r="W317" i="2"/>
  <c r="W318" i="2"/>
  <c r="W319" i="2"/>
  <c r="W320" i="2"/>
  <c r="W321" i="2"/>
  <c r="W322" i="2"/>
  <c r="W323" i="2"/>
  <c r="W324" i="2"/>
  <c r="W325" i="2"/>
  <c r="W326" i="2"/>
  <c r="W327" i="2"/>
  <c r="W328" i="2"/>
  <c r="W329" i="2"/>
  <c r="W330" i="2"/>
  <c r="W331" i="2"/>
  <c r="W332" i="2"/>
  <c r="W333" i="2"/>
  <c r="W334" i="2"/>
  <c r="W335" i="2"/>
  <c r="W336" i="2"/>
  <c r="W337" i="2"/>
  <c r="W338" i="2"/>
  <c r="W339" i="2"/>
  <c r="W340" i="2"/>
  <c r="W341" i="2"/>
  <c r="W342" i="2"/>
  <c r="W343" i="2"/>
  <c r="W344" i="2"/>
  <c r="W345" i="2"/>
  <c r="W346" i="2"/>
  <c r="W347" i="2"/>
  <c r="W348" i="2"/>
  <c r="W349" i="2"/>
  <c r="W350" i="2"/>
  <c r="W351" i="2"/>
  <c r="W352" i="2"/>
  <c r="W353" i="2"/>
  <c r="W354" i="2"/>
  <c r="W355" i="2"/>
  <c r="W356" i="2"/>
  <c r="W357" i="2"/>
  <c r="W358" i="2"/>
  <c r="W359" i="2"/>
  <c r="W360" i="2"/>
  <c r="W361" i="2"/>
  <c r="W362" i="2"/>
  <c r="W363" i="2"/>
  <c r="W364" i="2"/>
  <c r="W365" i="2"/>
  <c r="W366" i="2"/>
  <c r="W367" i="2"/>
  <c r="W368" i="2"/>
  <c r="W369" i="2"/>
  <c r="W370" i="2"/>
  <c r="W371" i="2"/>
  <c r="W372" i="2"/>
  <c r="W373" i="2"/>
  <c r="W374" i="2"/>
  <c r="W375" i="2"/>
  <c r="W376" i="2"/>
  <c r="W377" i="2"/>
  <c r="W378" i="2"/>
  <c r="W379" i="2"/>
  <c r="W380" i="2"/>
  <c r="W381" i="2"/>
  <c r="W382" i="2"/>
  <c r="W383" i="2"/>
  <c r="W384" i="2"/>
  <c r="W385" i="2"/>
  <c r="W386" i="2"/>
  <c r="W387" i="2"/>
  <c r="W388" i="2"/>
  <c r="W389" i="2"/>
  <c r="W390" i="2"/>
  <c r="W391" i="2"/>
  <c r="W392" i="2"/>
  <c r="W393" i="2"/>
  <c r="W394" i="2"/>
  <c r="W395" i="2"/>
  <c r="W396" i="2"/>
  <c r="W397" i="2"/>
  <c r="W398" i="2"/>
  <c r="W399" i="2"/>
  <c r="W400" i="2"/>
  <c r="W401" i="2"/>
  <c r="W402" i="2"/>
  <c r="W403" i="2"/>
  <c r="W404" i="2"/>
  <c r="W405" i="2"/>
  <c r="W406" i="2"/>
  <c r="W407" i="2"/>
  <c r="W408" i="2"/>
  <c r="W409" i="2"/>
  <c r="W410" i="2"/>
  <c r="W411" i="2"/>
  <c r="W412" i="2"/>
  <c r="W413" i="2"/>
  <c r="W414" i="2"/>
  <c r="W415" i="2"/>
  <c r="W416" i="2"/>
  <c r="W417" i="2"/>
  <c r="W418" i="2"/>
  <c r="W419" i="2"/>
  <c r="W420" i="2"/>
  <c r="W421" i="2"/>
  <c r="W422" i="2"/>
  <c r="W423" i="2"/>
  <c r="W424" i="2"/>
  <c r="W425" i="2"/>
  <c r="W426" i="2"/>
  <c r="W427" i="2"/>
  <c r="W428" i="2"/>
  <c r="W429" i="2"/>
  <c r="W430" i="2"/>
  <c r="W431" i="2"/>
  <c r="W432" i="2"/>
  <c r="W433" i="2"/>
  <c r="W434" i="2"/>
  <c r="W435" i="2"/>
  <c r="W436" i="2"/>
  <c r="W437" i="2"/>
  <c r="W438" i="2"/>
  <c r="W439" i="2"/>
  <c r="W440" i="2"/>
  <c r="W441" i="2"/>
  <c r="W442" i="2"/>
  <c r="W443" i="2"/>
  <c r="W444" i="2"/>
  <c r="W445" i="2"/>
  <c r="W446" i="2"/>
  <c r="W447" i="2"/>
  <c r="W448" i="2"/>
  <c r="W449" i="2"/>
  <c r="W450" i="2"/>
  <c r="W451" i="2"/>
  <c r="W452" i="2"/>
  <c r="W453" i="2"/>
  <c r="W454" i="2"/>
  <c r="W455" i="2"/>
  <c r="W456" i="2"/>
  <c r="W457" i="2"/>
  <c r="W458" i="2"/>
  <c r="W459" i="2"/>
  <c r="W460" i="2"/>
  <c r="W461" i="2"/>
  <c r="W462" i="2"/>
  <c r="W463" i="2"/>
  <c r="W464" i="2"/>
  <c r="W465" i="2"/>
  <c r="W466" i="2"/>
  <c r="W467" i="2"/>
  <c r="W468" i="2"/>
  <c r="W469" i="2"/>
  <c r="W470" i="2"/>
  <c r="W471" i="2"/>
  <c r="W472" i="2"/>
  <c r="W473" i="2"/>
  <c r="W474" i="2"/>
  <c r="W475" i="2"/>
  <c r="W476" i="2"/>
  <c r="W477" i="2"/>
  <c r="W478" i="2"/>
  <c r="W479" i="2"/>
  <c r="W480" i="2"/>
  <c r="W481" i="2"/>
  <c r="W482" i="2"/>
  <c r="W483" i="2"/>
  <c r="W484" i="2"/>
  <c r="W485" i="2"/>
  <c r="W486" i="2"/>
  <c r="W487" i="2"/>
  <c r="W488" i="2"/>
  <c r="W489" i="2"/>
  <c r="W490" i="2"/>
  <c r="W491" i="2"/>
  <c r="W492" i="2"/>
  <c r="W493" i="2"/>
  <c r="W494" i="2"/>
  <c r="W495" i="2"/>
  <c r="W496" i="2"/>
  <c r="W497" i="2"/>
  <c r="W498" i="2"/>
  <c r="W499" i="2"/>
  <c r="W500" i="2"/>
  <c r="W501" i="2"/>
  <c r="W502" i="2"/>
  <c r="W503" i="2"/>
  <c r="W504" i="2"/>
  <c r="W505" i="2"/>
  <c r="W506" i="2"/>
  <c r="W507" i="2"/>
  <c r="W508" i="2"/>
  <c r="W509" i="2"/>
  <c r="W510" i="2"/>
  <c r="W511" i="2"/>
  <c r="W512" i="2"/>
  <c r="W513" i="2"/>
  <c r="W514" i="2"/>
  <c r="W515" i="2"/>
  <c r="W516" i="2"/>
  <c r="W517" i="2"/>
  <c r="W518" i="2"/>
  <c r="W519" i="2"/>
  <c r="W520" i="2"/>
  <c r="W521" i="2"/>
  <c r="W522" i="2"/>
  <c r="W523" i="2"/>
  <c r="W524" i="2"/>
  <c r="W525" i="2"/>
  <c r="W526" i="2"/>
  <c r="W527" i="2"/>
  <c r="W528" i="2"/>
  <c r="W529" i="2"/>
  <c r="W530" i="2"/>
  <c r="W531" i="2"/>
  <c r="W532" i="2"/>
  <c r="W533" i="2"/>
  <c r="W534" i="2"/>
  <c r="W535" i="2"/>
  <c r="W536" i="2"/>
  <c r="W537" i="2"/>
  <c r="W538" i="2"/>
  <c r="W539" i="2"/>
  <c r="W540" i="2"/>
  <c r="W541" i="2"/>
  <c r="W542" i="2"/>
  <c r="W543" i="2"/>
  <c r="W544" i="2"/>
  <c r="W545" i="2"/>
  <c r="W546" i="2"/>
  <c r="W547" i="2"/>
  <c r="W548" i="2"/>
  <c r="W549" i="2"/>
  <c r="W550" i="2"/>
  <c r="W551" i="2"/>
  <c r="W552" i="2"/>
  <c r="W553" i="2"/>
  <c r="W554" i="2"/>
  <c r="W555" i="2"/>
  <c r="W556" i="2"/>
  <c r="W557" i="2"/>
  <c r="W558" i="2"/>
  <c r="W559" i="2"/>
  <c r="W560" i="2"/>
  <c r="W561" i="2"/>
  <c r="W562" i="2"/>
  <c r="W563" i="2"/>
  <c r="W564" i="2"/>
  <c r="W565" i="2"/>
  <c r="W566" i="2"/>
  <c r="W567" i="2"/>
  <c r="W568" i="2"/>
  <c r="W569" i="2"/>
  <c r="W570" i="2"/>
  <c r="W571" i="2"/>
  <c r="W572" i="2"/>
  <c r="W573" i="2"/>
  <c r="W574" i="2"/>
  <c r="W575" i="2"/>
  <c r="W576" i="2"/>
  <c r="W577" i="2"/>
  <c r="W578" i="2"/>
  <c r="W579" i="2"/>
  <c r="W580" i="2"/>
  <c r="W581" i="2"/>
  <c r="W582" i="2"/>
  <c r="W583" i="2"/>
  <c r="W584" i="2"/>
  <c r="W585" i="2"/>
  <c r="W586" i="2"/>
  <c r="W587" i="2"/>
  <c r="W588" i="2"/>
  <c r="W589" i="2"/>
  <c r="W590" i="2"/>
  <c r="W591" i="2"/>
  <c r="W592" i="2"/>
  <c r="W593" i="2"/>
  <c r="W594" i="2"/>
  <c r="W595" i="2"/>
  <c r="W596" i="2"/>
  <c r="W597" i="2"/>
  <c r="W598" i="2"/>
  <c r="W599" i="2"/>
  <c r="W600" i="2"/>
  <c r="W601" i="2"/>
  <c r="W602" i="2"/>
  <c r="W603" i="2"/>
  <c r="W604" i="2"/>
  <c r="W605" i="2"/>
  <c r="W606" i="2"/>
  <c r="W607" i="2"/>
  <c r="W608" i="2"/>
  <c r="W609" i="2"/>
  <c r="W610" i="2"/>
  <c r="W611" i="2"/>
  <c r="W612" i="2"/>
  <c r="W613" i="2"/>
  <c r="W614" i="2"/>
  <c r="W615" i="2"/>
  <c r="W616" i="2"/>
  <c r="W617" i="2"/>
  <c r="W618" i="2"/>
  <c r="W619" i="2"/>
  <c r="W620" i="2"/>
  <c r="W621" i="2"/>
  <c r="W622" i="2"/>
  <c r="W623" i="2"/>
  <c r="W624" i="2"/>
  <c r="W625" i="2"/>
  <c r="W626" i="2"/>
  <c r="W627" i="2"/>
  <c r="W628" i="2"/>
  <c r="W629" i="2"/>
  <c r="W630" i="2"/>
  <c r="W631" i="2"/>
  <c r="W632" i="2"/>
  <c r="W633" i="2"/>
  <c r="W634" i="2"/>
  <c r="W635" i="2"/>
  <c r="W636" i="2"/>
  <c r="W637" i="2"/>
  <c r="W638" i="2"/>
  <c r="W639" i="2"/>
  <c r="W640" i="2"/>
  <c r="W641" i="2"/>
  <c r="W642" i="2"/>
  <c r="W643" i="2"/>
  <c r="W644" i="2"/>
  <c r="W645" i="2"/>
  <c r="W646" i="2"/>
  <c r="W647" i="2"/>
  <c r="W648" i="2"/>
  <c r="W649" i="2"/>
  <c r="W650" i="2"/>
  <c r="W651" i="2"/>
  <c r="W652" i="2"/>
  <c r="W653" i="2"/>
  <c r="W654" i="2"/>
  <c r="W655" i="2"/>
  <c r="W656" i="2"/>
  <c r="W657" i="2"/>
  <c r="W658" i="2"/>
  <c r="W659" i="2"/>
  <c r="W660" i="2"/>
  <c r="W661" i="2"/>
  <c r="W662" i="2"/>
  <c r="W663" i="2"/>
  <c r="W664" i="2"/>
  <c r="W665" i="2"/>
  <c r="W666" i="2"/>
  <c r="W667" i="2"/>
  <c r="W668" i="2"/>
  <c r="W669" i="2"/>
  <c r="W670" i="2"/>
  <c r="W671" i="2"/>
  <c r="W672" i="2"/>
  <c r="W673" i="2"/>
  <c r="W674" i="2"/>
  <c r="W675" i="2"/>
  <c r="W676" i="2"/>
  <c r="W677" i="2"/>
  <c r="W678" i="2"/>
  <c r="W679" i="2"/>
  <c r="W680" i="2"/>
  <c r="W681" i="2"/>
  <c r="W682" i="2"/>
  <c r="W683" i="2"/>
  <c r="W684" i="2"/>
  <c r="W685" i="2"/>
  <c r="W686" i="2"/>
  <c r="W687" i="2"/>
  <c r="W688" i="2"/>
  <c r="W689" i="2"/>
  <c r="W690" i="2"/>
  <c r="W691" i="2"/>
  <c r="W692" i="2"/>
  <c r="W693" i="2"/>
  <c r="W694" i="2"/>
  <c r="W695" i="2"/>
  <c r="W696" i="2"/>
  <c r="W697" i="2"/>
  <c r="W698" i="2"/>
  <c r="W699" i="2"/>
  <c r="W700" i="2"/>
  <c r="W701" i="2"/>
  <c r="W702" i="2"/>
  <c r="W703" i="2"/>
  <c r="W704" i="2"/>
  <c r="W705" i="2"/>
  <c r="W706" i="2"/>
  <c r="W707" i="2"/>
  <c r="W708" i="2"/>
  <c r="W709" i="2"/>
  <c r="W710" i="2"/>
  <c r="W711" i="2"/>
  <c r="W712" i="2"/>
  <c r="W713" i="2"/>
  <c r="W714" i="2"/>
  <c r="W715" i="2"/>
  <c r="W716" i="2"/>
  <c r="W717" i="2"/>
  <c r="W718" i="2"/>
  <c r="W719" i="2"/>
  <c r="W720" i="2"/>
  <c r="W721" i="2"/>
  <c r="W722" i="2"/>
  <c r="W723" i="2"/>
  <c r="W724" i="2"/>
  <c r="W725" i="2"/>
  <c r="W726" i="2"/>
  <c r="W727" i="2"/>
  <c r="W728" i="2"/>
  <c r="W729" i="2"/>
  <c r="W730" i="2"/>
  <c r="W731" i="2"/>
  <c r="W732" i="2"/>
  <c r="W733" i="2"/>
  <c r="W734" i="2"/>
  <c r="W735" i="2"/>
  <c r="W736" i="2"/>
  <c r="W737" i="2"/>
  <c r="W738" i="2"/>
  <c r="W739" i="2"/>
  <c r="W740" i="2"/>
  <c r="W741" i="2"/>
  <c r="W742" i="2"/>
  <c r="W743" i="2"/>
  <c r="W744" i="2"/>
  <c r="W745" i="2"/>
  <c r="W746" i="2"/>
  <c r="W747" i="2"/>
  <c r="W748" i="2"/>
  <c r="W749" i="2"/>
  <c r="W750" i="2"/>
  <c r="W751" i="2"/>
  <c r="W752" i="2"/>
  <c r="W753" i="2"/>
  <c r="W754" i="2"/>
  <c r="W755" i="2"/>
  <c r="W756" i="2"/>
  <c r="W757" i="2"/>
  <c r="W758" i="2"/>
  <c r="W759" i="2"/>
  <c r="W760" i="2"/>
  <c r="W761" i="2"/>
  <c r="W762" i="2"/>
  <c r="W763" i="2"/>
  <c r="W764" i="2"/>
  <c r="W765" i="2"/>
  <c r="W766" i="2"/>
  <c r="W767" i="2"/>
  <c r="W768" i="2"/>
  <c r="W769" i="2"/>
  <c r="W770" i="2"/>
  <c r="W771" i="2"/>
  <c r="W772" i="2"/>
  <c r="W773" i="2"/>
  <c r="W774" i="2"/>
  <c r="W775" i="2"/>
  <c r="W776" i="2"/>
  <c r="W777" i="2"/>
  <c r="W778" i="2"/>
  <c r="W779" i="2"/>
  <c r="W780" i="2"/>
  <c r="W781" i="2"/>
  <c r="W782" i="2"/>
  <c r="W783" i="2"/>
  <c r="W784" i="2"/>
  <c r="W785" i="2"/>
  <c r="W786" i="2"/>
  <c r="W787" i="2"/>
  <c r="W788" i="2"/>
  <c r="W789" i="2"/>
  <c r="W790" i="2"/>
  <c r="W791" i="2"/>
  <c r="W792" i="2"/>
  <c r="W793" i="2"/>
  <c r="W794" i="2"/>
  <c r="W795" i="2"/>
  <c r="W796" i="2"/>
  <c r="W797" i="2"/>
  <c r="W798" i="2"/>
  <c r="W799" i="2"/>
  <c r="W800" i="2"/>
  <c r="W801" i="2"/>
  <c r="W802" i="2"/>
  <c r="W803" i="2"/>
  <c r="W804" i="2"/>
  <c r="W805" i="2"/>
  <c r="W806" i="2"/>
  <c r="W807" i="2"/>
  <c r="W808" i="2"/>
  <c r="W809" i="2"/>
  <c r="W810" i="2"/>
  <c r="W811" i="2"/>
  <c r="W812" i="2"/>
  <c r="W813" i="2"/>
  <c r="W814" i="2"/>
  <c r="W815" i="2"/>
  <c r="W816" i="2"/>
  <c r="W817" i="2"/>
  <c r="W818" i="2"/>
  <c r="W819" i="2"/>
  <c r="W820" i="2"/>
  <c r="W821" i="2"/>
  <c r="W822"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103" i="2"/>
  <c r="W104" i="2"/>
  <c r="W105" i="2"/>
  <c r="W106" i="2"/>
  <c r="W107" i="2"/>
  <c r="W108" i="2"/>
  <c r="W109" i="2"/>
  <c r="W110" i="2"/>
  <c r="W111" i="2"/>
  <c r="W112" i="2"/>
  <c r="W113" i="2"/>
  <c r="W114" i="2"/>
  <c r="W115" i="2"/>
  <c r="W116" i="2"/>
  <c r="W117" i="2"/>
  <c r="W118" i="2"/>
  <c r="W119" i="2"/>
  <c r="W120" i="2"/>
  <c r="W121" i="2"/>
  <c r="W122" i="2"/>
  <c r="W123" i="2"/>
  <c r="W124" i="2"/>
  <c r="W125" i="2"/>
  <c r="W126" i="2"/>
  <c r="W127" i="2"/>
  <c r="W128" i="2"/>
  <c r="W129" i="2"/>
  <c r="W130" i="2"/>
  <c r="W131" i="2"/>
  <c r="W132" i="2"/>
  <c r="W133" i="2"/>
  <c r="W134" i="2"/>
  <c r="W135" i="2"/>
  <c r="W136" i="2"/>
  <c r="W137" i="2"/>
  <c r="W138" i="2"/>
  <c r="W139" i="2"/>
  <c r="W140" i="2"/>
  <c r="W141" i="2"/>
  <c r="W142" i="2"/>
  <c r="W143" i="2"/>
  <c r="W144" i="2"/>
  <c r="W145" i="2"/>
  <c r="W146" i="2"/>
  <c r="W147" i="2"/>
  <c r="W148" i="2"/>
  <c r="W149" i="2"/>
  <c r="W150" i="2"/>
  <c r="W151" i="2"/>
  <c r="W152" i="2"/>
  <c r="W153" i="2"/>
  <c r="W154" i="2"/>
  <c r="W155" i="2"/>
  <c r="W156" i="2"/>
  <c r="W157" i="2"/>
  <c r="W158" i="2"/>
  <c r="W159" i="2"/>
  <c r="W160" i="2"/>
  <c r="W161" i="2"/>
  <c r="W162" i="2"/>
  <c r="W163" i="2"/>
  <c r="W164" i="2"/>
  <c r="W165" i="2"/>
  <c r="W166" i="2"/>
  <c r="W167" i="2"/>
  <c r="W168" i="2"/>
  <c r="W169" i="2"/>
  <c r="W170" i="2"/>
  <c r="W171" i="2"/>
  <c r="W172" i="2"/>
  <c r="W173" i="2"/>
  <c r="W174" i="2"/>
  <c r="W175" i="2"/>
  <c r="W176" i="2"/>
  <c r="W177" i="2"/>
  <c r="W178" i="2"/>
  <c r="W179" i="2"/>
  <c r="W180" i="2"/>
  <c r="W181" i="2"/>
  <c r="W182" i="2"/>
  <c r="W183" i="2"/>
  <c r="W184" i="2"/>
  <c r="W185" i="2"/>
  <c r="W186" i="2"/>
  <c r="W187" i="2"/>
  <c r="W188" i="2"/>
  <c r="W189" i="2"/>
  <c r="W190" i="2"/>
  <c r="W191" i="2"/>
  <c r="W192" i="2"/>
  <c r="W193" i="2"/>
  <c r="W194" i="2"/>
  <c r="W195" i="2"/>
  <c r="W196" i="2"/>
  <c r="W197" i="2"/>
  <c r="W198" i="2"/>
  <c r="W199" i="2"/>
  <c r="W200" i="2"/>
  <c r="W201" i="2"/>
  <c r="W202" i="2"/>
  <c r="W203" i="2"/>
  <c r="W204" i="2"/>
  <c r="W205" i="2"/>
  <c r="W206" i="2"/>
  <c r="W207" i="2"/>
  <c r="W208" i="2"/>
  <c r="W209" i="2"/>
  <c r="W210" i="2"/>
  <c r="W211" i="2"/>
  <c r="W212" i="2"/>
  <c r="W213" i="2"/>
  <c r="W214" i="2"/>
  <c r="W215" i="2"/>
  <c r="W216" i="2"/>
  <c r="W217" i="2"/>
  <c r="W218" i="2"/>
  <c r="W219" i="2"/>
  <c r="W220" i="2"/>
  <c r="W221" i="2"/>
  <c r="W222" i="2"/>
  <c r="W223" i="2"/>
  <c r="W224" i="2"/>
  <c r="W225" i="2"/>
  <c r="W226" i="2"/>
  <c r="W227" i="2"/>
  <c r="W228" i="2"/>
  <c r="W229" i="2"/>
  <c r="W230" i="2"/>
  <c r="W231" i="2"/>
  <c r="W232" i="2"/>
  <c r="D25" i="1" l="1"/>
  <c r="B26" i="1" l="1"/>
  <c r="B9" i="2" l="1"/>
  <c r="B8" i="2"/>
  <c r="B7" i="2"/>
  <c r="N19" i="1"/>
  <c r="I12" i="1"/>
  <c r="B29" i="1"/>
  <c r="B31" i="1" s="1"/>
  <c r="B32" i="1" s="1"/>
  <c r="B35" i="2" l="1"/>
  <c r="D35" i="2" s="1"/>
  <c r="B14" i="2"/>
  <c r="D14" i="2" s="1"/>
  <c r="B13" i="2"/>
  <c r="B11" i="2"/>
  <c r="B10" i="2"/>
  <c r="B60" i="2"/>
  <c r="D27" i="2"/>
  <c r="D26" i="2"/>
  <c r="D25" i="2"/>
  <c r="D24" i="2"/>
  <c r="D9" i="2"/>
  <c r="W5" i="2"/>
  <c r="D5" i="2"/>
  <c r="AP4" i="2" s="1"/>
  <c r="W4" i="2"/>
  <c r="D4" i="2"/>
  <c r="B28" i="2" l="1"/>
  <c r="AP5" i="2"/>
  <c r="AP236" i="2"/>
  <c r="AP240" i="2"/>
  <c r="AP241" i="2"/>
  <c r="AP242" i="2"/>
  <c r="AP243" i="2"/>
  <c r="AP247" i="2"/>
  <c r="AP251" i="2"/>
  <c r="AP257" i="2"/>
  <c r="AP263" i="2"/>
  <c r="AP264" i="2"/>
  <c r="AP271" i="2"/>
  <c r="AP272" i="2"/>
  <c r="AP284" i="2"/>
  <c r="AP286" i="2"/>
  <c r="AP287" i="2"/>
  <c r="AP288" i="2"/>
  <c r="AP289" i="2"/>
  <c r="AP294" i="2"/>
  <c r="AP296" i="2"/>
  <c r="AP298" i="2"/>
  <c r="AP300" i="2"/>
  <c r="AP301" i="2"/>
  <c r="AP303" i="2"/>
  <c r="AP310" i="2"/>
  <c r="AP313" i="2"/>
  <c r="AP315" i="2"/>
  <c r="AP318" i="2"/>
  <c r="AP322" i="2"/>
  <c r="AP335" i="2"/>
  <c r="AP336" i="2"/>
  <c r="AP342" i="2"/>
  <c r="AP345" i="2"/>
  <c r="AP351" i="2"/>
  <c r="AP355" i="2"/>
  <c r="AP356" i="2"/>
  <c r="AP361" i="2"/>
  <c r="AP362" i="2"/>
  <c r="AP370" i="2"/>
  <c r="AP373" i="2"/>
  <c r="AP375" i="2"/>
  <c r="AP376" i="2"/>
  <c r="AP389" i="2"/>
  <c r="AP394" i="2"/>
  <c r="AP396" i="2"/>
  <c r="AP399" i="2"/>
  <c r="AP405" i="2"/>
  <c r="AP410" i="2"/>
  <c r="AP421" i="2"/>
  <c r="AP422" i="2"/>
  <c r="AP423" i="2"/>
  <c r="AP424" i="2"/>
  <c r="AP426" i="2"/>
  <c r="AP427" i="2"/>
  <c r="AP430" i="2"/>
  <c r="AP431" i="2"/>
  <c r="AP432" i="2"/>
  <c r="AP436" i="2"/>
  <c r="AP440" i="2"/>
  <c r="AP445" i="2"/>
  <c r="AP447" i="2"/>
  <c r="AP450" i="2"/>
  <c r="AP456" i="2"/>
  <c r="AP457" i="2"/>
  <c r="AP458" i="2"/>
  <c r="AP459" i="2"/>
  <c r="AP461" i="2"/>
  <c r="AP462" i="2"/>
  <c r="AP464" i="2"/>
  <c r="AP465" i="2"/>
  <c r="AP466" i="2"/>
  <c r="AP467" i="2"/>
  <c r="AP469" i="2"/>
  <c r="AP471" i="2"/>
  <c r="AP473" i="2"/>
  <c r="AP474" i="2"/>
  <c r="AP476" i="2"/>
  <c r="AP479" i="2"/>
  <c r="AP489" i="2"/>
  <c r="AP490" i="2"/>
  <c r="AP492" i="2"/>
  <c r="AP495" i="2"/>
  <c r="AP505" i="2"/>
  <c r="AP506" i="2"/>
  <c r="AP508" i="2"/>
  <c r="AP511" i="2"/>
  <c r="AP233" i="2"/>
  <c r="AP235" i="2"/>
  <c r="AP239" i="2"/>
  <c r="AP249" i="2"/>
  <c r="AP250" i="2"/>
  <c r="AP255" i="2"/>
  <c r="AP259" i="2"/>
  <c r="AP265" i="2"/>
  <c r="AP267" i="2"/>
  <c r="AP268" i="2"/>
  <c r="AP269" i="2"/>
  <c r="AP270" i="2"/>
  <c r="AP274" i="2"/>
  <c r="AP277" i="2"/>
  <c r="AP282" i="2"/>
  <c r="AP302" i="2"/>
  <c r="AP304" i="2"/>
  <c r="AP306" i="2"/>
  <c r="AP308" i="2"/>
  <c r="AP316" i="2"/>
  <c r="AP319" i="2"/>
  <c r="AP327" i="2"/>
  <c r="AP328" i="2"/>
  <c r="AP330" i="2"/>
  <c r="AP333" i="2"/>
  <c r="AP339" i="2"/>
  <c r="AP340" i="2"/>
  <c r="AP346" i="2"/>
  <c r="AP349" i="2"/>
  <c r="AP353" i="2"/>
  <c r="AP357" i="2"/>
  <c r="AP368" i="2"/>
  <c r="AP374" i="2"/>
  <c r="AP377" i="2"/>
  <c r="AP383" i="2"/>
  <c r="AP386" i="2"/>
  <c r="AP390" i="2"/>
  <c r="AP392" i="2"/>
  <c r="AP395" i="2"/>
  <c r="AP401" i="2"/>
  <c r="AP408" i="2"/>
  <c r="AP411" i="2"/>
  <c r="AP417" i="2"/>
  <c r="AP420" i="2"/>
  <c r="AP428" i="2"/>
  <c r="AP437" i="2"/>
  <c r="AP441" i="2"/>
  <c r="AP443" i="2"/>
  <c r="AP446" i="2"/>
  <c r="AP452" i="2"/>
  <c r="AP453" i="2"/>
  <c r="AP455" i="2"/>
  <c r="AP470" i="2"/>
  <c r="AP475" i="2"/>
  <c r="AP485" i="2"/>
  <c r="AP486" i="2"/>
  <c r="AP488" i="2"/>
  <c r="AP491" i="2"/>
  <c r="AP501" i="2"/>
  <c r="AP502" i="2"/>
  <c r="AP504" i="2"/>
  <c r="AP507" i="2"/>
  <c r="AP234" i="2"/>
  <c r="AP237" i="2"/>
  <c r="AP244" i="2"/>
  <c r="AP248" i="2"/>
  <c r="AP256" i="2"/>
  <c r="AP260" i="2"/>
  <c r="AP262" i="2"/>
  <c r="AP275" i="2"/>
  <c r="AP276" i="2"/>
  <c r="AP279" i="2"/>
  <c r="AP280" i="2"/>
  <c r="AP285" i="2"/>
  <c r="AP291" i="2"/>
  <c r="AP309" i="2"/>
  <c r="AP311" i="2"/>
  <c r="AP314" i="2"/>
  <c r="AP317" i="2"/>
  <c r="AP320" i="2"/>
  <c r="AP323" i="2"/>
  <c r="AP324" i="2"/>
  <c r="AP325" i="2"/>
  <c r="AP334" i="2"/>
  <c r="AP337" i="2"/>
  <c r="AP343" i="2"/>
  <c r="AP344" i="2"/>
  <c r="AP350" i="2"/>
  <c r="AP354" i="2"/>
  <c r="AP360" i="2"/>
  <c r="AP363" i="2"/>
  <c r="AP364" i="2"/>
  <c r="AP366" i="2"/>
  <c r="AP367" i="2"/>
  <c r="AP371" i="2"/>
  <c r="AP372" i="2"/>
  <c r="AP379" i="2"/>
  <c r="AP380" i="2"/>
  <c r="AP381" i="2"/>
  <c r="AP382" i="2"/>
  <c r="AP388" i="2"/>
  <c r="AP391" i="2"/>
  <c r="AP397" i="2"/>
  <c r="AP402" i="2"/>
  <c r="AP404" i="2"/>
  <c r="AP413" i="2"/>
  <c r="AP414" i="2"/>
  <c r="AP415" i="2"/>
  <c r="AP416" i="2"/>
  <c r="AP425" i="2"/>
  <c r="AP435" i="2"/>
  <c r="AP439" i="2"/>
  <c r="AP442" i="2"/>
  <c r="AP448" i="2"/>
  <c r="AP451" i="2"/>
  <c r="AP460" i="2"/>
  <c r="AP463" i="2"/>
  <c r="AP468" i="2"/>
  <c r="AP472" i="2"/>
  <c r="AP481" i="2"/>
  <c r="AP482" i="2"/>
  <c r="AP484" i="2"/>
  <c r="AP487" i="2"/>
  <c r="AP497" i="2"/>
  <c r="AP498" i="2"/>
  <c r="AP500" i="2"/>
  <c r="AP503" i="2"/>
  <c r="AP238" i="2"/>
  <c r="AP245" i="2"/>
  <c r="AP246" i="2"/>
  <c r="AP252" i="2"/>
  <c r="AP253" i="2"/>
  <c r="AP254" i="2"/>
  <c r="AP258" i="2"/>
  <c r="AP261" i="2"/>
  <c r="AP266" i="2"/>
  <c r="AP273" i="2"/>
  <c r="AP278" i="2"/>
  <c r="AP281" i="2"/>
  <c r="AP283" i="2"/>
  <c r="AP290" i="2"/>
  <c r="AP292" i="2"/>
  <c r="AP293" i="2"/>
  <c r="AP295" i="2"/>
  <c r="AP297" i="2"/>
  <c r="AP299" i="2"/>
  <c r="AP305" i="2"/>
  <c r="AP307" i="2"/>
  <c r="AP312" i="2"/>
  <c r="AP321" i="2"/>
  <c r="AP326" i="2"/>
  <c r="AP329" i="2"/>
  <c r="AP331" i="2"/>
  <c r="AP332" i="2"/>
  <c r="AP338" i="2"/>
  <c r="AP341" i="2"/>
  <c r="AP347" i="2"/>
  <c r="AP348" i="2"/>
  <c r="AP352" i="2"/>
  <c r="AP358" i="2"/>
  <c r="AP359" i="2"/>
  <c r="AP365" i="2"/>
  <c r="AP369" i="2"/>
  <c r="AP378" i="2"/>
  <c r="AP384" i="2"/>
  <c r="AP385" i="2"/>
  <c r="AP387" i="2"/>
  <c r="AP393" i="2"/>
  <c r="AP398" i="2"/>
  <c r="AP400" i="2"/>
  <c r="AP403" i="2"/>
  <c r="AP406" i="2"/>
  <c r="AP407" i="2"/>
  <c r="AP409" i="2"/>
  <c r="AP412" i="2"/>
  <c r="AP418" i="2"/>
  <c r="AP419" i="2"/>
  <c r="AP429" i="2"/>
  <c r="AP433" i="2"/>
  <c r="AP434" i="2"/>
  <c r="AP438" i="2"/>
  <c r="AP444" i="2"/>
  <c r="AP449" i="2"/>
  <c r="AP454" i="2"/>
  <c r="AP477" i="2"/>
  <c r="AP478" i="2"/>
  <c r="AP480" i="2"/>
  <c r="AP483" i="2"/>
  <c r="AP493" i="2"/>
  <c r="AP494" i="2"/>
  <c r="AP496" i="2"/>
  <c r="AP499" i="2"/>
  <c r="AP509" i="2"/>
  <c r="AP510" i="2"/>
  <c r="AP512" i="2"/>
  <c r="AP515" i="2"/>
  <c r="AP519" i="2"/>
  <c r="AP521" i="2"/>
  <c r="AP538" i="2"/>
  <c r="AP544" i="2"/>
  <c r="AP545" i="2"/>
  <c r="AP547" i="2"/>
  <c r="AP556" i="2"/>
  <c r="AP558" i="2"/>
  <c r="AP561" i="2"/>
  <c r="AP567" i="2"/>
  <c r="AP572" i="2"/>
  <c r="AP574" i="2"/>
  <c r="AP577" i="2"/>
  <c r="AP583" i="2"/>
  <c r="AP588" i="2"/>
  <c r="AP594" i="2"/>
  <c r="AP597" i="2"/>
  <c r="AP600" i="2"/>
  <c r="AP601" i="2"/>
  <c r="AP602" i="2"/>
  <c r="AP604" i="2"/>
  <c r="AP611" i="2"/>
  <c r="AP614" i="2"/>
  <c r="AP621" i="2"/>
  <c r="AP623" i="2"/>
  <c r="AP624" i="2"/>
  <c r="AP625" i="2"/>
  <c r="AP628" i="2"/>
  <c r="AP639" i="2"/>
  <c r="AP640" i="2"/>
  <c r="AP642" i="2"/>
  <c r="AP645" i="2"/>
  <c r="AP655" i="2"/>
  <c r="AP656" i="2"/>
  <c r="AP658" i="2"/>
  <c r="AP661" i="2"/>
  <c r="AP671" i="2"/>
  <c r="AP672" i="2"/>
  <c r="AP674" i="2"/>
  <c r="AP679" i="2"/>
  <c r="AP680" i="2"/>
  <c r="AP682" i="2"/>
  <c r="AP687" i="2"/>
  <c r="AP688" i="2"/>
  <c r="AP689" i="2"/>
  <c r="AP695" i="2"/>
  <c r="AP696" i="2"/>
  <c r="AP705" i="2"/>
  <c r="AP709" i="2"/>
  <c r="AP722" i="2"/>
  <c r="AP723" i="2"/>
  <c r="AP725" i="2"/>
  <c r="AP728" i="2"/>
  <c r="AP738" i="2"/>
  <c r="AP739" i="2"/>
  <c r="AP741" i="2"/>
  <c r="AP744" i="2"/>
  <c r="AP754" i="2"/>
  <c r="AP755" i="2"/>
  <c r="AP757" i="2"/>
  <c r="AP760" i="2"/>
  <c r="AP770" i="2"/>
  <c r="AP771" i="2"/>
  <c r="AP773" i="2"/>
  <c r="AP778" i="2"/>
  <c r="AP779" i="2"/>
  <c r="AP781" i="2"/>
  <c r="AP786" i="2"/>
  <c r="AP787" i="2"/>
  <c r="AP788" i="2"/>
  <c r="AP795" i="2"/>
  <c r="AP801" i="2"/>
  <c r="AP804" i="2"/>
  <c r="AP809" i="2"/>
  <c r="AP813" i="2"/>
  <c r="AP814" i="2"/>
  <c r="AP815" i="2"/>
  <c r="AP816" i="2"/>
  <c r="AP821" i="2"/>
  <c r="AP822" i="2"/>
  <c r="AP517" i="2"/>
  <c r="AP518" i="2"/>
  <c r="AP522" i="2"/>
  <c r="AP528" i="2"/>
  <c r="AP531" i="2"/>
  <c r="AP536" i="2"/>
  <c r="AP540" i="2"/>
  <c r="AP541" i="2"/>
  <c r="AP542" i="2"/>
  <c r="AP543" i="2"/>
  <c r="AP554" i="2"/>
  <c r="AP557" i="2"/>
  <c r="AP563" i="2"/>
  <c r="AP568" i="2"/>
  <c r="AP570" i="2"/>
  <c r="AP573" i="2"/>
  <c r="AP579" i="2"/>
  <c r="AP584" i="2"/>
  <c r="AP586" i="2"/>
  <c r="AP589" i="2"/>
  <c r="AP591" i="2"/>
  <c r="AP592" i="2"/>
  <c r="AP593" i="2"/>
  <c r="AP599" i="2"/>
  <c r="AP605" i="2"/>
  <c r="AP607" i="2"/>
  <c r="AP608" i="2"/>
  <c r="AP609" i="2"/>
  <c r="AP610" i="2"/>
  <c r="AP619" i="2"/>
  <c r="AP626" i="2"/>
  <c r="AP635" i="2"/>
  <c r="AP636" i="2"/>
  <c r="AP638" i="2"/>
  <c r="AP641" i="2"/>
  <c r="AP651" i="2"/>
  <c r="AP652" i="2"/>
  <c r="AP654" i="2"/>
  <c r="AP657" i="2"/>
  <c r="AP667" i="2"/>
  <c r="AP668" i="2"/>
  <c r="AP670" i="2"/>
  <c r="AP673" i="2"/>
  <c r="AP681" i="2"/>
  <c r="AP686" i="2"/>
  <c r="AP698" i="2"/>
  <c r="AP699" i="2"/>
  <c r="AP700" i="2"/>
  <c r="AP701" i="2"/>
  <c r="AP703" i="2"/>
  <c r="AP718" i="2"/>
  <c r="AP719" i="2"/>
  <c r="AP721" i="2"/>
  <c r="AP724" i="2"/>
  <c r="AP734" i="2"/>
  <c r="AP735" i="2"/>
  <c r="AP737" i="2"/>
  <c r="AP740" i="2"/>
  <c r="AP750" i="2"/>
  <c r="AP751" i="2"/>
  <c r="AP753" i="2"/>
  <c r="AP756" i="2"/>
  <c r="AP766" i="2"/>
  <c r="AP767" i="2"/>
  <c r="AP769" i="2"/>
  <c r="AP772" i="2"/>
  <c r="AP780" i="2"/>
  <c r="AP785" i="2"/>
  <c r="AP793" i="2"/>
  <c r="AP797" i="2"/>
  <c r="AP798" i="2"/>
  <c r="AP799" i="2"/>
  <c r="AP800" i="2"/>
  <c r="AP812" i="2"/>
  <c r="AP818" i="2"/>
  <c r="AP819" i="2"/>
  <c r="AP820" i="2"/>
  <c r="AP6" i="2"/>
  <c r="AP8" i="2"/>
  <c r="AP520" i="2"/>
  <c r="AP524" i="2"/>
  <c r="AP525" i="2"/>
  <c r="AP526" i="2"/>
  <c r="AP527" i="2"/>
  <c r="AP539" i="2"/>
  <c r="AP548" i="2"/>
  <c r="AP552" i="2"/>
  <c r="AP553" i="2"/>
  <c r="AP559" i="2"/>
  <c r="AP564" i="2"/>
  <c r="AP566" i="2"/>
  <c r="AP569" i="2"/>
  <c r="AP575" i="2"/>
  <c r="AP580" i="2"/>
  <c r="AP582" i="2"/>
  <c r="AP585" i="2"/>
  <c r="AP595" i="2"/>
  <c r="AP603" i="2"/>
  <c r="AP612" i="2"/>
  <c r="AP613" i="2"/>
  <c r="AP622" i="2"/>
  <c r="AP631" i="2"/>
  <c r="AP632" i="2"/>
  <c r="AP633" i="2"/>
  <c r="AP637" i="2"/>
  <c r="AP647" i="2"/>
  <c r="AP648" i="2"/>
  <c r="AP650" i="2"/>
  <c r="AP653" i="2"/>
  <c r="AP663" i="2"/>
  <c r="AP664" i="2"/>
  <c r="AP666" i="2"/>
  <c r="AP669" i="2"/>
  <c r="AP678" i="2"/>
  <c r="AP685" i="2"/>
  <c r="AP694" i="2"/>
  <c r="AP697" i="2"/>
  <c r="AP704" i="2"/>
  <c r="AP710" i="2"/>
  <c r="AP714" i="2"/>
  <c r="AP715" i="2"/>
  <c r="AP717" i="2"/>
  <c r="AP720" i="2"/>
  <c r="AP730" i="2"/>
  <c r="AP731" i="2"/>
  <c r="AP733" i="2"/>
  <c r="AP736" i="2"/>
  <c r="AP746" i="2"/>
  <c r="AP747" i="2"/>
  <c r="AP749" i="2"/>
  <c r="AP752" i="2"/>
  <c r="AP762" i="2"/>
  <c r="AP763" i="2"/>
  <c r="AP765" i="2"/>
  <c r="AP768" i="2"/>
  <c r="AP777" i="2"/>
  <c r="AP784" i="2"/>
  <c r="AP790" i="2"/>
  <c r="AP791" i="2"/>
  <c r="AP792" i="2"/>
  <c r="AP796" i="2"/>
  <c r="AP802" i="2"/>
  <c r="AP803" i="2"/>
  <c r="AP805" i="2"/>
  <c r="AP806" i="2"/>
  <c r="AP807" i="2"/>
  <c r="AP808" i="2"/>
  <c r="AP810" i="2"/>
  <c r="AP7" i="2"/>
  <c r="AP10" i="2"/>
  <c r="AP513" i="2"/>
  <c r="AP514" i="2"/>
  <c r="AP516" i="2"/>
  <c r="AP523" i="2"/>
  <c r="AP529" i="2"/>
  <c r="AP530" i="2"/>
  <c r="AP532" i="2"/>
  <c r="AP533" i="2"/>
  <c r="AP534" i="2"/>
  <c r="AP535" i="2"/>
  <c r="AP537" i="2"/>
  <c r="AP546" i="2"/>
  <c r="AP549" i="2"/>
  <c r="AP550" i="2"/>
  <c r="AP551" i="2"/>
  <c r="AP555" i="2"/>
  <c r="AP560" i="2"/>
  <c r="AP562" i="2"/>
  <c r="AP565" i="2"/>
  <c r="AP571" i="2"/>
  <c r="AP576" i="2"/>
  <c r="AP578" i="2"/>
  <c r="AP581" i="2"/>
  <c r="AP587" i="2"/>
  <c r="AP590" i="2"/>
  <c r="AP596" i="2"/>
  <c r="AP598" i="2"/>
  <c r="AP606" i="2"/>
  <c r="AP615" i="2"/>
  <c r="AP616" i="2"/>
  <c r="AP617" i="2"/>
  <c r="AP618" i="2"/>
  <c r="AP620" i="2"/>
  <c r="AP627" i="2"/>
  <c r="AP629" i="2"/>
  <c r="AP630" i="2"/>
  <c r="AP634" i="2"/>
  <c r="AP643" i="2"/>
  <c r="AP644" i="2"/>
  <c r="AP646" i="2"/>
  <c r="AP649" i="2"/>
  <c r="AP659" i="2"/>
  <c r="AP660" i="2"/>
  <c r="AP662" i="2"/>
  <c r="AP665" i="2"/>
  <c r="AP675" i="2"/>
  <c r="AP676" i="2"/>
  <c r="AP677" i="2"/>
  <c r="AP683" i="2"/>
  <c r="AP684" i="2"/>
  <c r="AP690" i="2"/>
  <c r="AP691" i="2"/>
  <c r="AP692" i="2"/>
  <c r="AP693" i="2"/>
  <c r="AP702" i="2"/>
  <c r="AP706" i="2"/>
  <c r="AP707" i="2"/>
  <c r="AP708" i="2"/>
  <c r="AP711" i="2"/>
  <c r="AP712" i="2"/>
  <c r="AP713" i="2"/>
  <c r="AP716" i="2"/>
  <c r="AP726" i="2"/>
  <c r="AP727" i="2"/>
  <c r="AP729" i="2"/>
  <c r="AP732" i="2"/>
  <c r="AP742" i="2"/>
  <c r="AP743" i="2"/>
  <c r="AP745" i="2"/>
  <c r="AP748" i="2"/>
  <c r="AP758" i="2"/>
  <c r="AP759" i="2"/>
  <c r="AP761" i="2"/>
  <c r="AP764" i="2"/>
  <c r="AP774" i="2"/>
  <c r="AP775" i="2"/>
  <c r="AP776" i="2"/>
  <c r="AP782" i="2"/>
  <c r="AP783" i="2"/>
  <c r="AP789" i="2"/>
  <c r="AP794" i="2"/>
  <c r="AP811" i="2"/>
  <c r="AP817" i="2"/>
  <c r="AP9" i="2"/>
  <c r="AP11" i="2"/>
  <c r="AP13" i="2"/>
  <c r="AP17" i="2"/>
  <c r="AP18" i="2"/>
  <c r="AP24" i="2"/>
  <c r="AP25" i="2"/>
  <c r="AP26" i="2"/>
  <c r="AP33" i="2"/>
  <c r="AP35" i="2"/>
  <c r="AP38" i="2"/>
  <c r="AP43" i="2"/>
  <c r="AP44" i="2"/>
  <c r="AP46" i="2"/>
  <c r="AP49" i="2"/>
  <c r="AP54" i="2"/>
  <c r="AP61" i="2"/>
  <c r="AP66" i="2"/>
  <c r="AP67" i="2"/>
  <c r="AP69" i="2"/>
  <c r="AP70" i="2"/>
  <c r="AP71" i="2"/>
  <c r="AP74" i="2"/>
  <c r="AP75" i="2"/>
  <c r="AP76" i="2"/>
  <c r="AP80" i="2"/>
  <c r="AP90" i="2"/>
  <c r="AP91" i="2"/>
  <c r="AP93" i="2"/>
  <c r="AP96" i="2"/>
  <c r="AP98" i="2"/>
  <c r="AP99" i="2"/>
  <c r="AP100" i="2"/>
  <c r="AP116" i="2"/>
  <c r="AP117" i="2"/>
  <c r="AP118" i="2"/>
  <c r="AP121" i="2"/>
  <c r="AP126" i="2"/>
  <c r="AP134" i="2"/>
  <c r="AP142" i="2"/>
  <c r="AP151" i="2"/>
  <c r="AP153" i="2"/>
  <c r="AP156" i="2"/>
  <c r="AP159" i="2"/>
  <c r="AP161" i="2"/>
  <c r="AP163" i="2"/>
  <c r="AP165" i="2"/>
  <c r="AP167" i="2"/>
  <c r="AP169" i="2"/>
  <c r="AP171" i="2"/>
  <c r="AP173" i="2"/>
  <c r="AP175" i="2"/>
  <c r="AP177" i="2"/>
  <c r="AP179" i="2"/>
  <c r="AP181" i="2"/>
  <c r="AP183" i="2"/>
  <c r="AP198" i="2"/>
  <c r="AP204" i="2"/>
  <c r="AP206" i="2"/>
  <c r="AP209" i="2"/>
  <c r="AP212" i="2"/>
  <c r="AP214" i="2"/>
  <c r="AP215" i="2"/>
  <c r="AP221" i="2"/>
  <c r="AP225" i="2"/>
  <c r="AP20" i="2"/>
  <c r="AP28" i="2"/>
  <c r="AP29" i="2"/>
  <c r="AP31" i="2"/>
  <c r="AP34" i="2"/>
  <c r="AP40" i="2"/>
  <c r="AP42" i="2"/>
  <c r="AP45" i="2"/>
  <c r="AP55" i="2"/>
  <c r="AP56" i="2"/>
  <c r="AP57" i="2"/>
  <c r="AP62" i="2"/>
  <c r="AP64" i="2"/>
  <c r="AP72" i="2"/>
  <c r="AP86" i="2"/>
  <c r="AP87" i="2"/>
  <c r="AP89" i="2"/>
  <c r="AP92" i="2"/>
  <c r="AP105" i="2"/>
  <c r="AP112" i="2"/>
  <c r="AP113" i="2"/>
  <c r="AP115" i="2"/>
  <c r="AP124" i="2"/>
  <c r="AP127" i="2"/>
  <c r="AP129" i="2"/>
  <c r="AP132" i="2"/>
  <c r="AP135" i="2"/>
  <c r="AP137" i="2"/>
  <c r="AP140" i="2"/>
  <c r="AP143" i="2"/>
  <c r="AP145" i="2"/>
  <c r="AP152" i="2"/>
  <c r="AP154" i="2"/>
  <c r="AP155" i="2"/>
  <c r="AP160" i="2"/>
  <c r="AP186" i="2"/>
  <c r="AP188" i="2"/>
  <c r="AP190" i="2"/>
  <c r="AP191" i="2"/>
  <c r="AP196" i="2"/>
  <c r="AP202" i="2"/>
  <c r="AP207" i="2"/>
  <c r="AP216" i="2"/>
  <c r="AP218" i="2"/>
  <c r="AP219" i="2"/>
  <c r="AP222" i="2"/>
  <c r="AP223" i="2"/>
  <c r="AP226" i="2"/>
  <c r="AP227" i="2"/>
  <c r="AP12" i="2"/>
  <c r="AP16" i="2"/>
  <c r="AP21" i="2"/>
  <c r="AP23" i="2"/>
  <c r="AP27" i="2"/>
  <c r="AP30" i="2"/>
  <c r="AP36" i="2"/>
  <c r="AP41" i="2"/>
  <c r="AP51" i="2"/>
  <c r="AP52" i="2"/>
  <c r="AP53" i="2"/>
  <c r="AP58" i="2"/>
  <c r="AP60" i="2"/>
  <c r="AP63" i="2"/>
  <c r="AP68" i="2"/>
  <c r="AP82" i="2"/>
  <c r="AP83" i="2"/>
  <c r="AP85" i="2"/>
  <c r="AP88" i="2"/>
  <c r="AP94" i="2"/>
  <c r="AP95" i="2"/>
  <c r="AP101" i="2"/>
  <c r="AP102" i="2"/>
  <c r="AP103" i="2"/>
  <c r="AP106" i="2"/>
  <c r="AP107" i="2"/>
  <c r="AP108" i="2"/>
  <c r="AP109" i="2"/>
  <c r="AP111" i="2"/>
  <c r="AP114" i="2"/>
  <c r="AP122" i="2"/>
  <c r="AP130" i="2"/>
  <c r="AP138" i="2"/>
  <c r="AP146" i="2"/>
  <c r="AP149" i="2"/>
  <c r="AP150" i="2"/>
  <c r="AP157" i="2"/>
  <c r="AP158" i="2"/>
  <c r="AP185" i="2"/>
  <c r="AP187" i="2"/>
  <c r="AP189" i="2"/>
  <c r="AP194" i="2"/>
  <c r="AP195" i="2"/>
  <c r="AP197" i="2"/>
  <c r="AP199" i="2"/>
  <c r="AP200" i="2"/>
  <c r="AP205" i="2"/>
  <c r="AP208" i="2"/>
  <c r="AP210" i="2"/>
  <c r="AP213" i="2"/>
  <c r="AP220" i="2"/>
  <c r="AP224" i="2"/>
  <c r="AP228" i="2"/>
  <c r="AP229" i="2"/>
  <c r="AP231" i="2"/>
  <c r="AP232" i="2"/>
  <c r="AP14" i="2"/>
  <c r="AP15" i="2"/>
  <c r="AP19" i="2"/>
  <c r="AP22" i="2"/>
  <c r="AP32" i="2"/>
  <c r="AP37" i="2"/>
  <c r="AP39" i="2"/>
  <c r="AP47" i="2"/>
  <c r="AP48" i="2"/>
  <c r="AP50" i="2"/>
  <c r="AP59" i="2"/>
  <c r="AP65" i="2"/>
  <c r="AP73" i="2"/>
  <c r="AP77" i="2"/>
  <c r="AP78" i="2"/>
  <c r="AP79" i="2"/>
  <c r="AP81" i="2"/>
  <c r="AP84" i="2"/>
  <c r="AP97" i="2"/>
  <c r="AP104" i="2"/>
  <c r="AP110" i="2"/>
  <c r="AP119" i="2"/>
  <c r="AP120" i="2"/>
  <c r="AP123" i="2"/>
  <c r="AP125" i="2"/>
  <c r="AP128" i="2"/>
  <c r="AP131" i="2"/>
  <c r="AP133" i="2"/>
  <c r="AP136" i="2"/>
  <c r="AP139" i="2"/>
  <c r="AP141" i="2"/>
  <c r="AP144" i="2"/>
  <c r="AP147" i="2"/>
  <c r="AP148" i="2"/>
  <c r="AP162" i="2"/>
  <c r="AP164" i="2"/>
  <c r="AP166" i="2"/>
  <c r="AP168" i="2"/>
  <c r="AP170" i="2"/>
  <c r="AP172" i="2"/>
  <c r="AP174" i="2"/>
  <c r="AP176" i="2"/>
  <c r="AP178" i="2"/>
  <c r="AP180" i="2"/>
  <c r="AP182" i="2"/>
  <c r="AP184" i="2"/>
  <c r="AP192" i="2"/>
  <c r="AP193" i="2"/>
  <c r="AP201" i="2"/>
  <c r="AP203" i="2"/>
  <c r="AP211" i="2"/>
  <c r="AP217" i="2"/>
  <c r="AP230" i="2"/>
  <c r="AQ236" i="2"/>
  <c r="AQ249" i="2"/>
  <c r="AQ254" i="2"/>
  <c r="AQ255" i="2"/>
  <c r="AQ259" i="2"/>
  <c r="AQ264" i="2"/>
  <c r="AQ267" i="2"/>
  <c r="AQ269" i="2"/>
  <c r="AQ271" i="2"/>
  <c r="AQ277" i="2"/>
  <c r="AQ293" i="2"/>
  <c r="AQ295" i="2"/>
  <c r="AQ296" i="2"/>
  <c r="AQ306" i="2"/>
  <c r="AQ309" i="2"/>
  <c r="AQ311" i="2"/>
  <c r="AQ312" i="2"/>
  <c r="AQ317" i="2"/>
  <c r="AQ322" i="2"/>
  <c r="AQ324" i="2"/>
  <c r="AQ326" i="2"/>
  <c r="AQ328" i="2"/>
  <c r="AQ329" i="2"/>
  <c r="AQ330" i="2"/>
  <c r="AQ333" i="2"/>
  <c r="AQ337" i="2"/>
  <c r="AQ341" i="2"/>
  <c r="AQ345" i="2"/>
  <c r="AQ349" i="2"/>
  <c r="AQ359" i="2"/>
  <c r="AQ362" i="2"/>
  <c r="AQ368" i="2"/>
  <c r="AQ370" i="2"/>
  <c r="AQ379" i="2"/>
  <c r="AQ381" i="2"/>
  <c r="AQ383" i="2"/>
  <c r="AQ384" i="2"/>
  <c r="AQ388" i="2"/>
  <c r="AQ393" i="2"/>
  <c r="AQ399" i="2"/>
  <c r="AQ402" i="2"/>
  <c r="AQ404" i="2"/>
  <c r="AQ409" i="2"/>
  <c r="AQ427" i="2"/>
  <c r="AQ431" i="2"/>
  <c r="AQ434" i="2"/>
  <c r="AQ437" i="2"/>
  <c r="AQ438" i="2"/>
  <c r="AQ441" i="2"/>
  <c r="AQ443" i="2"/>
  <c r="AQ448" i="2"/>
  <c r="AQ462" i="2"/>
  <c r="AQ463" i="2"/>
  <c r="AQ468" i="2"/>
  <c r="AQ469" i="2"/>
  <c r="AQ471" i="2"/>
  <c r="AQ474" i="2"/>
  <c r="AQ476" i="2"/>
  <c r="AQ481" i="2"/>
  <c r="AQ483" i="2"/>
  <c r="AQ490" i="2"/>
  <c r="AQ492" i="2"/>
  <c r="AQ497" i="2"/>
  <c r="AQ499" i="2"/>
  <c r="AQ506" i="2"/>
  <c r="AQ508" i="2"/>
  <c r="AQ513" i="2"/>
  <c r="AQ515" i="2"/>
  <c r="AQ518" i="2"/>
  <c r="AQ519" i="2"/>
  <c r="AQ522" i="2"/>
  <c r="AQ523" i="2"/>
  <c r="AQ525" i="2"/>
  <c r="AQ527" i="2"/>
  <c r="AQ530" i="2"/>
  <c r="AQ531" i="2"/>
  <c r="AQ536" i="2"/>
  <c r="AQ537" i="2"/>
  <c r="AQ551" i="2"/>
  <c r="AQ554" i="2"/>
  <c r="AQ559" i="2"/>
  <c r="AQ234" i="2"/>
  <c r="AQ239" i="2"/>
  <c r="AQ241" i="2"/>
  <c r="AQ243" i="2"/>
  <c r="AQ245" i="2"/>
  <c r="AQ252" i="2"/>
  <c r="AQ261" i="2"/>
  <c r="AQ272" i="2"/>
  <c r="AQ275" i="2"/>
  <c r="AQ278" i="2"/>
  <c r="AQ279" i="2"/>
  <c r="AQ287" i="2"/>
  <c r="AQ289" i="2"/>
  <c r="AQ297" i="2"/>
  <c r="AQ299" i="2"/>
  <c r="AQ300" i="2"/>
  <c r="AQ302" i="2"/>
  <c r="AQ304" i="2"/>
  <c r="AQ305" i="2"/>
  <c r="AQ307" i="2"/>
  <c r="AQ314" i="2"/>
  <c r="AQ323" i="2"/>
  <c r="AQ327" i="2"/>
  <c r="AQ331" i="2"/>
  <c r="AQ335" i="2"/>
  <c r="AQ339" i="2"/>
  <c r="AQ343" i="2"/>
  <c r="AQ347" i="2"/>
  <c r="AQ351" i="2"/>
  <c r="AQ355" i="2"/>
  <c r="AQ360" i="2"/>
  <c r="AQ364" i="2"/>
  <c r="AQ365" i="2"/>
  <c r="AQ369" i="2"/>
  <c r="AQ372" i="2"/>
  <c r="AQ374" i="2"/>
  <c r="AQ389" i="2"/>
  <c r="AQ395" i="2"/>
  <c r="AQ398" i="2"/>
  <c r="AQ400" i="2"/>
  <c r="AQ405" i="2"/>
  <c r="AQ406" i="2"/>
  <c r="AQ411" i="2"/>
  <c r="AQ412" i="2"/>
  <c r="AQ414" i="2"/>
  <c r="AQ416" i="2"/>
  <c r="AQ419" i="2"/>
  <c r="AQ420" i="2"/>
  <c r="AQ422" i="2"/>
  <c r="AQ424" i="2"/>
  <c r="AQ432" i="2"/>
  <c r="AQ435" i="2"/>
  <c r="AQ439" i="2"/>
  <c r="AQ444" i="2"/>
  <c r="AQ450" i="2"/>
  <c r="AQ451" i="2"/>
  <c r="AQ453" i="2"/>
  <c r="AQ454" i="2"/>
  <c r="AQ455" i="2"/>
  <c r="AQ457" i="2"/>
  <c r="AQ459" i="2"/>
  <c r="AQ464" i="2"/>
  <c r="AQ466" i="2"/>
  <c r="AQ472" i="2"/>
  <c r="AQ477" i="2"/>
  <c r="AQ479" i="2"/>
  <c r="AQ486" i="2"/>
  <c r="AQ488" i="2"/>
  <c r="AQ493" i="2"/>
  <c r="AQ495" i="2"/>
  <c r="AQ502" i="2"/>
  <c r="AQ504" i="2"/>
  <c r="AQ509" i="2"/>
  <c r="AQ511" i="2"/>
  <c r="AQ520" i="2"/>
  <c r="AQ521" i="2"/>
  <c r="AQ532" i="2"/>
  <c r="AQ534" i="2"/>
  <c r="AQ540" i="2"/>
  <c r="AQ542" i="2"/>
  <c r="AQ544" i="2"/>
  <c r="AQ547" i="2"/>
  <c r="AQ549" i="2"/>
  <c r="AQ555" i="2"/>
  <c r="AQ561" i="2"/>
  <c r="AQ233" i="2"/>
  <c r="AQ235" i="2"/>
  <c r="AQ238" i="2"/>
  <c r="AQ244" i="2"/>
  <c r="AQ247" i="2"/>
  <c r="AQ250" i="2"/>
  <c r="AQ253" i="2"/>
  <c r="AQ256" i="2"/>
  <c r="AQ257" i="2"/>
  <c r="AQ260" i="2"/>
  <c r="AQ262" i="2"/>
  <c r="AQ268" i="2"/>
  <c r="AQ270" i="2"/>
  <c r="AQ273" i="2"/>
  <c r="AQ281" i="2"/>
  <c r="AQ284" i="2"/>
  <c r="AQ285" i="2"/>
  <c r="AQ292" i="2"/>
  <c r="AQ294" i="2"/>
  <c r="AQ308" i="2"/>
  <c r="AQ313" i="2"/>
  <c r="AQ315" i="2"/>
  <c r="AQ316" i="2"/>
  <c r="AQ321" i="2"/>
  <c r="AQ325" i="2"/>
  <c r="AQ334" i="2"/>
  <c r="AQ338" i="2"/>
  <c r="AQ342" i="2"/>
  <c r="AQ346" i="2"/>
  <c r="AQ350" i="2"/>
  <c r="AQ352" i="2"/>
  <c r="AQ354" i="2"/>
  <c r="AQ361" i="2"/>
  <c r="AQ366" i="2"/>
  <c r="AQ373" i="2"/>
  <c r="AQ375" i="2"/>
  <c r="AQ377" i="2"/>
  <c r="AQ378" i="2"/>
  <c r="AQ380" i="2"/>
  <c r="AQ382" i="2"/>
  <c r="AQ385" i="2"/>
  <c r="AQ386" i="2"/>
  <c r="AQ391" i="2"/>
  <c r="AQ394" i="2"/>
  <c r="AQ396" i="2"/>
  <c r="AQ401" i="2"/>
  <c r="AQ410" i="2"/>
  <c r="AQ425" i="2"/>
  <c r="AQ426" i="2"/>
  <c r="AQ428" i="2"/>
  <c r="AQ430" i="2"/>
  <c r="AQ436" i="2"/>
  <c r="AQ440" i="2"/>
  <c r="AQ446" i="2"/>
  <c r="AQ449" i="2"/>
  <c r="AQ460" i="2"/>
  <c r="AQ461" i="2"/>
  <c r="AQ473" i="2"/>
  <c r="AQ475" i="2"/>
  <c r="AQ482" i="2"/>
  <c r="AQ484" i="2"/>
  <c r="AQ489" i="2"/>
  <c r="AQ491" i="2"/>
  <c r="AQ498" i="2"/>
  <c r="AQ500" i="2"/>
  <c r="AQ505" i="2"/>
  <c r="AQ507" i="2"/>
  <c r="AQ514" i="2"/>
  <c r="AQ516" i="2"/>
  <c r="AQ517" i="2"/>
  <c r="AQ524" i="2"/>
  <c r="AQ526" i="2"/>
  <c r="AQ528" i="2"/>
  <c r="AQ529" i="2"/>
  <c r="AQ545" i="2"/>
  <c r="AQ548" i="2"/>
  <c r="AQ552" i="2"/>
  <c r="AQ557" i="2"/>
  <c r="AQ560" i="2"/>
  <c r="AQ562" i="2"/>
  <c r="AQ237" i="2"/>
  <c r="AQ240" i="2"/>
  <c r="AQ242" i="2"/>
  <c r="AQ246" i="2"/>
  <c r="AQ248" i="2"/>
  <c r="AQ251" i="2"/>
  <c r="AQ258" i="2"/>
  <c r="AQ263" i="2"/>
  <c r="AQ265" i="2"/>
  <c r="AQ266" i="2"/>
  <c r="AQ274" i="2"/>
  <c r="AQ276" i="2"/>
  <c r="AQ280" i="2"/>
  <c r="AQ282" i="2"/>
  <c r="AQ283" i="2"/>
  <c r="AQ286" i="2"/>
  <c r="AQ288" i="2"/>
  <c r="AQ290" i="2"/>
  <c r="AQ291" i="2"/>
  <c r="AQ298" i="2"/>
  <c r="AQ301" i="2"/>
  <c r="AQ303" i="2"/>
  <c r="AQ310" i="2"/>
  <c r="AQ318" i="2"/>
  <c r="AQ319" i="2"/>
  <c r="AQ320" i="2"/>
  <c r="AQ332" i="2"/>
  <c r="AQ336" i="2"/>
  <c r="AQ340" i="2"/>
  <c r="AQ344" i="2"/>
  <c r="AQ348" i="2"/>
  <c r="AQ353" i="2"/>
  <c r="AQ356" i="2"/>
  <c r="AQ357" i="2"/>
  <c r="AQ358" i="2"/>
  <c r="AQ363" i="2"/>
  <c r="AQ367" i="2"/>
  <c r="AQ371" i="2"/>
  <c r="AQ376" i="2"/>
  <c r="AQ387" i="2"/>
  <c r="AQ390" i="2"/>
  <c r="AQ392" i="2"/>
  <c r="AQ397" i="2"/>
  <c r="AQ403" i="2"/>
  <c r="AQ407" i="2"/>
  <c r="AQ408" i="2"/>
  <c r="AQ413" i="2"/>
  <c r="AQ415" i="2"/>
  <c r="AQ417" i="2"/>
  <c r="AQ418" i="2"/>
  <c r="AQ421" i="2"/>
  <c r="AQ423" i="2"/>
  <c r="AQ429" i="2"/>
  <c r="AQ433" i="2"/>
  <c r="AQ442" i="2"/>
  <c r="AQ445" i="2"/>
  <c r="AQ447" i="2"/>
  <c r="AQ452" i="2"/>
  <c r="AQ456" i="2"/>
  <c r="AQ458" i="2"/>
  <c r="AQ465" i="2"/>
  <c r="AQ467" i="2"/>
  <c r="AQ470" i="2"/>
  <c r="AQ478" i="2"/>
  <c r="AQ480" i="2"/>
  <c r="AQ485" i="2"/>
  <c r="AQ487" i="2"/>
  <c r="AQ494" i="2"/>
  <c r="AQ496" i="2"/>
  <c r="AQ501" i="2"/>
  <c r="AQ503" i="2"/>
  <c r="AQ510" i="2"/>
  <c r="AQ512" i="2"/>
  <c r="AQ533" i="2"/>
  <c r="AQ535" i="2"/>
  <c r="AQ538" i="2"/>
  <c r="AQ539" i="2"/>
  <c r="AQ541" i="2"/>
  <c r="AQ543" i="2"/>
  <c r="AQ546" i="2"/>
  <c r="AQ550" i="2"/>
  <c r="AQ553" i="2"/>
  <c r="AQ556" i="2"/>
  <c r="AQ558" i="2"/>
  <c r="AQ567" i="2"/>
  <c r="AQ573" i="2"/>
  <c r="AQ576" i="2"/>
  <c r="AQ578" i="2"/>
  <c r="AQ583" i="2"/>
  <c r="AQ589" i="2"/>
  <c r="AQ590" i="2"/>
  <c r="AQ593" i="2"/>
  <c r="AQ596" i="2"/>
  <c r="AQ598" i="2"/>
  <c r="AQ608" i="2"/>
  <c r="AQ610" i="2"/>
  <c r="AQ613" i="2"/>
  <c r="AQ614" i="2"/>
  <c r="AQ616" i="2"/>
  <c r="AQ618" i="2"/>
  <c r="AQ621" i="2"/>
  <c r="AQ622" i="2"/>
  <c r="AQ627" i="2"/>
  <c r="AQ629" i="2"/>
  <c r="AQ632" i="2"/>
  <c r="AQ634" i="2"/>
  <c r="AQ639" i="2"/>
  <c r="AQ641" i="2"/>
  <c r="AQ648" i="2"/>
  <c r="AQ650" i="2"/>
  <c r="AQ655" i="2"/>
  <c r="AQ657" i="2"/>
  <c r="AQ664" i="2"/>
  <c r="AQ666" i="2"/>
  <c r="AQ671" i="2"/>
  <c r="AQ673" i="2"/>
  <c r="AQ678" i="2"/>
  <c r="AQ679" i="2"/>
  <c r="AQ681" i="2"/>
  <c r="AQ687" i="2"/>
  <c r="AQ702" i="2"/>
  <c r="AQ703" i="2"/>
  <c r="AQ708" i="2"/>
  <c r="AQ712" i="2"/>
  <c r="AQ715" i="2"/>
  <c r="AQ717" i="2"/>
  <c r="AQ722" i="2"/>
  <c r="AQ724" i="2"/>
  <c r="AQ731" i="2"/>
  <c r="AQ733" i="2"/>
  <c r="AQ738" i="2"/>
  <c r="AQ740" i="2"/>
  <c r="AQ747" i="2"/>
  <c r="AQ749" i="2"/>
  <c r="AQ754" i="2"/>
  <c r="AQ756" i="2"/>
  <c r="AQ763" i="2"/>
  <c r="AQ765" i="2"/>
  <c r="AQ770" i="2"/>
  <c r="AQ772" i="2"/>
  <c r="AQ777" i="2"/>
  <c r="AQ778" i="2"/>
  <c r="AQ780" i="2"/>
  <c r="AQ786" i="2"/>
  <c r="AQ791" i="2"/>
  <c r="AQ797" i="2"/>
  <c r="AQ799" i="2"/>
  <c r="AQ801" i="2"/>
  <c r="AQ802" i="2"/>
  <c r="AQ821" i="2"/>
  <c r="AQ6" i="2"/>
  <c r="AQ9" i="2"/>
  <c r="AQ15" i="2"/>
  <c r="AQ19" i="2"/>
  <c r="AQ24" i="2"/>
  <c r="AQ34" i="2"/>
  <c r="AQ38" i="2"/>
  <c r="AQ41" i="2"/>
  <c r="AQ48" i="2"/>
  <c r="AQ50" i="2"/>
  <c r="AQ57" i="2"/>
  <c r="AQ58" i="2"/>
  <c r="AQ60" i="2"/>
  <c r="AQ65" i="2"/>
  <c r="AQ67" i="2"/>
  <c r="AQ68" i="2"/>
  <c r="AQ73" i="2"/>
  <c r="AQ77" i="2"/>
  <c r="AQ82" i="2"/>
  <c r="AQ563" i="2"/>
  <c r="AQ569" i="2"/>
  <c r="AQ572" i="2"/>
  <c r="AQ574" i="2"/>
  <c r="AQ579" i="2"/>
  <c r="AQ585" i="2"/>
  <c r="AQ588" i="2"/>
  <c r="AQ591" i="2"/>
  <c r="AQ594" i="2"/>
  <c r="AQ599" i="2"/>
  <c r="AQ600" i="2"/>
  <c r="AQ602" i="2"/>
  <c r="AQ605" i="2"/>
  <c r="AQ606" i="2"/>
  <c r="AQ619" i="2"/>
  <c r="AQ620" i="2"/>
  <c r="AQ623" i="2"/>
  <c r="AQ625" i="2"/>
  <c r="AQ630" i="2"/>
  <c r="AQ635" i="2"/>
  <c r="AQ637" i="2"/>
  <c r="AQ644" i="2"/>
  <c r="AQ646" i="2"/>
  <c r="AQ651" i="2"/>
  <c r="AQ653" i="2"/>
  <c r="AQ660" i="2"/>
  <c r="AQ662" i="2"/>
  <c r="AQ667" i="2"/>
  <c r="AQ669" i="2"/>
  <c r="AQ676" i="2"/>
  <c r="AQ684" i="2"/>
  <c r="AQ685" i="2"/>
  <c r="AQ690" i="2"/>
  <c r="AQ692" i="2"/>
  <c r="AQ694" i="2"/>
  <c r="AQ695" i="2"/>
  <c r="AQ698" i="2"/>
  <c r="AQ700" i="2"/>
  <c r="AQ706" i="2"/>
  <c r="AQ713" i="2"/>
  <c r="AQ718" i="2"/>
  <c r="AQ720" i="2"/>
  <c r="AQ727" i="2"/>
  <c r="AQ729" i="2"/>
  <c r="AQ734" i="2"/>
  <c r="AQ736" i="2"/>
  <c r="AQ743" i="2"/>
  <c r="AQ745" i="2"/>
  <c r="AQ750" i="2"/>
  <c r="AQ752" i="2"/>
  <c r="AQ759" i="2"/>
  <c r="AQ761" i="2"/>
  <c r="AQ766" i="2"/>
  <c r="AQ768" i="2"/>
  <c r="AQ775" i="2"/>
  <c r="AQ783" i="2"/>
  <c r="AQ784" i="2"/>
  <c r="AQ789" i="2"/>
  <c r="AQ792" i="2"/>
  <c r="AQ806" i="2"/>
  <c r="AQ808" i="2"/>
  <c r="AQ811" i="2"/>
  <c r="AQ812" i="2"/>
  <c r="AQ814" i="2"/>
  <c r="AQ816" i="2"/>
  <c r="AQ819" i="2"/>
  <c r="AQ822" i="2"/>
  <c r="AQ10" i="2"/>
  <c r="AQ12" i="2"/>
  <c r="AQ16" i="2"/>
  <c r="AQ20" i="2"/>
  <c r="AQ25" i="2"/>
  <c r="AQ28" i="2"/>
  <c r="AQ30" i="2"/>
  <c r="AQ33" i="2"/>
  <c r="AQ35" i="2"/>
  <c r="AQ37" i="2"/>
  <c r="AQ39" i="2"/>
  <c r="AQ44" i="2"/>
  <c r="AQ46" i="2"/>
  <c r="AQ51" i="2"/>
  <c r="AQ53" i="2"/>
  <c r="AQ55" i="2"/>
  <c r="AQ61" i="2"/>
  <c r="AQ69" i="2"/>
  <c r="AQ71" i="2"/>
  <c r="AQ75" i="2"/>
  <c r="AQ78" i="2"/>
  <c r="AQ80" i="2"/>
  <c r="AQ565" i="2"/>
  <c r="AQ568" i="2"/>
  <c r="AQ570" i="2"/>
  <c r="AQ575" i="2"/>
  <c r="AQ581" i="2"/>
  <c r="AQ584" i="2"/>
  <c r="AQ586" i="2"/>
  <c r="AQ592" i="2"/>
  <c r="AQ595" i="2"/>
  <c r="AQ603" i="2"/>
  <c r="AQ604" i="2"/>
  <c r="AQ607" i="2"/>
  <c r="AQ609" i="2"/>
  <c r="AQ611" i="2"/>
  <c r="AQ612" i="2"/>
  <c r="AQ615" i="2"/>
  <c r="AQ617" i="2"/>
  <c r="AQ633" i="2"/>
  <c r="AQ640" i="2"/>
  <c r="AQ642" i="2"/>
  <c r="AQ647" i="2"/>
  <c r="AQ649" i="2"/>
  <c r="AQ656" i="2"/>
  <c r="AQ658" i="2"/>
  <c r="AQ663" i="2"/>
  <c r="AQ665" i="2"/>
  <c r="AQ672" i="2"/>
  <c r="AQ674" i="2"/>
  <c r="AQ677" i="2"/>
  <c r="AQ680" i="2"/>
  <c r="AQ682" i="2"/>
  <c r="AQ688" i="2"/>
  <c r="AQ707" i="2"/>
  <c r="AQ709" i="2"/>
  <c r="AQ711" i="2"/>
  <c r="AQ716" i="2"/>
  <c r="AQ723" i="2"/>
  <c r="AQ725" i="2"/>
  <c r="AQ730" i="2"/>
  <c r="AQ732" i="2"/>
  <c r="AQ739" i="2"/>
  <c r="AQ741" i="2"/>
  <c r="AQ746" i="2"/>
  <c r="AQ748" i="2"/>
  <c r="AQ755" i="2"/>
  <c r="AQ757" i="2"/>
  <c r="AQ762" i="2"/>
  <c r="AQ764" i="2"/>
  <c r="AQ771" i="2"/>
  <c r="AQ773" i="2"/>
  <c r="AQ776" i="2"/>
  <c r="AQ779" i="2"/>
  <c r="AQ781" i="2"/>
  <c r="AQ787" i="2"/>
  <c r="AQ790" i="2"/>
  <c r="AQ795" i="2"/>
  <c r="AQ796" i="2"/>
  <c r="AQ798" i="2"/>
  <c r="AQ800" i="2"/>
  <c r="AQ803" i="2"/>
  <c r="AQ804" i="2"/>
  <c r="AQ809" i="2"/>
  <c r="AQ810" i="2"/>
  <c r="AQ820" i="2"/>
  <c r="AQ7" i="2"/>
  <c r="AQ13" i="2"/>
  <c r="AQ17" i="2"/>
  <c r="AQ22" i="2"/>
  <c r="AQ29" i="2"/>
  <c r="AQ31" i="2"/>
  <c r="AQ36" i="2"/>
  <c r="AQ40" i="2"/>
  <c r="AQ42" i="2"/>
  <c r="AQ47" i="2"/>
  <c r="AQ49" i="2"/>
  <c r="AQ54" i="2"/>
  <c r="AQ63" i="2"/>
  <c r="AQ66" i="2"/>
  <c r="AQ76" i="2"/>
  <c r="AQ564" i="2"/>
  <c r="AQ566" i="2"/>
  <c r="AQ571" i="2"/>
  <c r="AQ577" i="2"/>
  <c r="AQ580" i="2"/>
  <c r="AQ582" i="2"/>
  <c r="AQ587" i="2"/>
  <c r="AQ597" i="2"/>
  <c r="AQ601" i="2"/>
  <c r="AQ624" i="2"/>
  <c r="AQ626" i="2"/>
  <c r="AQ628" i="2"/>
  <c r="AQ631" i="2"/>
  <c r="AQ636" i="2"/>
  <c r="AQ638" i="2"/>
  <c r="AQ643" i="2"/>
  <c r="AQ645" i="2"/>
  <c r="AQ652" i="2"/>
  <c r="AQ654" i="2"/>
  <c r="AQ659" i="2"/>
  <c r="AQ661" i="2"/>
  <c r="AQ668" i="2"/>
  <c r="AQ670" i="2"/>
  <c r="AQ675" i="2"/>
  <c r="AQ683" i="2"/>
  <c r="AQ686" i="2"/>
  <c r="AQ689" i="2"/>
  <c r="AQ691" i="2"/>
  <c r="AQ693" i="2"/>
  <c r="AQ696" i="2"/>
  <c r="AQ697" i="2"/>
  <c r="AQ699" i="2"/>
  <c r="AQ701" i="2"/>
  <c r="AQ704" i="2"/>
  <c r="AQ705" i="2"/>
  <c r="AQ710" i="2"/>
  <c r="AQ714" i="2"/>
  <c r="AQ719" i="2"/>
  <c r="AQ721" i="2"/>
  <c r="AQ726" i="2"/>
  <c r="AQ728" i="2"/>
  <c r="AQ735" i="2"/>
  <c r="AQ737" i="2"/>
  <c r="AQ742" i="2"/>
  <c r="AQ744" i="2"/>
  <c r="AQ751" i="2"/>
  <c r="AQ753" i="2"/>
  <c r="AQ758" i="2"/>
  <c r="AQ760" i="2"/>
  <c r="AQ767" i="2"/>
  <c r="AQ769" i="2"/>
  <c r="AQ774" i="2"/>
  <c r="AQ782" i="2"/>
  <c r="AQ785" i="2"/>
  <c r="AQ788" i="2"/>
  <c r="AQ793" i="2"/>
  <c r="AQ794" i="2"/>
  <c r="AQ805" i="2"/>
  <c r="AQ807" i="2"/>
  <c r="AQ813" i="2"/>
  <c r="AQ815" i="2"/>
  <c r="AQ817" i="2"/>
  <c r="AQ818" i="2"/>
  <c r="AQ8" i="2"/>
  <c r="AQ11" i="2"/>
  <c r="AQ14" i="2"/>
  <c r="AQ18" i="2"/>
  <c r="AQ21" i="2"/>
  <c r="AQ23" i="2"/>
  <c r="AQ26" i="2"/>
  <c r="AQ27" i="2"/>
  <c r="AQ32" i="2"/>
  <c r="AQ43" i="2"/>
  <c r="AQ45" i="2"/>
  <c r="AQ52" i="2"/>
  <c r="AQ56" i="2"/>
  <c r="AQ59" i="2"/>
  <c r="AQ62" i="2"/>
  <c r="AQ64" i="2"/>
  <c r="AQ70" i="2"/>
  <c r="AQ72" i="2"/>
  <c r="AQ74" i="2"/>
  <c r="AQ79" i="2"/>
  <c r="AQ81" i="2"/>
  <c r="AQ87" i="2"/>
  <c r="AQ89" i="2"/>
  <c r="AQ99" i="2"/>
  <c r="AQ102" i="2"/>
  <c r="AQ104" i="2"/>
  <c r="AQ106" i="2"/>
  <c r="AQ113" i="2"/>
  <c r="AQ115" i="2"/>
  <c r="AQ118" i="2"/>
  <c r="AQ120" i="2"/>
  <c r="AQ127" i="2"/>
  <c r="AQ129" i="2"/>
  <c r="AQ135" i="2"/>
  <c r="AQ138" i="2"/>
  <c r="AQ146" i="2"/>
  <c r="AQ159" i="2"/>
  <c r="AQ171" i="2"/>
  <c r="AQ185" i="2"/>
  <c r="AQ195" i="2"/>
  <c r="AQ199" i="2"/>
  <c r="AQ218" i="2"/>
  <c r="AQ221" i="2"/>
  <c r="AQ226" i="2"/>
  <c r="AQ231" i="2"/>
  <c r="AQ83" i="2"/>
  <c r="AQ85" i="2"/>
  <c r="AQ90" i="2"/>
  <c r="AQ92" i="2"/>
  <c r="AQ95" i="2"/>
  <c r="AQ96" i="2"/>
  <c r="AQ105" i="2"/>
  <c r="AQ109" i="2"/>
  <c r="AQ111" i="2"/>
  <c r="AQ116" i="2"/>
  <c r="AQ124" i="2"/>
  <c r="AQ132" i="2"/>
  <c r="AQ140" i="2"/>
  <c r="AQ150" i="2"/>
  <c r="AQ151" i="2"/>
  <c r="AQ153" i="2"/>
  <c r="AQ156" i="2"/>
  <c r="AQ158" i="2"/>
  <c r="AQ165" i="2"/>
  <c r="AQ172" i="2"/>
  <c r="AQ174" i="2"/>
  <c r="AQ175" i="2"/>
  <c r="AQ181" i="2"/>
  <c r="AQ189" i="2"/>
  <c r="AQ194" i="2"/>
  <c r="AQ196" i="2"/>
  <c r="AQ200" i="2"/>
  <c r="AQ202" i="2"/>
  <c r="AQ203" i="2"/>
  <c r="AQ208" i="2"/>
  <c r="AQ210" i="2"/>
  <c r="AQ211" i="2"/>
  <c r="AQ220" i="2"/>
  <c r="AQ224" i="2"/>
  <c r="AQ228" i="2"/>
  <c r="AQ232" i="2"/>
  <c r="AQ131" i="2"/>
  <c r="AQ134" i="2"/>
  <c r="AQ139" i="2"/>
  <c r="AQ142" i="2"/>
  <c r="AQ149" i="2"/>
  <c r="AQ160" i="2"/>
  <c r="AQ163" i="2"/>
  <c r="AQ176" i="2"/>
  <c r="AQ179" i="2"/>
  <c r="AQ186" i="2"/>
  <c r="AQ191" i="2"/>
  <c r="AQ205" i="2"/>
  <c r="AQ215" i="2"/>
  <c r="AQ86" i="2"/>
  <c r="AQ88" i="2"/>
  <c r="AQ98" i="2"/>
  <c r="AQ100" i="2"/>
  <c r="AQ103" i="2"/>
  <c r="AQ107" i="2"/>
  <c r="AQ112" i="2"/>
  <c r="AQ114" i="2"/>
  <c r="AQ119" i="2"/>
  <c r="AQ122" i="2"/>
  <c r="AQ123" i="2"/>
  <c r="AQ125" i="2"/>
  <c r="AQ126" i="2"/>
  <c r="AQ133" i="2"/>
  <c r="AQ141" i="2"/>
  <c r="AQ157" i="2"/>
  <c r="AQ162" i="2"/>
  <c r="AQ169" i="2"/>
  <c r="AQ178" i="2"/>
  <c r="AQ187" i="2"/>
  <c r="AQ192" i="2"/>
  <c r="AQ213" i="2"/>
  <c r="AQ84" i="2"/>
  <c r="AQ91" i="2"/>
  <c r="AQ93" i="2"/>
  <c r="AQ94" i="2"/>
  <c r="AQ97" i="2"/>
  <c r="AQ101" i="2"/>
  <c r="AQ108" i="2"/>
  <c r="AQ110" i="2"/>
  <c r="AQ117" i="2"/>
  <c r="AQ121" i="2"/>
  <c r="AQ128" i="2"/>
  <c r="AQ136" i="2"/>
  <c r="AQ144" i="2"/>
  <c r="AQ147" i="2"/>
  <c r="AQ152" i="2"/>
  <c r="AQ154" i="2"/>
  <c r="AQ164" i="2"/>
  <c r="AQ166" i="2"/>
  <c r="AQ167" i="2"/>
  <c r="AQ173" i="2"/>
  <c r="AQ180" i="2"/>
  <c r="AQ182" i="2"/>
  <c r="AQ183" i="2"/>
  <c r="AQ188" i="2"/>
  <c r="AQ190" i="2"/>
  <c r="AQ193" i="2"/>
  <c r="AQ197" i="2"/>
  <c r="AQ204" i="2"/>
  <c r="AQ206" i="2"/>
  <c r="AQ207" i="2"/>
  <c r="AQ212" i="2"/>
  <c r="AQ214" i="2"/>
  <c r="AQ217" i="2"/>
  <c r="AQ219" i="2"/>
  <c r="AQ223" i="2"/>
  <c r="AQ227" i="2"/>
  <c r="AQ229" i="2"/>
  <c r="AQ230" i="2"/>
  <c r="AQ130" i="2"/>
  <c r="AQ137" i="2"/>
  <c r="AQ143" i="2"/>
  <c r="AQ145" i="2"/>
  <c r="AQ148" i="2"/>
  <c r="AQ155" i="2"/>
  <c r="AQ161" i="2"/>
  <c r="AQ168" i="2"/>
  <c r="AQ170" i="2"/>
  <c r="AQ177" i="2"/>
  <c r="AQ184" i="2"/>
  <c r="AQ198" i="2"/>
  <c r="AQ201" i="2"/>
  <c r="AQ209" i="2"/>
  <c r="AQ216" i="2"/>
  <c r="AQ222" i="2"/>
  <c r="AQ225" i="2"/>
  <c r="AQ4" i="2"/>
  <c r="AQ5" i="2"/>
  <c r="B52" i="2"/>
  <c r="B53" i="2" s="1"/>
  <c r="B17" i="2"/>
  <c r="B36" i="2"/>
  <c r="B12" i="2"/>
  <c r="B32" i="2"/>
  <c r="B30" i="2"/>
  <c r="B31" i="2"/>
  <c r="B29" i="2"/>
  <c r="E13" i="1"/>
  <c r="M17" i="1"/>
  <c r="M16" i="1"/>
  <c r="K25" i="1"/>
  <c r="AL238" i="2" l="1"/>
  <c r="AM239" i="2"/>
  <c r="AL240" i="2"/>
  <c r="AL245" i="2"/>
  <c r="AM246" i="2"/>
  <c r="AL253" i="2"/>
  <c r="AM254" i="2"/>
  <c r="AM260" i="2"/>
  <c r="AM261" i="2"/>
  <c r="AM263" i="2"/>
  <c r="AL265" i="2"/>
  <c r="AM266" i="2"/>
  <c r="AL267" i="2"/>
  <c r="AM274" i="2"/>
  <c r="AL284" i="2"/>
  <c r="AM285" i="2"/>
  <c r="AL286" i="2"/>
  <c r="AL297" i="2"/>
  <c r="AM299" i="2"/>
  <c r="AM300" i="2"/>
  <c r="AM302" i="2"/>
  <c r="AL303" i="2"/>
  <c r="AL304" i="2"/>
  <c r="AM308" i="2"/>
  <c r="AM313" i="2"/>
  <c r="AM315" i="2"/>
  <c r="AM316" i="2"/>
  <c r="AL321" i="2"/>
  <c r="AM323" i="2"/>
  <c r="AM324" i="2"/>
  <c r="AM326" i="2"/>
  <c r="AL327" i="2"/>
  <c r="AL328" i="2"/>
  <c r="AM329" i="2"/>
  <c r="AM331" i="2"/>
  <c r="AM332" i="2"/>
  <c r="AL333" i="2"/>
  <c r="AM339" i="2"/>
  <c r="AM340" i="2"/>
  <c r="AL341" i="2"/>
  <c r="AM347" i="2"/>
  <c r="AM348" i="2"/>
  <c r="AL349" i="2"/>
  <c r="AM355" i="2"/>
  <c r="AM242" i="2"/>
  <c r="AL246" i="2"/>
  <c r="AM248" i="2"/>
  <c r="AL254" i="2"/>
  <c r="AL255" i="2"/>
  <c r="AL261" i="2"/>
  <c r="AM262" i="2"/>
  <c r="AL263" i="2"/>
  <c r="AM269" i="2"/>
  <c r="AM273" i="2"/>
  <c r="AL274" i="2"/>
  <c r="AM280" i="2"/>
  <c r="AM288" i="2"/>
  <c r="AM292" i="2"/>
  <c r="AM293" i="2"/>
  <c r="AL299" i="2"/>
  <c r="AL300" i="2"/>
  <c r="AM305" i="2"/>
  <c r="AM307" i="2"/>
  <c r="AL308" i="2"/>
  <c r="AM314" i="2"/>
  <c r="AL315" i="2"/>
  <c r="AL316" i="2"/>
  <c r="AM322" i="2"/>
  <c r="AL323" i="2"/>
  <c r="AL324" i="2"/>
  <c r="AL329" i="2"/>
  <c r="AM330" i="2"/>
  <c r="AL331" i="2"/>
  <c r="AM334" i="2"/>
  <c r="AM337" i="2"/>
  <c r="AM342" i="2"/>
  <c r="AM345" i="2"/>
  <c r="AM350" i="2"/>
  <c r="AM353" i="2"/>
  <c r="AL234" i="2"/>
  <c r="AM237" i="2"/>
  <c r="AL250" i="2"/>
  <c r="AM257" i="2"/>
  <c r="AL259" i="2"/>
  <c r="AM265" i="2"/>
  <c r="AM267" i="2"/>
  <c r="AL269" i="2"/>
  <c r="AL271" i="2"/>
  <c r="AM276" i="2"/>
  <c r="AL278" i="2"/>
  <c r="AM283" i="2"/>
  <c r="AM297" i="2"/>
  <c r="AL307" i="2"/>
  <c r="AL312" i="2"/>
  <c r="AM319" i="2"/>
  <c r="AM327" i="2"/>
  <c r="AM336" i="2"/>
  <c r="AM352" i="2"/>
  <c r="AM357" i="2"/>
  <c r="AM360" i="2"/>
  <c r="AL361" i="2"/>
  <c r="AL366" i="2"/>
  <c r="AM369" i="2"/>
  <c r="AL374" i="2"/>
  <c r="AM375" i="2"/>
  <c r="AM381" i="2"/>
  <c r="AM390" i="2"/>
  <c r="AM391" i="2"/>
  <c r="AM393" i="2"/>
  <c r="AM398" i="2"/>
  <c r="AM399" i="2"/>
  <c r="AM401" i="2"/>
  <c r="AL411" i="2"/>
  <c r="AM412" i="2"/>
  <c r="AL413" i="2"/>
  <c r="AL419" i="2"/>
  <c r="AM420" i="2"/>
  <c r="AL421" i="2"/>
  <c r="AM234" i="2"/>
  <c r="AL236" i="2"/>
  <c r="AM250" i="2"/>
  <c r="AL252" i="2"/>
  <c r="AM256" i="2"/>
  <c r="AM259" i="2"/>
  <c r="AM271" i="2"/>
  <c r="AM275" i="2"/>
  <c r="AM278" i="2"/>
  <c r="AL280" i="2"/>
  <c r="AL282" i="2"/>
  <c r="AL296" i="2"/>
  <c r="AM306" i="2"/>
  <c r="AM309" i="2"/>
  <c r="AL311" i="2"/>
  <c r="AM312" i="2"/>
  <c r="AM318" i="2"/>
  <c r="AM333" i="2"/>
  <c r="AM335" i="2"/>
  <c r="AM338" i="2"/>
  <c r="AL345" i="2"/>
  <c r="AM349" i="2"/>
  <c r="AM351" i="2"/>
  <c r="AM354" i="2"/>
  <c r="AM361" i="2"/>
  <c r="AM363" i="2"/>
  <c r="AM364" i="2"/>
  <c r="AL365" i="2"/>
  <c r="AM366" i="2"/>
  <c r="AM371" i="2"/>
  <c r="AM372" i="2"/>
  <c r="AL373" i="2"/>
  <c r="AL377" i="2"/>
  <c r="AM378" i="2"/>
  <c r="AL379" i="2"/>
  <c r="AL385" i="2"/>
  <c r="AM386" i="2"/>
  <c r="AL387" i="2"/>
  <c r="AM388" i="2"/>
  <c r="AL389" i="2"/>
  <c r="AL395" i="2"/>
  <c r="AM396" i="2"/>
  <c r="AL397" i="2"/>
  <c r="AL403" i="2"/>
  <c r="AM404" i="2"/>
  <c r="AL405" i="2"/>
  <c r="AM410" i="2"/>
  <c r="AM411" i="2"/>
  <c r="AM413" i="2"/>
  <c r="AL417" i="2"/>
  <c r="AM418" i="2"/>
  <c r="AM419" i="2"/>
  <c r="AM421" i="2"/>
  <c r="AM235" i="2"/>
  <c r="AM240" i="2"/>
  <c r="AM249" i="2"/>
  <c r="AL257" i="2"/>
  <c r="AM282" i="2"/>
  <c r="AL290" i="2"/>
  <c r="AM303" i="2"/>
  <c r="AM310" i="2"/>
  <c r="AL320" i="2"/>
  <c r="AL358" i="2"/>
  <c r="AM368" i="2"/>
  <c r="AM383" i="2"/>
  <c r="AM385" i="2"/>
  <c r="AM387" i="2"/>
  <c r="AM389" i="2"/>
  <c r="AL391" i="2"/>
  <c r="AM394" i="2"/>
  <c r="AL401" i="2"/>
  <c r="AM403" i="2"/>
  <c r="AM405" i="2"/>
  <c r="AM407" i="2"/>
  <c r="AL409" i="2"/>
  <c r="AM425" i="2"/>
  <c r="AL431" i="2"/>
  <c r="AM433" i="2"/>
  <c r="AM437" i="2"/>
  <c r="AL438" i="2"/>
  <c r="AM439" i="2"/>
  <c r="AL440" i="2"/>
  <c r="AL446" i="2"/>
  <c r="AM447" i="2"/>
  <c r="AL448" i="2"/>
  <c r="AM458" i="2"/>
  <c r="AM466" i="2"/>
  <c r="AM473" i="2"/>
  <c r="AM474" i="2"/>
  <c r="AM479" i="2"/>
  <c r="AL480" i="2"/>
  <c r="AM481" i="2"/>
  <c r="AM482" i="2"/>
  <c r="AM487" i="2"/>
  <c r="AL488" i="2"/>
  <c r="AM489" i="2"/>
  <c r="AM490" i="2"/>
  <c r="AM495" i="2"/>
  <c r="AL496" i="2"/>
  <c r="AM497" i="2"/>
  <c r="AM498" i="2"/>
  <c r="AM503" i="2"/>
  <c r="AL504" i="2"/>
  <c r="AM505" i="2"/>
  <c r="AM506" i="2"/>
  <c r="AM511" i="2"/>
  <c r="AL512" i="2"/>
  <c r="AM513" i="2"/>
  <c r="AM514" i="2"/>
  <c r="AM520" i="2"/>
  <c r="AL526" i="2"/>
  <c r="AM528" i="2"/>
  <c r="AL534" i="2"/>
  <c r="AM536" i="2"/>
  <c r="AL542" i="2"/>
  <c r="AM544" i="2"/>
  <c r="AL549" i="2"/>
  <c r="AM550" i="2"/>
  <c r="AL554" i="2"/>
  <c r="AM556" i="2"/>
  <c r="AM557" i="2"/>
  <c r="AM559" i="2"/>
  <c r="AM564" i="2"/>
  <c r="AM565" i="2"/>
  <c r="AM567" i="2"/>
  <c r="AM572" i="2"/>
  <c r="AM573" i="2"/>
  <c r="AM575" i="2"/>
  <c r="AM580" i="2"/>
  <c r="AM581" i="2"/>
  <c r="AM583" i="2"/>
  <c r="AM588" i="2"/>
  <c r="AM589" i="2"/>
  <c r="AM591" i="2"/>
  <c r="AM596" i="2"/>
  <c r="AM597" i="2"/>
  <c r="AM599" i="2"/>
  <c r="AL601" i="2"/>
  <c r="AM603" i="2"/>
  <c r="AL609" i="2"/>
  <c r="AM611" i="2"/>
  <c r="AM233" i="2"/>
  <c r="AM238" i="2"/>
  <c r="AM252" i="2"/>
  <c r="AM277" i="2"/>
  <c r="AL288" i="2"/>
  <c r="AM290" i="2"/>
  <c r="AL292" i="2"/>
  <c r="AM296" i="2"/>
  <c r="AM320" i="2"/>
  <c r="AM328" i="2"/>
  <c r="AM341" i="2"/>
  <c r="AM343" i="2"/>
  <c r="AL353" i="2"/>
  <c r="AM370" i="2"/>
  <c r="AM376" i="2"/>
  <c r="AM400" i="2"/>
  <c r="AM409" i="2"/>
  <c r="AL415" i="2"/>
  <c r="AL430" i="2"/>
  <c r="AM431" i="2"/>
  <c r="AM435" i="2"/>
  <c r="AL436" i="2"/>
  <c r="AM438" i="2"/>
  <c r="AM440" i="2"/>
  <c r="AM445" i="2"/>
  <c r="AM446" i="2"/>
  <c r="AM448" i="2"/>
  <c r="AL454" i="2"/>
  <c r="AM455" i="2"/>
  <c r="AL456" i="2"/>
  <c r="AL462" i="2"/>
  <c r="AM463" i="2"/>
  <c r="AL464" i="2"/>
  <c r="AL470" i="2"/>
  <c r="AL478" i="2"/>
  <c r="AM480" i="2"/>
  <c r="AL486" i="2"/>
  <c r="AM488" i="2"/>
  <c r="AL494" i="2"/>
  <c r="AM496" i="2"/>
  <c r="AL502" i="2"/>
  <c r="AM504" i="2"/>
  <c r="AL510" i="2"/>
  <c r="AM512" i="2"/>
  <c r="AL518" i="2"/>
  <c r="AM526" i="2"/>
  <c r="AM534" i="2"/>
  <c r="AM542" i="2"/>
  <c r="AL546" i="2"/>
  <c r="AM547" i="2"/>
  <c r="AL548" i="2"/>
  <c r="AL553" i="2"/>
  <c r="AM554" i="2"/>
  <c r="AL555" i="2"/>
  <c r="AL561" i="2"/>
  <c r="AM562" i="2"/>
  <c r="AL563" i="2"/>
  <c r="AL569" i="2"/>
  <c r="AM570" i="2"/>
  <c r="AL571" i="2"/>
  <c r="AL577" i="2"/>
  <c r="AM578" i="2"/>
  <c r="AL579" i="2"/>
  <c r="AL585" i="2"/>
  <c r="AM586" i="2"/>
  <c r="AL587" i="2"/>
  <c r="AL593" i="2"/>
  <c r="AM594" i="2"/>
  <c r="AL595" i="2"/>
  <c r="AM601" i="2"/>
  <c r="AM609" i="2"/>
  <c r="AM236" i="2"/>
  <c r="AM286" i="2"/>
  <c r="AL293" i="2"/>
  <c r="AM295" i="2"/>
  <c r="AL319" i="2"/>
  <c r="AM392" i="2"/>
  <c r="AM397" i="2"/>
  <c r="AM402" i="2"/>
  <c r="AM423" i="2"/>
  <c r="AL425" i="2"/>
  <c r="AM428" i="2"/>
  <c r="AM432" i="2"/>
  <c r="AM441" i="2"/>
  <c r="AM444" i="2"/>
  <c r="AL450" i="2"/>
  <c r="AM468" i="2"/>
  <c r="AM470" i="2"/>
  <c r="AL472" i="2"/>
  <c r="AL473" i="2"/>
  <c r="AM476" i="2"/>
  <c r="AM478" i="2"/>
  <c r="AM485" i="2"/>
  <c r="AM492" i="2"/>
  <c r="AM494" i="2"/>
  <c r="AM501" i="2"/>
  <c r="AM508" i="2"/>
  <c r="AM510" i="2"/>
  <c r="AM517" i="2"/>
  <c r="AM522" i="2"/>
  <c r="AL524" i="2"/>
  <c r="AM529" i="2"/>
  <c r="AM532" i="2"/>
  <c r="AL536" i="2"/>
  <c r="AM539" i="2"/>
  <c r="AM552" i="2"/>
  <c r="AL559" i="2"/>
  <c r="AM561" i="2"/>
  <c r="AM563" i="2"/>
  <c r="AL565" i="2"/>
  <c r="AM568" i="2"/>
  <c r="AL575" i="2"/>
  <c r="AM577" i="2"/>
  <c r="AM579" i="2"/>
  <c r="AL581" i="2"/>
  <c r="AM584" i="2"/>
  <c r="AL591" i="2"/>
  <c r="AM593" i="2"/>
  <c r="AM595" i="2"/>
  <c r="AL597" i="2"/>
  <c r="AM605" i="2"/>
  <c r="AL607" i="2"/>
  <c r="AM612" i="2"/>
  <c r="AM615" i="2"/>
  <c r="AL617" i="2"/>
  <c r="AM619" i="2"/>
  <c r="AL625" i="2"/>
  <c r="AM626" i="2"/>
  <c r="AL627" i="2"/>
  <c r="AL632" i="2"/>
  <c r="AM633" i="2"/>
  <c r="AM635" i="2"/>
  <c r="AM636" i="2"/>
  <c r="AM641" i="2"/>
  <c r="AL642" i="2"/>
  <c r="AM643" i="2"/>
  <c r="AM644" i="2"/>
  <c r="AM649" i="2"/>
  <c r="AL650" i="2"/>
  <c r="AM651" i="2"/>
  <c r="AM652" i="2"/>
  <c r="AM657" i="2"/>
  <c r="AL658" i="2"/>
  <c r="AM659" i="2"/>
  <c r="AM660" i="2"/>
  <c r="AM665" i="2"/>
  <c r="AL666" i="2"/>
  <c r="AM667" i="2"/>
  <c r="AM668" i="2"/>
  <c r="AM673" i="2"/>
  <c r="AL674" i="2"/>
  <c r="AM675" i="2"/>
  <c r="AM676" i="2"/>
  <c r="AM681" i="2"/>
  <c r="AL682" i="2"/>
  <c r="AM683" i="2"/>
  <c r="AM684" i="2"/>
  <c r="AL688" i="2"/>
  <c r="AL692" i="2"/>
  <c r="AM694" i="2"/>
  <c r="AL700" i="2"/>
  <c r="AM702" i="2"/>
  <c r="AL708" i="2"/>
  <c r="AM709" i="2"/>
  <c r="AL710" i="2"/>
  <c r="AL715" i="2"/>
  <c r="AM720" i="2"/>
  <c r="AL721" i="2"/>
  <c r="AM722" i="2"/>
  <c r="AM723" i="2"/>
  <c r="AM728" i="2"/>
  <c r="AL729" i="2"/>
  <c r="AM730" i="2"/>
  <c r="AM731" i="2"/>
  <c r="AM736" i="2"/>
  <c r="AL737" i="2"/>
  <c r="AM738" i="2"/>
  <c r="AM739" i="2"/>
  <c r="AM744" i="2"/>
  <c r="AL745" i="2"/>
  <c r="AM746" i="2"/>
  <c r="AM747" i="2"/>
  <c r="AM752" i="2"/>
  <c r="AL753" i="2"/>
  <c r="AM754" i="2"/>
  <c r="AM755" i="2"/>
  <c r="AM760" i="2"/>
  <c r="AL761" i="2"/>
  <c r="AM762" i="2"/>
  <c r="AM763" i="2"/>
  <c r="AM768" i="2"/>
  <c r="AL769" i="2"/>
  <c r="AM770" i="2"/>
  <c r="AM771" i="2"/>
  <c r="AM776" i="2"/>
  <c r="AL777" i="2"/>
  <c r="AM778" i="2"/>
  <c r="AM779" i="2"/>
  <c r="AM785" i="2"/>
  <c r="AL248" i="2"/>
  <c r="AM251" i="2"/>
  <c r="AM258" i="2"/>
  <c r="AM284" i="2"/>
  <c r="AL305" i="2"/>
  <c r="AM311" i="2"/>
  <c r="AM317" i="2"/>
  <c r="AL357" i="2"/>
  <c r="AL369" i="2"/>
  <c r="AL383" i="2"/>
  <c r="AM395" i="2"/>
  <c r="AM408" i="2"/>
  <c r="AL427" i="2"/>
  <c r="AM436" i="2"/>
  <c r="AM443" i="2"/>
  <c r="AM450" i="2"/>
  <c r="AL452" i="2"/>
  <c r="AM461" i="2"/>
  <c r="AM472" i="2"/>
  <c r="AM475" i="2"/>
  <c r="AL482" i="2"/>
  <c r="AL484" i="2"/>
  <c r="AM491" i="2"/>
  <c r="AL498" i="2"/>
  <c r="AL500" i="2"/>
  <c r="AM507" i="2"/>
  <c r="AL514" i="2"/>
  <c r="AL516" i="2"/>
  <c r="AM521" i="2"/>
  <c r="AM524" i="2"/>
  <c r="AL528" i="2"/>
  <c r="AM531" i="2"/>
  <c r="AL538" i="2"/>
  <c r="AL545" i="2"/>
  <c r="AM551" i="2"/>
  <c r="AM558" i="2"/>
  <c r="AM574" i="2"/>
  <c r="AM590" i="2"/>
  <c r="AM604" i="2"/>
  <c r="AM607" i="2"/>
  <c r="AL611" i="2"/>
  <c r="AM614" i="2"/>
  <c r="AM617" i="2"/>
  <c r="AM625" i="2"/>
  <c r="AM627" i="2"/>
  <c r="AM630" i="2"/>
  <c r="AL631" i="2"/>
  <c r="AL640" i="2"/>
  <c r="AM642" i="2"/>
  <c r="AL648" i="2"/>
  <c r="AM650" i="2"/>
  <c r="AL656" i="2"/>
  <c r="AM658" i="2"/>
  <c r="AL664" i="2"/>
  <c r="AM666" i="2"/>
  <c r="AL672" i="2"/>
  <c r="AM674" i="2"/>
  <c r="AL680" i="2"/>
  <c r="AM682" i="2"/>
  <c r="AL686" i="2"/>
  <c r="AM687" i="2"/>
  <c r="AM688" i="2"/>
  <c r="AM692" i="2"/>
  <c r="AM700" i="2"/>
  <c r="AL707" i="2"/>
  <c r="AM708" i="2"/>
  <c r="AM710" i="2"/>
  <c r="AM713" i="2"/>
  <c r="AL714" i="2"/>
  <c r="AL719" i="2"/>
  <c r="AM721" i="2"/>
  <c r="AL727" i="2"/>
  <c r="AM729" i="2"/>
  <c r="AL735" i="2"/>
  <c r="AM737" i="2"/>
  <c r="AL743" i="2"/>
  <c r="AM745" i="2"/>
  <c r="AL751" i="2"/>
  <c r="AM753" i="2"/>
  <c r="AL759" i="2"/>
  <c r="AM761" i="2"/>
  <c r="AL767" i="2"/>
  <c r="AM769" i="2"/>
  <c r="AL775" i="2"/>
  <c r="AM777" i="2"/>
  <c r="AL783" i="2"/>
  <c r="AM373" i="2"/>
  <c r="AL375" i="2"/>
  <c r="AM417" i="2"/>
  <c r="AL423" i="2"/>
  <c r="AM427" i="2"/>
  <c r="AM429" i="2"/>
  <c r="AM442" i="2"/>
  <c r="AM452" i="2"/>
  <c r="AL460" i="2"/>
  <c r="AM462" i="2"/>
  <c r="AM464" i="2"/>
  <c r="AL466" i="2"/>
  <c r="AM471" i="2"/>
  <c r="AM483" i="2"/>
  <c r="AL490" i="2"/>
  <c r="AM500" i="2"/>
  <c r="AM515" i="2"/>
  <c r="AL520" i="2"/>
  <c r="AM530" i="2"/>
  <c r="AM537" i="2"/>
  <c r="AM546" i="2"/>
  <c r="AM548" i="2"/>
  <c r="AL550" i="2"/>
  <c r="AM555" i="2"/>
  <c r="AM560" i="2"/>
  <c r="AL567" i="2"/>
  <c r="AM582" i="2"/>
  <c r="AM587" i="2"/>
  <c r="AM592" i="2"/>
  <c r="AL599" i="2"/>
  <c r="AM620" i="2"/>
  <c r="AM623" i="2"/>
  <c r="AL629" i="2"/>
  <c r="AM634" i="2"/>
  <c r="AM637" i="2"/>
  <c r="AL644" i="2"/>
  <c r="AL646" i="2"/>
  <c r="AM653" i="2"/>
  <c r="AL660" i="2"/>
  <c r="AL662" i="2"/>
  <c r="AM669" i="2"/>
  <c r="AL676" i="2"/>
  <c r="AL678" i="2"/>
  <c r="AL690" i="2"/>
  <c r="AM695" i="2"/>
  <c r="AM698" i="2"/>
  <c r="AL702" i="2"/>
  <c r="AM705" i="2"/>
  <c r="AM712" i="2"/>
  <c r="AM714" i="2"/>
  <c r="AM718" i="2"/>
  <c r="AM725" i="2"/>
  <c r="AM727" i="2"/>
  <c r="AM734" i="2"/>
  <c r="AM741" i="2"/>
  <c r="AM743" i="2"/>
  <c r="AM750" i="2"/>
  <c r="AM757" i="2"/>
  <c r="AM759" i="2"/>
  <c r="AM766" i="2"/>
  <c r="AM773" i="2"/>
  <c r="AM775" i="2"/>
  <c r="AM782" i="2"/>
  <c r="AL787" i="2"/>
  <c r="AM792" i="2"/>
  <c r="AL793" i="2"/>
  <c r="AM794" i="2"/>
  <c r="AM795" i="2"/>
  <c r="AM797" i="2"/>
  <c r="AL801" i="2"/>
  <c r="AM802" i="2"/>
  <c r="AM803" i="2"/>
  <c r="AM805" i="2"/>
  <c r="AL809" i="2"/>
  <c r="AM810" i="2"/>
  <c r="AM811" i="2"/>
  <c r="AM813" i="2"/>
  <c r="AL817" i="2"/>
  <c r="AM818" i="2"/>
  <c r="AM819" i="2"/>
  <c r="AM7" i="2"/>
  <c r="AL8" i="2"/>
  <c r="AL10" i="2"/>
  <c r="AM13" i="2"/>
  <c r="AL18" i="2"/>
  <c r="AM19" i="2"/>
  <c r="AL20" i="2"/>
  <c r="AL26" i="2"/>
  <c r="AM27" i="2"/>
  <c r="AL28" i="2"/>
  <c r="AL34" i="2"/>
  <c r="AM35" i="2"/>
  <c r="AL36" i="2"/>
  <c r="AM37" i="2"/>
  <c r="AM38" i="2"/>
  <c r="AM39" i="2"/>
  <c r="AL40" i="2"/>
  <c r="AM42" i="2"/>
  <c r="AL48" i="2"/>
  <c r="AM50" i="2"/>
  <c r="AL55" i="2"/>
  <c r="AM56" i="2"/>
  <c r="AL63" i="2"/>
  <c r="AM64" i="2"/>
  <c r="AL65" i="2"/>
  <c r="AL71" i="2"/>
  <c r="AM72" i="2"/>
  <c r="AL73" i="2"/>
  <c r="AL78" i="2"/>
  <c r="AM79" i="2"/>
  <c r="AM84" i="2"/>
  <c r="AL85" i="2"/>
  <c r="AM86" i="2"/>
  <c r="AM87" i="2"/>
  <c r="AM92" i="2"/>
  <c r="AL93" i="2"/>
  <c r="AM94" i="2"/>
  <c r="AM95" i="2"/>
  <c r="AM97" i="2"/>
  <c r="AL101" i="2"/>
  <c r="AL107" i="2"/>
  <c r="AL113" i="2"/>
  <c r="AM115" i="2"/>
  <c r="AL119" i="2"/>
  <c r="AM123" i="2"/>
  <c r="AM125" i="2"/>
  <c r="AM126" i="2"/>
  <c r="AM131" i="2"/>
  <c r="AM133" i="2"/>
  <c r="AM134" i="2"/>
  <c r="AM139" i="2"/>
  <c r="AM141" i="2"/>
  <c r="AM142" i="2"/>
  <c r="AM151" i="2"/>
  <c r="AM153" i="2"/>
  <c r="AM160" i="2"/>
  <c r="AL161" i="2"/>
  <c r="AL164" i="2"/>
  <c r="AM166" i="2"/>
  <c r="AM167" i="2"/>
  <c r="AL172" i="2"/>
  <c r="AM174" i="2"/>
  <c r="AM175" i="2"/>
  <c r="AL180" i="2"/>
  <c r="AM182" i="2"/>
  <c r="AM183" i="2"/>
  <c r="AL186" i="2"/>
  <c r="AL187" i="2"/>
  <c r="AM188" i="2"/>
  <c r="AM190" i="2"/>
  <c r="AM191" i="2"/>
  <c r="AL194" i="2"/>
  <c r="AL195" i="2"/>
  <c r="AM196" i="2"/>
  <c r="AL200" i="2"/>
  <c r="AM204" i="2"/>
  <c r="AM206" i="2"/>
  <c r="AM207" i="2"/>
  <c r="AM212" i="2"/>
  <c r="AM214" i="2"/>
  <c r="AM215" i="2"/>
  <c r="AM220" i="2"/>
  <c r="AM222" i="2"/>
  <c r="AM223" i="2"/>
  <c r="AM228" i="2"/>
  <c r="AM229" i="2"/>
  <c r="AL230" i="2"/>
  <c r="AM231" i="2"/>
  <c r="AM15" i="2"/>
  <c r="AM16" i="2"/>
  <c r="AL17" i="2"/>
  <c r="AM20" i="2"/>
  <c r="AM25" i="2"/>
  <c r="AM26" i="2"/>
  <c r="AM28" i="2"/>
  <c r="AM33" i="2"/>
  <c r="AM34" i="2"/>
  <c r="AM36" i="2"/>
  <c r="AM40" i="2"/>
  <c r="AM45" i="2"/>
  <c r="AL46" i="2"/>
  <c r="AM47" i="2"/>
  <c r="AM48" i="2"/>
  <c r="AL54" i="2"/>
  <c r="AM62" i="2"/>
  <c r="AM63" i="2"/>
  <c r="AM65" i="2"/>
  <c r="AM71" i="2"/>
  <c r="AM73" i="2"/>
  <c r="AM76" i="2"/>
  <c r="AL77" i="2"/>
  <c r="AL83" i="2"/>
  <c r="AM85" i="2"/>
  <c r="AL91" i="2"/>
  <c r="AM93" i="2"/>
  <c r="AL99" i="2"/>
  <c r="AM101" i="2"/>
  <c r="AL106" i="2"/>
  <c r="AM107" i="2"/>
  <c r="AM110" i="2"/>
  <c r="AL111" i="2"/>
  <c r="AM112" i="2"/>
  <c r="AM113" i="2"/>
  <c r="AL244" i="2"/>
  <c r="AM365" i="2"/>
  <c r="AL381" i="2"/>
  <c r="AM384" i="2"/>
  <c r="AL399" i="2"/>
  <c r="AM415" i="2"/>
  <c r="AL458" i="2"/>
  <c r="AM460" i="2"/>
  <c r="AM469" i="2"/>
  <c r="AL476" i="2"/>
  <c r="AM486" i="2"/>
  <c r="AM493" i="2"/>
  <c r="AL508" i="2"/>
  <c r="AM518" i="2"/>
  <c r="AM523" i="2"/>
  <c r="AL540" i="2"/>
  <c r="AL544" i="2"/>
  <c r="AL573" i="2"/>
  <c r="AM585" i="2"/>
  <c r="AL605" i="2"/>
  <c r="AL613" i="2"/>
  <c r="AL615" i="2"/>
  <c r="AL619" i="2"/>
  <c r="AM622" i="2"/>
  <c r="AM629" i="2"/>
  <c r="AM631" i="2"/>
  <c r="AL633" i="2"/>
  <c r="AM639" i="2"/>
  <c r="AM646" i="2"/>
  <c r="AM648" i="2"/>
  <c r="AM655" i="2"/>
  <c r="AM662" i="2"/>
  <c r="AM664" i="2"/>
  <c r="AM671" i="2"/>
  <c r="AM678" i="2"/>
  <c r="AM680" i="2"/>
  <c r="AM690" i="2"/>
  <c r="AL694" i="2"/>
  <c r="AM697" i="2"/>
  <c r="AL704" i="2"/>
  <c r="AL711" i="2"/>
  <c r="AL717" i="2"/>
  <c r="AM724" i="2"/>
  <c r="AL731" i="2"/>
  <c r="AL733" i="2"/>
  <c r="AM740" i="2"/>
  <c r="AL747" i="2"/>
  <c r="AL749" i="2"/>
  <c r="AM756" i="2"/>
  <c r="AL763" i="2"/>
  <c r="AL765" i="2"/>
  <c r="AM772" i="2"/>
  <c r="AL779" i="2"/>
  <c r="AL781" i="2"/>
  <c r="AM786" i="2"/>
  <c r="AM787" i="2"/>
  <c r="AL791" i="2"/>
  <c r="AM793" i="2"/>
  <c r="AL799" i="2"/>
  <c r="AM801" i="2"/>
  <c r="AL807" i="2"/>
  <c r="AM809" i="2"/>
  <c r="AL815" i="2"/>
  <c r="AM817" i="2"/>
  <c r="AL822" i="2"/>
  <c r="AL6" i="2"/>
  <c r="AM8" i="2"/>
  <c r="AL9" i="2"/>
  <c r="AM10" i="2"/>
  <c r="AL276" i="2"/>
  <c r="AL295" i="2"/>
  <c r="AM356" i="2"/>
  <c r="AM377" i="2"/>
  <c r="AL442" i="2"/>
  <c r="AM456" i="2"/>
  <c r="AM484" i="2"/>
  <c r="AL557" i="2"/>
  <c r="AM566" i="2"/>
  <c r="AM569" i="2"/>
  <c r="AL603" i="2"/>
  <c r="AM606" i="2"/>
  <c r="AL621" i="2"/>
  <c r="AL623" i="2"/>
  <c r="AL628" i="2"/>
  <c r="AL636" i="2"/>
  <c r="AM638" i="2"/>
  <c r="AM645" i="2"/>
  <c r="AL668" i="2"/>
  <c r="AM670" i="2"/>
  <c r="AM677" i="2"/>
  <c r="AL706" i="2"/>
  <c r="AL725" i="2"/>
  <c r="AM735" i="2"/>
  <c r="AM742" i="2"/>
  <c r="AL757" i="2"/>
  <c r="AM767" i="2"/>
  <c r="AM774" i="2"/>
  <c r="AM789" i="2"/>
  <c r="AM791" i="2"/>
  <c r="AM796" i="2"/>
  <c r="AL803" i="2"/>
  <c r="AM820" i="2"/>
  <c r="AM12" i="2"/>
  <c r="AM17" i="2"/>
  <c r="AL19" i="2"/>
  <c r="AM22" i="2"/>
  <c r="AL24" i="2"/>
  <c r="AM31" i="2"/>
  <c r="AL38" i="2"/>
  <c r="AM41" i="2"/>
  <c r="AL44" i="2"/>
  <c r="AM51" i="2"/>
  <c r="AM58" i="2"/>
  <c r="AM61" i="2"/>
  <c r="AL67" i="2"/>
  <c r="AL74" i="2"/>
  <c r="AM81" i="2"/>
  <c r="AM83" i="2"/>
  <c r="AM90" i="2"/>
  <c r="AM104" i="2"/>
  <c r="AM114" i="2"/>
  <c r="AL121" i="2"/>
  <c r="AM124" i="2"/>
  <c r="AL125" i="2"/>
  <c r="AL137" i="2"/>
  <c r="AM138" i="2"/>
  <c r="AM140" i="2"/>
  <c r="AL141" i="2"/>
  <c r="AL149" i="2"/>
  <c r="AM150" i="2"/>
  <c r="AM152" i="2"/>
  <c r="AL153" i="2"/>
  <c r="AM156" i="2"/>
  <c r="AM157" i="2"/>
  <c r="AM164" i="2"/>
  <c r="AM168" i="2"/>
  <c r="AL171" i="2"/>
  <c r="AL175" i="2"/>
  <c r="AL178" i="2"/>
  <c r="AM179" i="2"/>
  <c r="AM181" i="2"/>
  <c r="AL182" i="2"/>
  <c r="AL188" i="2"/>
  <c r="AM192" i="2"/>
  <c r="AM195" i="2"/>
  <c r="AM198" i="2"/>
  <c r="AL203" i="2"/>
  <c r="AL207" i="2"/>
  <c r="AM209" i="2"/>
  <c r="AM210" i="2"/>
  <c r="AM216" i="2"/>
  <c r="AL219" i="2"/>
  <c r="AL223" i="2"/>
  <c r="AM225" i="2"/>
  <c r="AM226" i="2"/>
  <c r="AL773" i="2"/>
  <c r="AM807" i="2"/>
  <c r="AM812" i="2"/>
  <c r="AL819" i="2"/>
  <c r="AM30" i="2"/>
  <c r="AM43" i="2"/>
  <c r="AL52" i="2"/>
  <c r="AL59" i="2"/>
  <c r="AM82" i="2"/>
  <c r="AM91" i="2"/>
  <c r="AM103" i="2"/>
  <c r="AL109" i="2"/>
  <c r="AL133" i="2"/>
  <c r="AL158" i="2"/>
  <c r="AL162" i="2"/>
  <c r="AM165" i="2"/>
  <c r="AM170" i="2"/>
  <c r="AM184" i="2"/>
  <c r="AM187" i="2"/>
  <c r="AL191" i="2"/>
  <c r="AM201" i="2"/>
  <c r="AL215" i="2"/>
  <c r="AM218" i="2"/>
  <c r="AM499" i="2"/>
  <c r="AM571" i="2"/>
  <c r="AL670" i="2"/>
  <c r="AM679" i="2"/>
  <c r="AL739" i="2"/>
  <c r="AL771" i="2"/>
  <c r="AL797" i="2"/>
  <c r="AL13" i="2"/>
  <c r="AM32" i="2"/>
  <c r="AM52" i="2"/>
  <c r="AL56" i="2"/>
  <c r="AM59" i="2"/>
  <c r="AL81" i="2"/>
  <c r="AM88" i="2"/>
  <c r="AM109" i="2"/>
  <c r="AM119" i="2"/>
  <c r="AM128" i="2"/>
  <c r="AM129" i="2"/>
  <c r="AM135" i="2"/>
  <c r="AL138" i="2"/>
  <c r="AM145" i="2"/>
  <c r="AL154" i="2"/>
  <c r="AM158" i="2"/>
  <c r="AM162" i="2"/>
  <c r="AM176" i="2"/>
  <c r="AM244" i="2"/>
  <c r="AM346" i="2"/>
  <c r="AL407" i="2"/>
  <c r="AL433" i="2"/>
  <c r="AM451" i="2"/>
  <c r="AM454" i="2"/>
  <c r="AL506" i="2"/>
  <c r="AM509" i="2"/>
  <c r="AL522" i="2"/>
  <c r="AL552" i="2"/>
  <c r="AM576" i="2"/>
  <c r="AM613" i="2"/>
  <c r="AM621" i="2"/>
  <c r="AL654" i="2"/>
  <c r="AM656" i="2"/>
  <c r="AM663" i="2"/>
  <c r="AM686" i="2"/>
  <c r="AM704" i="2"/>
  <c r="AM706" i="2"/>
  <c r="AM716" i="2"/>
  <c r="AL723" i="2"/>
  <c r="AM733" i="2"/>
  <c r="AM748" i="2"/>
  <c r="AL755" i="2"/>
  <c r="AM765" i="2"/>
  <c r="AM780" i="2"/>
  <c r="AL785" i="2"/>
  <c r="AL795" i="2"/>
  <c r="AL813" i="2"/>
  <c r="AM815" i="2"/>
  <c r="AM11" i="2"/>
  <c r="AL14" i="2"/>
  <c r="AM21" i="2"/>
  <c r="AM24" i="2"/>
  <c r="AL30" i="2"/>
  <c r="AM44" i="2"/>
  <c r="AM46" i="2"/>
  <c r="AL50" i="2"/>
  <c r="AM57" i="2"/>
  <c r="AM60" i="2"/>
  <c r="AM67" i="2"/>
  <c r="AL69" i="2"/>
  <c r="AM80" i="2"/>
  <c r="AL87" i="2"/>
  <c r="AL89" i="2"/>
  <c r="AL97" i="2"/>
  <c r="AM99" i="2"/>
  <c r="AL103" i="2"/>
  <c r="AL117" i="2"/>
  <c r="AM121" i="2"/>
  <c r="AM122" i="2"/>
  <c r="AL123" i="2"/>
  <c r="AM127" i="2"/>
  <c r="AL130" i="2"/>
  <c r="AL134" i="2"/>
  <c r="AM136" i="2"/>
  <c r="AM137" i="2"/>
  <c r="AM143" i="2"/>
  <c r="AL146" i="2"/>
  <c r="AM149" i="2"/>
  <c r="AL155" i="2"/>
  <c r="AL159" i="2"/>
  <c r="AL163" i="2"/>
  <c r="AL167" i="2"/>
  <c r="AL170" i="2"/>
  <c r="AM171" i="2"/>
  <c r="AM173" i="2"/>
  <c r="AL174" i="2"/>
  <c r="AM177" i="2"/>
  <c r="AM178" i="2"/>
  <c r="AL184" i="2"/>
  <c r="AM194" i="2"/>
  <c r="AL202" i="2"/>
  <c r="AM203" i="2"/>
  <c r="AM205" i="2"/>
  <c r="AL206" i="2"/>
  <c r="AL218" i="2"/>
  <c r="AM219" i="2"/>
  <c r="AM221" i="2"/>
  <c r="AL222" i="2"/>
  <c r="AL231" i="2"/>
  <c r="AL242" i="2"/>
  <c r="AL337" i="2"/>
  <c r="AM344" i="2"/>
  <c r="AL393" i="2"/>
  <c r="AM426" i="2"/>
  <c r="AL429" i="2"/>
  <c r="AM449" i="2"/>
  <c r="AL492" i="2"/>
  <c r="AM516" i="2"/>
  <c r="AL532" i="2"/>
  <c r="AM540" i="2"/>
  <c r="AL589" i="2"/>
  <c r="AM598" i="2"/>
  <c r="AL635" i="2"/>
  <c r="AL652" i="2"/>
  <c r="AM654" i="2"/>
  <c r="AM661" i="2"/>
  <c r="AL684" i="2"/>
  <c r="AL696" i="2"/>
  <c r="AL698" i="2"/>
  <c r="AM719" i="2"/>
  <c r="AM726" i="2"/>
  <c r="AL741" i="2"/>
  <c r="AM751" i="2"/>
  <c r="AM758" i="2"/>
  <c r="AM783" i="2"/>
  <c r="AM790" i="2"/>
  <c r="AL805" i="2"/>
  <c r="AL821" i="2"/>
  <c r="AM9" i="2"/>
  <c r="AM14" i="2"/>
  <c r="AM23" i="2"/>
  <c r="AL32" i="2"/>
  <c r="AM49" i="2"/>
  <c r="AM66" i="2"/>
  <c r="AM69" i="2"/>
  <c r="AL75" i="2"/>
  <c r="AM89" i="2"/>
  <c r="AM96" i="2"/>
  <c r="AL105" i="2"/>
  <c r="AM116" i="2"/>
  <c r="AM117" i="2"/>
  <c r="AL129" i="2"/>
  <c r="AM130" i="2"/>
  <c r="AM132" i="2"/>
  <c r="AL145" i="2"/>
  <c r="AM146" i="2"/>
  <c r="AM163" i="2"/>
  <c r="AL166" i="2"/>
  <c r="AM169" i="2"/>
  <c r="AL176" i="2"/>
  <c r="AM180" i="2"/>
  <c r="AL196" i="2"/>
  <c r="AM202" i="2"/>
  <c r="AM208" i="2"/>
  <c r="AL211" i="2"/>
  <c r="AM217" i="2"/>
  <c r="AM224" i="2"/>
  <c r="AL227" i="2"/>
  <c r="AM379" i="2"/>
  <c r="AL444" i="2"/>
  <c r="AL468" i="2"/>
  <c r="AL474" i="2"/>
  <c r="AM477" i="2"/>
  <c r="AM502" i="2"/>
  <c r="AL530" i="2"/>
  <c r="AM538" i="2"/>
  <c r="AL583" i="2"/>
  <c r="AL638" i="2"/>
  <c r="AM640" i="2"/>
  <c r="AM647" i="2"/>
  <c r="AM672" i="2"/>
  <c r="AM696" i="2"/>
  <c r="AM703" i="2"/>
  <c r="AL712" i="2"/>
  <c r="AM717" i="2"/>
  <c r="AM732" i="2"/>
  <c r="AM749" i="2"/>
  <c r="AM764" i="2"/>
  <c r="AM781" i="2"/>
  <c r="AL789" i="2"/>
  <c r="AM799" i="2"/>
  <c r="AM804" i="2"/>
  <c r="AL811" i="2"/>
  <c r="AM821" i="2"/>
  <c r="AM6" i="2"/>
  <c r="AL22" i="2"/>
  <c r="AL29" i="2"/>
  <c r="AL42" i="2"/>
  <c r="AM54" i="2"/>
  <c r="AL58" i="2"/>
  <c r="AL61" i="2"/>
  <c r="AM68" i="2"/>
  <c r="AM75" i="2"/>
  <c r="AM77" i="2"/>
  <c r="AL79" i="2"/>
  <c r="AL95" i="2"/>
  <c r="AL102" i="2"/>
  <c r="AM105" i="2"/>
  <c r="AM111" i="2"/>
  <c r="AL115" i="2"/>
  <c r="AL126" i="2"/>
  <c r="AL142" i="2"/>
  <c r="AM144" i="2"/>
  <c r="AL150" i="2"/>
  <c r="AL157" i="2"/>
  <c r="AM161" i="2"/>
  <c r="AL168" i="2"/>
  <c r="AM172" i="2"/>
  <c r="AL179" i="2"/>
  <c r="AL183" i="2"/>
  <c r="AL198" i="2"/>
  <c r="AL210" i="2"/>
  <c r="AM227" i="2"/>
  <c r="AM232" i="2"/>
  <c r="AM189" i="2"/>
  <c r="AL190" i="2"/>
  <c r="AM213" i="2"/>
  <c r="AM230" i="2"/>
  <c r="AL199" i="2"/>
  <c r="AM211" i="2"/>
  <c r="AL226" i="2"/>
  <c r="AM186" i="2"/>
  <c r="AL214" i="2"/>
  <c r="AL147" i="2"/>
  <c r="AM193" i="2"/>
  <c r="AM808" i="2"/>
  <c r="AM806" i="2"/>
  <c r="AM98" i="2"/>
  <c r="AM610" i="2"/>
  <c r="AM699" i="2"/>
  <c r="AM465" i="2"/>
  <c r="AM359" i="2"/>
  <c r="AM541" i="2"/>
  <c r="AM380" i="2"/>
  <c r="AM382" i="2"/>
  <c r="AM424" i="2"/>
  <c r="AM294" i="2"/>
  <c r="AM243" i="2"/>
  <c r="AL818" i="2"/>
  <c r="AL802" i="2"/>
  <c r="AL784" i="2"/>
  <c r="AL812" i="2"/>
  <c r="AL796" i="2"/>
  <c r="AL808" i="2"/>
  <c r="AL786" i="2"/>
  <c r="AL681" i="2"/>
  <c r="AL691" i="2"/>
  <c r="AL772" i="2"/>
  <c r="AL756" i="2"/>
  <c r="AL740" i="2"/>
  <c r="AL724" i="2"/>
  <c r="AL705" i="2"/>
  <c r="AL709" i="2"/>
  <c r="AL699" i="2"/>
  <c r="AL675" i="2"/>
  <c r="AL667" i="2"/>
  <c r="AL659" i="2"/>
  <c r="AL651" i="2"/>
  <c r="AL643" i="2"/>
  <c r="AL661" i="2"/>
  <c r="AL645" i="2"/>
  <c r="AL626" i="2"/>
  <c r="AL594" i="2"/>
  <c r="AL586" i="2"/>
  <c r="AL570" i="2"/>
  <c r="AM553" i="2"/>
  <c r="AM545" i="2"/>
  <c r="AL580" i="2"/>
  <c r="AL572" i="2"/>
  <c r="AL564" i="2"/>
  <c r="AL556" i="2"/>
  <c r="AM549" i="2"/>
  <c r="AL539" i="2"/>
  <c r="AL523" i="2"/>
  <c r="AL535" i="2"/>
  <c r="AL515" i="2"/>
  <c r="AL499" i="2"/>
  <c r="AL483" i="2"/>
  <c r="AL471" i="2"/>
  <c r="AL461" i="2"/>
  <c r="AL453" i="2"/>
  <c r="AL469" i="2"/>
  <c r="AL465" i="2"/>
  <c r="AL441" i="2"/>
  <c r="AM434" i="2"/>
  <c r="AL410" i="2"/>
  <c r="AL428" i="2"/>
  <c r="AL432" i="2"/>
  <c r="AL392" i="2"/>
  <c r="AL386" i="2"/>
  <c r="AL376" i="2"/>
  <c r="AL371" i="2"/>
  <c r="AL355" i="2"/>
  <c r="AM362" i="2"/>
  <c r="AL347" i="2"/>
  <c r="AL339" i="2"/>
  <c r="AL330" i="2"/>
  <c r="AL322" i="2"/>
  <c r="AL360" i="2"/>
  <c r="AL348" i="2"/>
  <c r="AL332" i="2"/>
  <c r="AL334" i="2"/>
  <c r="AL314" i="2"/>
  <c r="AM301" i="2"/>
  <c r="AL301" i="2"/>
  <c r="AL317" i="2"/>
  <c r="AL285" i="2"/>
  <c r="AL277" i="2"/>
  <c r="AL268" i="2"/>
  <c r="AL266" i="2"/>
  <c r="AM253" i="2"/>
  <c r="AL256" i="2"/>
  <c r="AL249" i="2"/>
  <c r="AL235" i="2"/>
  <c r="AL212" i="2"/>
  <c r="AL201" i="2"/>
  <c r="AL232" i="2"/>
  <c r="AL221" i="2"/>
  <c r="AL205" i="2"/>
  <c r="AM199" i="2"/>
  <c r="AL192" i="2"/>
  <c r="AL169" i="2"/>
  <c r="AM147" i="2"/>
  <c r="AL152" i="2"/>
  <c r="AL131" i="2"/>
  <c r="AL136" i="2"/>
  <c r="AL96" i="2"/>
  <c r="AL110" i="2"/>
  <c r="AM108" i="2"/>
  <c r="AL90" i="2"/>
  <c r="AL82" i="2"/>
  <c r="AL88" i="2"/>
  <c r="AL60" i="2"/>
  <c r="AL45" i="2"/>
  <c r="AL39" i="2"/>
  <c r="AL25" i="2"/>
  <c r="AM29" i="2"/>
  <c r="AL15" i="2"/>
  <c r="AL7" i="2"/>
  <c r="AM543" i="2"/>
  <c r="AL820" i="2"/>
  <c r="AL685" i="2"/>
  <c r="AL748" i="2"/>
  <c r="AL683" i="2"/>
  <c r="AL663" i="2"/>
  <c r="AL639" i="2"/>
  <c r="AL614" i="2"/>
  <c r="AL624" i="2"/>
  <c r="AL604" i="2"/>
  <c r="AL618" i="2"/>
  <c r="AL598" i="2"/>
  <c r="AL578" i="2"/>
  <c r="AL531" i="2"/>
  <c r="AL525" i="2"/>
  <c r="AL584" i="2"/>
  <c r="AL560" i="2"/>
  <c r="AL547" i="2"/>
  <c r="AL491" i="2"/>
  <c r="AL475" i="2"/>
  <c r="AL457" i="2"/>
  <c r="AL445" i="2"/>
  <c r="AL412" i="2"/>
  <c r="AL418" i="2"/>
  <c r="AL406" i="2"/>
  <c r="AL400" i="2"/>
  <c r="AL380" i="2"/>
  <c r="AL335" i="2"/>
  <c r="AL368" i="2"/>
  <c r="AL340" i="2"/>
  <c r="AM321" i="2"/>
  <c r="AL298" i="2"/>
  <c r="AL309" i="2"/>
  <c r="AL262" i="2"/>
  <c r="AL247" i="2"/>
  <c r="AL204" i="2"/>
  <c r="AL228" i="2"/>
  <c r="AM155" i="2"/>
  <c r="AL139" i="2"/>
  <c r="AL104" i="2"/>
  <c r="AM78" i="2"/>
  <c r="AL80" i="2"/>
  <c r="AL31" i="2"/>
  <c r="AM18" i="2"/>
  <c r="AM457" i="2"/>
  <c r="AM270" i="2"/>
  <c r="AL816" i="2"/>
  <c r="AL794" i="2"/>
  <c r="AM784" i="2"/>
  <c r="AL774" i="2"/>
  <c r="AL750" i="2"/>
  <c r="AL734" i="2"/>
  <c r="AL720" i="2"/>
  <c r="AL679" i="2"/>
  <c r="AL612" i="2"/>
  <c r="AL616" i="2"/>
  <c r="AL529" i="2"/>
  <c r="AM519" i="2"/>
  <c r="AL495" i="2"/>
  <c r="AL479" i="2"/>
  <c r="AL449" i="2"/>
  <c r="AL513" i="2"/>
  <c r="AL497" i="2"/>
  <c r="AL422" i="2"/>
  <c r="AL404" i="2"/>
  <c r="AL384" i="2"/>
  <c r="AL394" i="2"/>
  <c r="AM358" i="2"/>
  <c r="AL351" i="2"/>
  <c r="AL364" i="2"/>
  <c r="AL310" i="2"/>
  <c r="AL291" i="2"/>
  <c r="AM279" i="2"/>
  <c r="AL287" i="2"/>
  <c r="AL270" i="2"/>
  <c r="AL264" i="2"/>
  <c r="AL251" i="2"/>
  <c r="AL243" i="2"/>
  <c r="AL233" i="2"/>
  <c r="AL189" i="2"/>
  <c r="AL148" i="2"/>
  <c r="AL181" i="2"/>
  <c r="AM159" i="2"/>
  <c r="AM118" i="2"/>
  <c r="AL118" i="2"/>
  <c r="AL132" i="2"/>
  <c r="AL116" i="2"/>
  <c r="AM102" i="2"/>
  <c r="AL62" i="2"/>
  <c r="AL43" i="2"/>
  <c r="AL33" i="2"/>
  <c r="AL35" i="2"/>
  <c r="AL12" i="2"/>
  <c r="AM100" i="2"/>
  <c r="AL151" i="2"/>
  <c r="AM120" i="2"/>
  <c r="AM798" i="2"/>
  <c r="AM70" i="2"/>
  <c r="AM527" i="2"/>
  <c r="AM691" i="2"/>
  <c r="AM414" i="2"/>
  <c r="AM241" i="2"/>
  <c r="AM533" i="2"/>
  <c r="AM367" i="2"/>
  <c r="AL370" i="2"/>
  <c r="AM416" i="2"/>
  <c r="AM289" i="2"/>
  <c r="AM822" i="2"/>
  <c r="AL804" i="2"/>
  <c r="AM788" i="2"/>
  <c r="AL788" i="2"/>
  <c r="AL792" i="2"/>
  <c r="AL776" i="2"/>
  <c r="AL782" i="2"/>
  <c r="AL770" i="2"/>
  <c r="AL762" i="2"/>
  <c r="AL754" i="2"/>
  <c r="AL746" i="2"/>
  <c r="AL738" i="2"/>
  <c r="AL730" i="2"/>
  <c r="AL722" i="2"/>
  <c r="AM715" i="2"/>
  <c r="AM707" i="2"/>
  <c r="AL695" i="2"/>
  <c r="AL693" i="2"/>
  <c r="AL760" i="2"/>
  <c r="AL744" i="2"/>
  <c r="AL728" i="2"/>
  <c r="AM711" i="2"/>
  <c r="AL689" i="2"/>
  <c r="AL701" i="2"/>
  <c r="AM685" i="2"/>
  <c r="AL687" i="2"/>
  <c r="AM632" i="2"/>
  <c r="AL630" i="2"/>
  <c r="AL610" i="2"/>
  <c r="AL600" i="2"/>
  <c r="AL665" i="2"/>
  <c r="AL649" i="2"/>
  <c r="AL622" i="2"/>
  <c r="AL606" i="2"/>
  <c r="AL588" i="2"/>
  <c r="AL634" i="2"/>
  <c r="AL592" i="2"/>
  <c r="AL574" i="2"/>
  <c r="AL558" i="2"/>
  <c r="AL543" i="2"/>
  <c r="AL527" i="2"/>
  <c r="AL519" i="2"/>
  <c r="AL537" i="2"/>
  <c r="AL521" i="2"/>
  <c r="AL533" i="2"/>
  <c r="AL503" i="2"/>
  <c r="AL487" i="2"/>
  <c r="AL463" i="2"/>
  <c r="AL517" i="2"/>
  <c r="AL509" i="2"/>
  <c r="AL501" i="2"/>
  <c r="AL493" i="2"/>
  <c r="AL485" i="2"/>
  <c r="AL477" i="2"/>
  <c r="AL455" i="2"/>
  <c r="AL467" i="2"/>
  <c r="AL434" i="2"/>
  <c r="AM406" i="2"/>
  <c r="AL439" i="2"/>
  <c r="AL420" i="2"/>
  <c r="AL408" i="2"/>
  <c r="AL396" i="2"/>
  <c r="AM374" i="2"/>
  <c r="AL398" i="2"/>
  <c r="AL390" i="2"/>
  <c r="AL350" i="2"/>
  <c r="AL372" i="2"/>
  <c r="AL356" i="2"/>
  <c r="AL336" i="2"/>
  <c r="AL346" i="2"/>
  <c r="AL318" i="2"/>
  <c r="AL306" i="2"/>
  <c r="AL302" i="2"/>
  <c r="AL313" i="2"/>
  <c r="AL283" i="2"/>
  <c r="AL281" i="2"/>
  <c r="AM264" i="2"/>
  <c r="AM272" i="2"/>
  <c r="AL258" i="2"/>
  <c r="AM245" i="2"/>
  <c r="AL237" i="2"/>
  <c r="AL239" i="2"/>
  <c r="AL197" i="2"/>
  <c r="AL185" i="2"/>
  <c r="AL208" i="2"/>
  <c r="AL225" i="2"/>
  <c r="AL209" i="2"/>
  <c r="AM197" i="2"/>
  <c r="AM185" i="2"/>
  <c r="AL173" i="2"/>
  <c r="AL156" i="2"/>
  <c r="AM154" i="2"/>
  <c r="AL160" i="2"/>
  <c r="AM148" i="2"/>
  <c r="AL120" i="2"/>
  <c r="AL127" i="2"/>
  <c r="AL140" i="2"/>
  <c r="AL124" i="2"/>
  <c r="AL112" i="2"/>
  <c r="AL114" i="2"/>
  <c r="AL72" i="2"/>
  <c r="AL70" i="2"/>
  <c r="AL92" i="2"/>
  <c r="AL66" i="2"/>
  <c r="AL64" i="2"/>
  <c r="AL47" i="2"/>
  <c r="AL49" i="2"/>
  <c r="AL27" i="2"/>
  <c r="AL16" i="2"/>
  <c r="AM816" i="2"/>
  <c r="AM800" i="2"/>
  <c r="AM693" i="2"/>
  <c r="AM53" i="2"/>
  <c r="AM422" i="2"/>
  <c r="AM624" i="2"/>
  <c r="AM467" i="2"/>
  <c r="AM616" i="2"/>
  <c r="AM525" i="2"/>
  <c r="AL362" i="2"/>
  <c r="AM298" i="2"/>
  <c r="AL325" i="2"/>
  <c r="AM281" i="2"/>
  <c r="AL814" i="2"/>
  <c r="AL798" i="2"/>
  <c r="AL778" i="2"/>
  <c r="AL697" i="2"/>
  <c r="AM689" i="2"/>
  <c r="AL764" i="2"/>
  <c r="AL732" i="2"/>
  <c r="AL716" i="2"/>
  <c r="AL671" i="2"/>
  <c r="AL655" i="2"/>
  <c r="AL647" i="2"/>
  <c r="AL596" i="2"/>
  <c r="AL608" i="2"/>
  <c r="AL669" i="2"/>
  <c r="AL653" i="2"/>
  <c r="AL637" i="2"/>
  <c r="AL620" i="2"/>
  <c r="AL602" i="2"/>
  <c r="AL590" i="2"/>
  <c r="AL562" i="2"/>
  <c r="AL551" i="2"/>
  <c r="AL541" i="2"/>
  <c r="AL576" i="2"/>
  <c r="AL568" i="2"/>
  <c r="AL507" i="2"/>
  <c r="AL437" i="2"/>
  <c r="AM430" i="2"/>
  <c r="AL424" i="2"/>
  <c r="AL443" i="2"/>
  <c r="AL416" i="2"/>
  <c r="AL363" i="2"/>
  <c r="AL343" i="2"/>
  <c r="AM325" i="2"/>
  <c r="AL352" i="2"/>
  <c r="AL342" i="2"/>
  <c r="AL289" i="2"/>
  <c r="AL272" i="2"/>
  <c r="AL260" i="2"/>
  <c r="AM247" i="2"/>
  <c r="AL241" i="2"/>
  <c r="AM200" i="2"/>
  <c r="AL193" i="2"/>
  <c r="AL220" i="2"/>
  <c r="AL229" i="2"/>
  <c r="AL213" i="2"/>
  <c r="AL177" i="2"/>
  <c r="AL143" i="2"/>
  <c r="AL122" i="2"/>
  <c r="AL128" i="2"/>
  <c r="AL98" i="2"/>
  <c r="AL94" i="2"/>
  <c r="AL86" i="2"/>
  <c r="AM74" i="2"/>
  <c r="AM55" i="2"/>
  <c r="AL68" i="2"/>
  <c r="AL37" i="2"/>
  <c r="AL21" i="2"/>
  <c r="AL11" i="2"/>
  <c r="AM602" i="2"/>
  <c r="AM814" i="2"/>
  <c r="AM618" i="2"/>
  <c r="AM701" i="2"/>
  <c r="AM287" i="2"/>
  <c r="AM535" i="2"/>
  <c r="AM459" i="2"/>
  <c r="AM608" i="2"/>
  <c r="AM453" i="2"/>
  <c r="AM268" i="2"/>
  <c r="AL354" i="2"/>
  <c r="AL780" i="2"/>
  <c r="AL800" i="2"/>
  <c r="AL810" i="2"/>
  <c r="AL806" i="2"/>
  <c r="AL790" i="2"/>
  <c r="AL766" i="2"/>
  <c r="AL758" i="2"/>
  <c r="AL742" i="2"/>
  <c r="AL726" i="2"/>
  <c r="AL718" i="2"/>
  <c r="AL713" i="2"/>
  <c r="AL768" i="2"/>
  <c r="AL752" i="2"/>
  <c r="AL736" i="2"/>
  <c r="AL703" i="2"/>
  <c r="AL677" i="2"/>
  <c r="AL673" i="2"/>
  <c r="AL657" i="2"/>
  <c r="AL641" i="2"/>
  <c r="AM628" i="2"/>
  <c r="AM600" i="2"/>
  <c r="AL582" i="2"/>
  <c r="AL566" i="2"/>
  <c r="AL511" i="2"/>
  <c r="AL459" i="2"/>
  <c r="AL505" i="2"/>
  <c r="AL489" i="2"/>
  <c r="AL481" i="2"/>
  <c r="AL451" i="2"/>
  <c r="AL426" i="2"/>
  <c r="AL447" i="2"/>
  <c r="AL435" i="2"/>
  <c r="AL414" i="2"/>
  <c r="AL388" i="2"/>
  <c r="AL382" i="2"/>
  <c r="AL402" i="2"/>
  <c r="AL378" i="2"/>
  <c r="AL359" i="2"/>
  <c r="AL367" i="2"/>
  <c r="AL344" i="2"/>
  <c r="AL338" i="2"/>
  <c r="AL326" i="2"/>
  <c r="AM291" i="2"/>
  <c r="AM304" i="2"/>
  <c r="AL294" i="2"/>
  <c r="AL279" i="2"/>
  <c r="AL273" i="2"/>
  <c r="AL275" i="2"/>
  <c r="AM255" i="2"/>
  <c r="AL216" i="2"/>
  <c r="AL224" i="2"/>
  <c r="AL217" i="2"/>
  <c r="AL165" i="2"/>
  <c r="AL135" i="2"/>
  <c r="AL144" i="2"/>
  <c r="AL108" i="2"/>
  <c r="AM106" i="2"/>
  <c r="AL100" i="2"/>
  <c r="AL76" i="2"/>
  <c r="AL84" i="2"/>
  <c r="AL57" i="2"/>
  <c r="AL53" i="2"/>
  <c r="AL51" i="2"/>
  <c r="AL41" i="2"/>
  <c r="AL23" i="2"/>
  <c r="AJ234" i="2"/>
  <c r="AK235" i="2"/>
  <c r="AK236" i="2"/>
  <c r="AK237" i="2"/>
  <c r="AK244" i="2"/>
  <c r="AJ248" i="2"/>
  <c r="AJ250" i="2"/>
  <c r="AK251" i="2"/>
  <c r="AK252" i="2"/>
  <c r="AK257" i="2"/>
  <c r="AK258" i="2"/>
  <c r="AK259" i="2"/>
  <c r="AK271" i="2"/>
  <c r="AJ272" i="2"/>
  <c r="AJ276" i="2"/>
  <c r="AK277" i="2"/>
  <c r="AK278" i="2"/>
  <c r="AK282" i="2"/>
  <c r="AK283" i="2"/>
  <c r="AK290" i="2"/>
  <c r="AK295" i="2"/>
  <c r="AK296" i="2"/>
  <c r="AJ307" i="2"/>
  <c r="AJ310" i="2"/>
  <c r="AK311" i="2"/>
  <c r="AK312" i="2"/>
  <c r="AJ318" i="2"/>
  <c r="AK319" i="2"/>
  <c r="AK320" i="2"/>
  <c r="AJ336" i="2"/>
  <c r="AJ337" i="2"/>
  <c r="AJ344" i="2"/>
  <c r="AJ345" i="2"/>
  <c r="AJ352" i="2"/>
  <c r="AJ353" i="2"/>
  <c r="AJ236" i="2"/>
  <c r="AJ238" i="2"/>
  <c r="AK239" i="2"/>
  <c r="AK240" i="2"/>
  <c r="AK241" i="2"/>
  <c r="AJ244" i="2"/>
  <c r="AJ252" i="2"/>
  <c r="AJ257" i="2"/>
  <c r="AJ259" i="2"/>
  <c r="AJ265" i="2"/>
  <c r="AK266" i="2"/>
  <c r="AK267" i="2"/>
  <c r="AK268" i="2"/>
  <c r="AJ271" i="2"/>
  <c r="AJ278" i="2"/>
  <c r="AJ282" i="2"/>
  <c r="AJ284" i="2"/>
  <c r="AK285" i="2"/>
  <c r="AK286" i="2"/>
  <c r="AK287" i="2"/>
  <c r="AJ290" i="2"/>
  <c r="AJ295" i="2"/>
  <c r="AJ298" i="2"/>
  <c r="AK302" i="2"/>
  <c r="AK303" i="2"/>
  <c r="AK304" i="2"/>
  <c r="AJ311" i="2"/>
  <c r="AJ319" i="2"/>
  <c r="AJ326" i="2"/>
  <c r="AK327" i="2"/>
  <c r="AK328" i="2"/>
  <c r="AK332" i="2"/>
  <c r="AK333" i="2"/>
  <c r="AJ339" i="2"/>
  <c r="AK340" i="2"/>
  <c r="AK341" i="2"/>
  <c r="AJ347" i="2"/>
  <c r="AK348" i="2"/>
  <c r="AK349" i="2"/>
  <c r="AK243" i="2"/>
  <c r="AK247" i="2"/>
  <c r="AJ261" i="2"/>
  <c r="AJ263" i="2"/>
  <c r="AK273" i="2"/>
  <c r="AJ280" i="2"/>
  <c r="AK289" i="2"/>
  <c r="AJ294" i="2"/>
  <c r="AK299" i="2"/>
  <c r="AJ306" i="2"/>
  <c r="AJ314" i="2"/>
  <c r="AJ323" i="2"/>
  <c r="AK331" i="2"/>
  <c r="AJ333" i="2"/>
  <c r="AJ335" i="2"/>
  <c r="AJ340" i="2"/>
  <c r="AK345" i="2"/>
  <c r="AJ349" i="2"/>
  <c r="AJ351" i="2"/>
  <c r="AJ359" i="2"/>
  <c r="AJ363" i="2"/>
  <c r="AK364" i="2"/>
  <c r="AK365" i="2"/>
  <c r="AJ371" i="2"/>
  <c r="AK372" i="2"/>
  <c r="AK373" i="2"/>
  <c r="AJ377" i="2"/>
  <c r="AK378" i="2"/>
  <c r="AK379" i="2"/>
  <c r="AK380" i="2"/>
  <c r="AJ383" i="2"/>
  <c r="AJ385" i="2"/>
  <c r="AK386" i="2"/>
  <c r="AK387" i="2"/>
  <c r="AK388" i="2"/>
  <c r="AK389" i="2"/>
  <c r="AJ395" i="2"/>
  <c r="AK396" i="2"/>
  <c r="AK397" i="2"/>
  <c r="AJ403" i="2"/>
  <c r="AK404" i="2"/>
  <c r="AK405" i="2"/>
  <c r="AJ409" i="2"/>
  <c r="AK417" i="2"/>
  <c r="AK418" i="2"/>
  <c r="AK425" i="2"/>
  <c r="AK233" i="2"/>
  <c r="AJ240" i="2"/>
  <c r="AJ242" i="2"/>
  <c r="AK249" i="2"/>
  <c r="AJ254" i="2"/>
  <c r="AK263" i="2"/>
  <c r="AJ286" i="2"/>
  <c r="AJ288" i="2"/>
  <c r="AJ293" i="2"/>
  <c r="AK316" i="2"/>
  <c r="AK323" i="2"/>
  <c r="AJ330" i="2"/>
  <c r="AK344" i="2"/>
  <c r="AJ356" i="2"/>
  <c r="AJ357" i="2"/>
  <c r="AJ368" i="2"/>
  <c r="AJ369" i="2"/>
  <c r="AK383" i="2"/>
  <c r="AK384" i="2"/>
  <c r="AJ393" i="2"/>
  <c r="AJ401" i="2"/>
  <c r="AJ407" i="2"/>
  <c r="AK408" i="2"/>
  <c r="AK409" i="2"/>
  <c r="AJ415" i="2"/>
  <c r="AK416" i="2"/>
  <c r="AJ423" i="2"/>
  <c r="AK424" i="2"/>
  <c r="AJ269" i="2"/>
  <c r="AK274" i="2"/>
  <c r="AJ292" i="2"/>
  <c r="AJ308" i="2"/>
  <c r="AK315" i="2"/>
  <c r="AJ322" i="2"/>
  <c r="AK336" i="2"/>
  <c r="AJ341" i="2"/>
  <c r="AJ343" i="2"/>
  <c r="AK353" i="2"/>
  <c r="AJ355" i="2"/>
  <c r="AK360" i="2"/>
  <c r="AJ372" i="2"/>
  <c r="AK400" i="2"/>
  <c r="AJ411" i="2"/>
  <c r="AJ413" i="2"/>
  <c r="AK422" i="2"/>
  <c r="AJ429" i="2"/>
  <c r="AK435" i="2"/>
  <c r="AK436" i="2"/>
  <c r="AJ444" i="2"/>
  <c r="AJ452" i="2"/>
  <c r="AK454" i="2"/>
  <c r="AK455" i="2"/>
  <c r="AK456" i="2"/>
  <c r="AK457" i="2"/>
  <c r="AJ460" i="2"/>
  <c r="AJ462" i="2"/>
  <c r="AK463" i="2"/>
  <c r="AK464" i="2"/>
  <c r="AK465" i="2"/>
  <c r="AJ468" i="2"/>
  <c r="AJ470" i="2"/>
  <c r="AJ471" i="2"/>
  <c r="AJ472" i="2"/>
  <c r="AJ476" i="2"/>
  <c r="AJ478" i="2"/>
  <c r="AJ484" i="2"/>
  <c r="AJ486" i="2"/>
  <c r="AJ492" i="2"/>
  <c r="AJ494" i="2"/>
  <c r="AJ500" i="2"/>
  <c r="AJ502" i="2"/>
  <c r="AJ508" i="2"/>
  <c r="AJ510" i="2"/>
  <c r="AJ516" i="2"/>
  <c r="AJ518" i="2"/>
  <c r="AJ524" i="2"/>
  <c r="AJ532" i="2"/>
  <c r="AJ540" i="2"/>
  <c r="AJ546" i="2"/>
  <c r="AJ547" i="2"/>
  <c r="AK548" i="2"/>
  <c r="AJ552" i="2"/>
  <c r="AK555" i="2"/>
  <c r="AJ561" i="2"/>
  <c r="AK562" i="2"/>
  <c r="AK563" i="2"/>
  <c r="AJ569" i="2"/>
  <c r="AK570" i="2"/>
  <c r="AK571" i="2"/>
  <c r="AJ577" i="2"/>
  <c r="AK578" i="2"/>
  <c r="AK579" i="2"/>
  <c r="AJ585" i="2"/>
  <c r="AK586" i="2"/>
  <c r="AK587" i="2"/>
  <c r="AJ593" i="2"/>
  <c r="AK594" i="2"/>
  <c r="AK595" i="2"/>
  <c r="AJ607" i="2"/>
  <c r="AJ615" i="2"/>
  <c r="AK248" i="2"/>
  <c r="AJ255" i="2"/>
  <c r="AJ267" i="2"/>
  <c r="AJ299" i="2"/>
  <c r="AK308" i="2"/>
  <c r="AJ331" i="2"/>
  <c r="AJ348" i="2"/>
  <c r="AK357" i="2"/>
  <c r="AJ365" i="2"/>
  <c r="AJ367" i="2"/>
  <c r="AK382" i="2"/>
  <c r="AK393" i="2"/>
  <c r="AJ397" i="2"/>
  <c r="AJ399" i="2"/>
  <c r="AK413" i="2"/>
  <c r="AJ417" i="2"/>
  <c r="AJ419" i="2"/>
  <c r="AJ421" i="2"/>
  <c r="AJ427" i="2"/>
  <c r="AJ428" i="2"/>
  <c r="AK429" i="2"/>
  <c r="AJ433" i="2"/>
  <c r="AJ442" i="2"/>
  <c r="AK443" i="2"/>
  <c r="AK444" i="2"/>
  <c r="AJ450" i="2"/>
  <c r="AK451" i="2"/>
  <c r="AK452" i="2"/>
  <c r="AK453" i="2"/>
  <c r="AK460" i="2"/>
  <c r="AK461" i="2"/>
  <c r="AK468" i="2"/>
  <c r="AK469" i="2"/>
  <c r="AK471" i="2"/>
  <c r="AK472" i="2"/>
  <c r="AJ473" i="2"/>
  <c r="AK476" i="2"/>
  <c r="AK477" i="2"/>
  <c r="AK484" i="2"/>
  <c r="AK485" i="2"/>
  <c r="AK492" i="2"/>
  <c r="AK493" i="2"/>
  <c r="AK500" i="2"/>
  <c r="AK501" i="2"/>
  <c r="AK508" i="2"/>
  <c r="AK509" i="2"/>
  <c r="AK516" i="2"/>
  <c r="AK517" i="2"/>
  <c r="AJ520" i="2"/>
  <c r="AJ522" i="2"/>
  <c r="AK523" i="2"/>
  <c r="AK524" i="2"/>
  <c r="AK525" i="2"/>
  <c r="AJ528" i="2"/>
  <c r="AJ530" i="2"/>
  <c r="AK531" i="2"/>
  <c r="AK532" i="2"/>
  <c r="AK533" i="2"/>
  <c r="AJ536" i="2"/>
  <c r="AJ538" i="2"/>
  <c r="AK539" i="2"/>
  <c r="AK540" i="2"/>
  <c r="AK541" i="2"/>
  <c r="AJ544" i="2"/>
  <c r="AK552" i="2"/>
  <c r="AJ559" i="2"/>
  <c r="AJ567" i="2"/>
  <c r="AJ575" i="2"/>
  <c r="AJ583" i="2"/>
  <c r="AJ591" i="2"/>
  <c r="AJ599" i="2"/>
  <c r="AJ603" i="2"/>
  <c r="AJ605" i="2"/>
  <c r="AK606" i="2"/>
  <c r="AK607" i="2"/>
  <c r="AK608" i="2"/>
  <c r="AJ611" i="2"/>
  <c r="AJ613" i="2"/>
  <c r="AK614" i="2"/>
  <c r="AK615" i="2"/>
  <c r="AK616" i="2"/>
  <c r="AJ274" i="2"/>
  <c r="AK307" i="2"/>
  <c r="AJ332" i="2"/>
  <c r="AK361" i="2"/>
  <c r="AJ364" i="2"/>
  <c r="AK369" i="2"/>
  <c r="AJ405" i="2"/>
  <c r="AK421" i="2"/>
  <c r="AJ436" i="2"/>
  <c r="AJ438" i="2"/>
  <c r="AK448" i="2"/>
  <c r="AK459" i="2"/>
  <c r="AK480" i="2"/>
  <c r="AJ482" i="2"/>
  <c r="AK489" i="2"/>
  <c r="AK496" i="2"/>
  <c r="AJ498" i="2"/>
  <c r="AK505" i="2"/>
  <c r="AK512" i="2"/>
  <c r="AJ514" i="2"/>
  <c r="AK521" i="2"/>
  <c r="AJ526" i="2"/>
  <c r="AK528" i="2"/>
  <c r="AK543" i="2"/>
  <c r="AK558" i="2"/>
  <c r="AK574" i="2"/>
  <c r="AK590" i="2"/>
  <c r="AK604" i="2"/>
  <c r="AJ609" i="2"/>
  <c r="AK611" i="2"/>
  <c r="AJ623" i="2"/>
  <c r="AK631" i="2"/>
  <c r="AJ638" i="2"/>
  <c r="AJ640" i="2"/>
  <c r="AJ646" i="2"/>
  <c r="AJ648" i="2"/>
  <c r="AJ654" i="2"/>
  <c r="AJ656" i="2"/>
  <c r="AJ662" i="2"/>
  <c r="AJ664" i="2"/>
  <c r="AJ670" i="2"/>
  <c r="AJ672" i="2"/>
  <c r="AJ678" i="2"/>
  <c r="AJ680" i="2"/>
  <c r="AK686" i="2"/>
  <c r="AK687" i="2"/>
  <c r="AJ690" i="2"/>
  <c r="AJ698" i="2"/>
  <c r="AJ706" i="2"/>
  <c r="AK714" i="2"/>
  <c r="AJ717" i="2"/>
  <c r="AJ719" i="2"/>
  <c r="AJ725" i="2"/>
  <c r="AJ727" i="2"/>
  <c r="AJ733" i="2"/>
  <c r="AJ735" i="2"/>
  <c r="AJ741" i="2"/>
  <c r="AJ743" i="2"/>
  <c r="AJ749" i="2"/>
  <c r="AJ751" i="2"/>
  <c r="AJ757" i="2"/>
  <c r="AJ759" i="2"/>
  <c r="AJ765" i="2"/>
  <c r="AJ767" i="2"/>
  <c r="AJ773" i="2"/>
  <c r="AJ775" i="2"/>
  <c r="AJ781" i="2"/>
  <c r="AJ783" i="2"/>
  <c r="AK281" i="2"/>
  <c r="AK352" i="2"/>
  <c r="AJ360" i="2"/>
  <c r="AJ379" i="2"/>
  <c r="AJ381" i="2"/>
  <c r="AJ391" i="2"/>
  <c r="AK414" i="2"/>
  <c r="AJ434" i="2"/>
  <c r="AK438" i="2"/>
  <c r="AJ440" i="2"/>
  <c r="AK447" i="2"/>
  <c r="AJ454" i="2"/>
  <c r="AJ456" i="2"/>
  <c r="AJ458" i="2"/>
  <c r="AK467" i="2"/>
  <c r="AJ488" i="2"/>
  <c r="AJ504" i="2"/>
  <c r="AK520" i="2"/>
  <c r="AK535" i="2"/>
  <c r="AJ555" i="2"/>
  <c r="AJ557" i="2"/>
  <c r="AK567" i="2"/>
  <c r="AJ571" i="2"/>
  <c r="AJ573" i="2"/>
  <c r="AK583" i="2"/>
  <c r="AJ587" i="2"/>
  <c r="AJ589" i="2"/>
  <c r="AK599" i="2"/>
  <c r="AJ601" i="2"/>
  <c r="AK603" i="2"/>
  <c r="AJ619" i="2"/>
  <c r="AJ621" i="2"/>
  <c r="AK622" i="2"/>
  <c r="AK623" i="2"/>
  <c r="AK624" i="2"/>
  <c r="AJ629" i="2"/>
  <c r="AJ635" i="2"/>
  <c r="AK638" i="2"/>
  <c r="AK639" i="2"/>
  <c r="AK646" i="2"/>
  <c r="AK647" i="2"/>
  <c r="AK654" i="2"/>
  <c r="AK655" i="2"/>
  <c r="AK662" i="2"/>
  <c r="AK663" i="2"/>
  <c r="AK670" i="2"/>
  <c r="AK671" i="2"/>
  <c r="AK678" i="2"/>
  <c r="AK679" i="2"/>
  <c r="AK690" i="2"/>
  <c r="AK691" i="2"/>
  <c r="AJ694" i="2"/>
  <c r="AJ696" i="2"/>
  <c r="AK697" i="2"/>
  <c r="AK698" i="2"/>
  <c r="AK699" i="2"/>
  <c r="AJ702" i="2"/>
  <c r="AJ704" i="2"/>
  <c r="AK705" i="2"/>
  <c r="AK706" i="2"/>
  <c r="AJ712" i="2"/>
  <c r="AK717" i="2"/>
  <c r="AK718" i="2"/>
  <c r="AK725" i="2"/>
  <c r="AK726" i="2"/>
  <c r="AK733" i="2"/>
  <c r="AK734" i="2"/>
  <c r="AK741" i="2"/>
  <c r="AK742" i="2"/>
  <c r="AK749" i="2"/>
  <c r="AK750" i="2"/>
  <c r="AK757" i="2"/>
  <c r="AK758" i="2"/>
  <c r="AK765" i="2"/>
  <c r="AK766" i="2"/>
  <c r="AK773" i="2"/>
  <c r="AK774" i="2"/>
  <c r="AK781" i="2"/>
  <c r="AK782" i="2"/>
  <c r="AJ785" i="2"/>
  <c r="AK300" i="2"/>
  <c r="AJ303" i="2"/>
  <c r="AJ361" i="2"/>
  <c r="AJ389" i="2"/>
  <c r="AK392" i="2"/>
  <c r="AK401" i="2"/>
  <c r="AK420" i="2"/>
  <c r="AK440" i="2"/>
  <c r="AK488" i="2"/>
  <c r="AK544" i="2"/>
  <c r="AJ563" i="2"/>
  <c r="AK575" i="2"/>
  <c r="AJ595" i="2"/>
  <c r="AK602" i="2"/>
  <c r="AK610" i="2"/>
  <c r="AJ617" i="2"/>
  <c r="AK619" i="2"/>
  <c r="AK627" i="2"/>
  <c r="AJ631" i="2"/>
  <c r="AJ633" i="2"/>
  <c r="AJ650" i="2"/>
  <c r="AJ666" i="2"/>
  <c r="AJ682" i="2"/>
  <c r="AJ692" i="2"/>
  <c r="AK694" i="2"/>
  <c r="AJ709" i="2"/>
  <c r="AK722" i="2"/>
  <c r="AK729" i="2"/>
  <c r="AJ731" i="2"/>
  <c r="AK738" i="2"/>
  <c r="AK745" i="2"/>
  <c r="AJ747" i="2"/>
  <c r="AK754" i="2"/>
  <c r="AK761" i="2"/>
  <c r="AJ763" i="2"/>
  <c r="AK770" i="2"/>
  <c r="AK777" i="2"/>
  <c r="AJ779" i="2"/>
  <c r="AK786" i="2"/>
  <c r="AJ789" i="2"/>
  <c r="AJ791" i="2"/>
  <c r="AJ799" i="2"/>
  <c r="AK800" i="2"/>
  <c r="AJ807" i="2"/>
  <c r="AK808" i="2"/>
  <c r="AJ815" i="2"/>
  <c r="AK816" i="2"/>
  <c r="AJ821" i="2"/>
  <c r="AK6" i="2"/>
  <c r="AK9" i="2"/>
  <c r="AK16" i="2"/>
  <c r="AK17" i="2"/>
  <c r="AJ24" i="2"/>
  <c r="AJ32" i="2"/>
  <c r="AK46" i="2"/>
  <c r="AK47" i="2"/>
  <c r="AK54" i="2"/>
  <c r="AJ58" i="2"/>
  <c r="AJ61" i="2"/>
  <c r="AJ69" i="2"/>
  <c r="AK77" i="2"/>
  <c r="AJ81" i="2"/>
  <c r="AJ83" i="2"/>
  <c r="AJ89" i="2"/>
  <c r="AJ91" i="2"/>
  <c r="AJ99" i="2"/>
  <c r="AK100" i="2"/>
  <c r="AJ105" i="2"/>
  <c r="AK111" i="2"/>
  <c r="AK112" i="2"/>
  <c r="AJ128" i="2"/>
  <c r="AK129" i="2"/>
  <c r="AK130" i="2"/>
  <c r="AJ136" i="2"/>
  <c r="AK137" i="2"/>
  <c r="AK138" i="2"/>
  <c r="AJ144" i="2"/>
  <c r="AK145" i="2"/>
  <c r="AK146" i="2"/>
  <c r="AK149" i="2"/>
  <c r="AK150" i="2"/>
  <c r="AK156" i="2"/>
  <c r="AK157" i="2"/>
  <c r="AK158" i="2"/>
  <c r="AJ159" i="2"/>
  <c r="AK162" i="2"/>
  <c r="AK163" i="2"/>
  <c r="AK170" i="2"/>
  <c r="AK171" i="2"/>
  <c r="AK178" i="2"/>
  <c r="AK179" i="2"/>
  <c r="AJ193" i="2"/>
  <c r="AJ198" i="2"/>
  <c r="AJ202" i="2"/>
  <c r="AJ209" i="2"/>
  <c r="AK210" i="2"/>
  <c r="AK211" i="2"/>
  <c r="AJ217" i="2"/>
  <c r="AK218" i="2"/>
  <c r="AK219" i="2"/>
  <c r="AJ225" i="2"/>
  <c r="AK226" i="2"/>
  <c r="AK227" i="2"/>
  <c r="AJ13" i="2"/>
  <c r="AJ22" i="2"/>
  <c r="AK23" i="2"/>
  <c r="AK24" i="2"/>
  <c r="AJ30" i="2"/>
  <c r="AK31" i="2"/>
  <c r="AK32" i="2"/>
  <c r="AJ42" i="2"/>
  <c r="AJ44" i="2"/>
  <c r="AJ50" i="2"/>
  <c r="AJ52" i="2"/>
  <c r="AK53" i="2"/>
  <c r="AK58" i="2"/>
  <c r="AJ59" i="2"/>
  <c r="AK60" i="2"/>
  <c r="AK61" i="2"/>
  <c r="AJ67" i="2"/>
  <c r="AK68" i="2"/>
  <c r="AK69" i="2"/>
  <c r="AK70" i="2"/>
  <c r="AJ75" i="2"/>
  <c r="AK81" i="2"/>
  <c r="AK82" i="2"/>
  <c r="AK89" i="2"/>
  <c r="AK90" i="2"/>
  <c r="AJ97" i="2"/>
  <c r="AJ103" i="2"/>
  <c r="AJ104" i="2"/>
  <c r="AK105" i="2"/>
  <c r="AJ109" i="2"/>
  <c r="AJ115" i="2"/>
  <c r="AJ246" i="2"/>
  <c r="AJ315" i="2"/>
  <c r="AK356" i="2"/>
  <c r="AK368" i="2"/>
  <c r="AJ387" i="2"/>
  <c r="AK412" i="2"/>
  <c r="AK426" i="2"/>
  <c r="AJ448" i="2"/>
  <c r="AJ474" i="2"/>
  <c r="AK481" i="2"/>
  <c r="AJ496" i="2"/>
  <c r="AJ506" i="2"/>
  <c r="AK513" i="2"/>
  <c r="AK529" i="2"/>
  <c r="AK536" i="2"/>
  <c r="AJ542" i="2"/>
  <c r="AK566" i="2"/>
  <c r="AJ581" i="2"/>
  <c r="AK598" i="2"/>
  <c r="AJ626" i="2"/>
  <c r="AJ636" i="2"/>
  <c r="AK643" i="2"/>
  <c r="AK650" i="2"/>
  <c r="AJ652" i="2"/>
  <c r="AK659" i="2"/>
  <c r="AK666" i="2"/>
  <c r="AJ668" i="2"/>
  <c r="AK675" i="2"/>
  <c r="AK682" i="2"/>
  <c r="AJ684" i="2"/>
  <c r="AJ686" i="2"/>
  <c r="AJ688" i="2"/>
  <c r="AK701" i="2"/>
  <c r="AJ721" i="2"/>
  <c r="AJ737" i="2"/>
  <c r="AJ753" i="2"/>
  <c r="AJ769" i="2"/>
  <c r="AK785" i="2"/>
  <c r="AK789" i="2"/>
  <c r="AK790" i="2"/>
  <c r="AJ797" i="2"/>
  <c r="AJ805" i="2"/>
  <c r="AJ813" i="2"/>
  <c r="AK821" i="2"/>
  <c r="AJ12" i="2"/>
  <c r="AK262" i="2"/>
  <c r="AJ425" i="2"/>
  <c r="AK433" i="2"/>
  <c r="AK439" i="2"/>
  <c r="AJ466" i="2"/>
  <c r="AK497" i="2"/>
  <c r="AJ554" i="2"/>
  <c r="AJ597" i="2"/>
  <c r="AK651" i="2"/>
  <c r="AJ658" i="2"/>
  <c r="AJ660" i="2"/>
  <c r="AK683" i="2"/>
  <c r="AK695" i="2"/>
  <c r="AK702" i="2"/>
  <c r="AJ708" i="2"/>
  <c r="AK710" i="2"/>
  <c r="AJ723" i="2"/>
  <c r="AK730" i="2"/>
  <c r="AJ745" i="2"/>
  <c r="AJ755" i="2"/>
  <c r="AK762" i="2"/>
  <c r="AJ777" i="2"/>
  <c r="AJ787" i="2"/>
  <c r="AK793" i="2"/>
  <c r="AJ795" i="2"/>
  <c r="AK806" i="2"/>
  <c r="AK810" i="2"/>
  <c r="AK813" i="2"/>
  <c r="AJ817" i="2"/>
  <c r="AJ26" i="2"/>
  <c r="AJ28" i="2"/>
  <c r="AK35" i="2"/>
  <c r="AJ46" i="2"/>
  <c r="AJ48" i="2"/>
  <c r="AK50" i="2"/>
  <c r="AK65" i="2"/>
  <c r="AK85" i="2"/>
  <c r="AJ87" i="2"/>
  <c r="AK94" i="2"/>
  <c r="AK97" i="2"/>
  <c r="AJ101" i="2"/>
  <c r="AK108" i="2"/>
  <c r="AJ117" i="2"/>
  <c r="AK122" i="2"/>
  <c r="AK123" i="2"/>
  <c r="AJ133" i="2"/>
  <c r="AK134" i="2"/>
  <c r="AJ166" i="2"/>
  <c r="AK167" i="2"/>
  <c r="AJ170" i="2"/>
  <c r="AK174" i="2"/>
  <c r="AK194" i="2"/>
  <c r="AJ197" i="2"/>
  <c r="AK202" i="2"/>
  <c r="AJ205" i="2"/>
  <c r="AK206" i="2"/>
  <c r="AJ218" i="2"/>
  <c r="AJ221" i="2"/>
  <c r="AK222" i="2"/>
  <c r="AK797" i="2"/>
  <c r="AK804" i="2"/>
  <c r="AJ6" i="2"/>
  <c r="AK13" i="2"/>
  <c r="AJ20" i="2"/>
  <c r="AJ34" i="2"/>
  <c r="AJ39" i="2"/>
  <c r="AK73" i="2"/>
  <c r="AJ77" i="2"/>
  <c r="AJ95" i="2"/>
  <c r="AK126" i="2"/>
  <c r="AK142" i="2"/>
  <c r="AJ182" i="2"/>
  <c r="AK198" i="2"/>
  <c r="AJ210" i="2"/>
  <c r="AJ213" i="2"/>
  <c r="AJ226" i="2"/>
  <c r="AK230" i="2"/>
  <c r="AJ548" i="2"/>
  <c r="AK612" i="2"/>
  <c r="AK642" i="2"/>
  <c r="AJ710" i="2"/>
  <c r="AK737" i="2"/>
  <c r="AJ793" i="2"/>
  <c r="AK801" i="2"/>
  <c r="AK814" i="2"/>
  <c r="AK20" i="2"/>
  <c r="AJ38" i="2"/>
  <c r="AJ65" i="2"/>
  <c r="AJ72" i="2"/>
  <c r="AJ122" i="2"/>
  <c r="AK125" i="2"/>
  <c r="AK141" i="2"/>
  <c r="AJ149" i="2"/>
  <c r="AK152" i="2"/>
  <c r="AJ174" i="2"/>
  <c r="AK182" i="2"/>
  <c r="AK270" i="2"/>
  <c r="AK337" i="2"/>
  <c r="AJ375" i="2"/>
  <c r="AJ431" i="2"/>
  <c r="AJ464" i="2"/>
  <c r="AK473" i="2"/>
  <c r="AJ512" i="2"/>
  <c r="AJ534" i="2"/>
  <c r="AK537" i="2"/>
  <c r="AJ579" i="2"/>
  <c r="AK582" i="2"/>
  <c r="AK591" i="2"/>
  <c r="AK635" i="2"/>
  <c r="AK658" i="2"/>
  <c r="AK693" i="2"/>
  <c r="AJ700" i="2"/>
  <c r="AK721" i="2"/>
  <c r="AK753" i="2"/>
  <c r="AK798" i="2"/>
  <c r="AK802" i="2"/>
  <c r="AK805" i="2"/>
  <c r="AJ809" i="2"/>
  <c r="AK812" i="2"/>
  <c r="AK817" i="2"/>
  <c r="AJ819" i="2"/>
  <c r="AJ9" i="2"/>
  <c r="AJ16" i="2"/>
  <c r="AK28" i="2"/>
  <c r="AK37" i="2"/>
  <c r="AJ40" i="2"/>
  <c r="AK43" i="2"/>
  <c r="AK64" i="2"/>
  <c r="AJ71" i="2"/>
  <c r="AJ73" i="2"/>
  <c r="AJ93" i="2"/>
  <c r="AK96" i="2"/>
  <c r="AK101" i="2"/>
  <c r="AK116" i="2"/>
  <c r="AJ119" i="2"/>
  <c r="AK120" i="2"/>
  <c r="AJ129" i="2"/>
  <c r="AJ132" i="2"/>
  <c r="AK133" i="2"/>
  <c r="AJ145" i="2"/>
  <c r="AJ148" i="2"/>
  <c r="AJ161" i="2"/>
  <c r="AJ162" i="2"/>
  <c r="AK166" i="2"/>
  <c r="AJ186" i="2"/>
  <c r="AK187" i="2"/>
  <c r="AJ190" i="2"/>
  <c r="AK191" i="2"/>
  <c r="AJ214" i="2"/>
  <c r="AK215" i="2"/>
  <c r="AJ230" i="2"/>
  <c r="AK324" i="2"/>
  <c r="AJ327" i="2"/>
  <c r="AJ373" i="2"/>
  <c r="AJ446" i="2"/>
  <c r="AK504" i="2"/>
  <c r="AJ550" i="2"/>
  <c r="AJ565" i="2"/>
  <c r="AK620" i="2"/>
  <c r="AJ627" i="2"/>
  <c r="AJ642" i="2"/>
  <c r="AJ644" i="2"/>
  <c r="AK667" i="2"/>
  <c r="AJ674" i="2"/>
  <c r="AJ676" i="2"/>
  <c r="AK703" i="2"/>
  <c r="AJ714" i="2"/>
  <c r="AJ729" i="2"/>
  <c r="AJ739" i="2"/>
  <c r="AK746" i="2"/>
  <c r="AJ761" i="2"/>
  <c r="AJ771" i="2"/>
  <c r="AK778" i="2"/>
  <c r="AK794" i="2"/>
  <c r="AJ801" i="2"/>
  <c r="AK809" i="2"/>
  <c r="AJ811" i="2"/>
  <c r="AJ8" i="2"/>
  <c r="AK27" i="2"/>
  <c r="AJ36" i="2"/>
  <c r="AK40" i="2"/>
  <c r="AK42" i="2"/>
  <c r="AJ54" i="2"/>
  <c r="AJ56" i="2"/>
  <c r="AJ79" i="2"/>
  <c r="AK86" i="2"/>
  <c r="AK93" i="2"/>
  <c r="AJ107" i="2"/>
  <c r="AJ111" i="2"/>
  <c r="AJ113" i="2"/>
  <c r="AK115" i="2"/>
  <c r="AK119" i="2"/>
  <c r="AJ125" i="2"/>
  <c r="AJ141" i="2"/>
  <c r="AJ153" i="2"/>
  <c r="AK154" i="2"/>
  <c r="AJ157" i="2"/>
  <c r="AK161" i="2"/>
  <c r="AK183" i="2"/>
  <c r="AK186" i="2"/>
  <c r="AJ189" i="2"/>
  <c r="AK190" i="2"/>
  <c r="AK199" i="2"/>
  <c r="AK214" i="2"/>
  <c r="AJ229" i="2"/>
  <c r="AJ480" i="2"/>
  <c r="AJ490" i="2"/>
  <c r="AK527" i="2"/>
  <c r="AK559" i="2"/>
  <c r="AK618" i="2"/>
  <c r="AJ625" i="2"/>
  <c r="AJ634" i="2"/>
  <c r="AK674" i="2"/>
  <c r="AK769" i="2"/>
  <c r="AK796" i="2"/>
  <c r="AJ803" i="2"/>
  <c r="AK818" i="2"/>
  <c r="AK8" i="2"/>
  <c r="AK12" i="2"/>
  <c r="AJ17" i="2"/>
  <c r="AJ19" i="2"/>
  <c r="AK36" i="2"/>
  <c r="AK39" i="2"/>
  <c r="AK51" i="2"/>
  <c r="AJ63" i="2"/>
  <c r="AJ85" i="2"/>
  <c r="AK98" i="2"/>
  <c r="AJ121" i="2"/>
  <c r="AJ123" i="2"/>
  <c r="AJ124" i="2"/>
  <c r="AJ137" i="2"/>
  <c r="AJ140" i="2"/>
  <c r="AK153" i="2"/>
  <c r="AJ156" i="2"/>
  <c r="AK160" i="2"/>
  <c r="AK175" i="2"/>
  <c r="AJ178" i="2"/>
  <c r="AK195" i="2"/>
  <c r="AK207" i="2"/>
  <c r="AJ222" i="2"/>
  <c r="AJ194" i="2"/>
  <c r="AJ206" i="2"/>
  <c r="AK223" i="2"/>
  <c r="AK229" i="2"/>
  <c r="AJ780" i="2"/>
  <c r="AJ816" i="2"/>
  <c r="AJ800" i="2"/>
  <c r="AK788" i="2"/>
  <c r="AK792" i="2"/>
  <c r="AK776" i="2"/>
  <c r="AJ772" i="2"/>
  <c r="AJ764" i="2"/>
  <c r="AJ756" i="2"/>
  <c r="AJ748" i="2"/>
  <c r="AJ740" i="2"/>
  <c r="AJ732" i="2"/>
  <c r="AJ724" i="2"/>
  <c r="AJ716" i="2"/>
  <c r="AK709" i="2"/>
  <c r="AJ695" i="2"/>
  <c r="AJ707" i="2"/>
  <c r="AK815" i="2"/>
  <c r="AK799" i="2"/>
  <c r="AK787" i="2"/>
  <c r="AK779" i="2"/>
  <c r="AK767" i="2"/>
  <c r="AJ762" i="2"/>
  <c r="AK751" i="2"/>
  <c r="AJ746" i="2"/>
  <c r="AK735" i="2"/>
  <c r="AJ730" i="2"/>
  <c r="AK719" i="2"/>
  <c r="AK713" i="2"/>
  <c r="AK689" i="2"/>
  <c r="AK768" i="2"/>
  <c r="AK752" i="2"/>
  <c r="AK736" i="2"/>
  <c r="AK720" i="2"/>
  <c r="AJ677" i="2"/>
  <c r="AK634" i="2"/>
  <c r="AK626" i="2"/>
  <c r="AJ612" i="2"/>
  <c r="AJ632" i="2"/>
  <c r="AJ610" i="2"/>
  <c r="AK600" i="2"/>
  <c r="AK700" i="2"/>
  <c r="AJ687" i="2"/>
  <c r="AJ679" i="2"/>
  <c r="AK672" i="2"/>
  <c r="AJ667" i="2"/>
  <c r="AK656" i="2"/>
  <c r="AJ651" i="2"/>
  <c r="AK640" i="2"/>
  <c r="AK633" i="2"/>
  <c r="AJ622" i="2"/>
  <c r="AJ606" i="2"/>
  <c r="AK588" i="2"/>
  <c r="AK669" i="2"/>
  <c r="AK653" i="2"/>
  <c r="AK637" i="2"/>
  <c r="AJ616" i="2"/>
  <c r="AK592" i="2"/>
  <c r="AK621" i="2"/>
  <c r="AK605" i="2"/>
  <c r="AK581" i="2"/>
  <c r="AJ576" i="2"/>
  <c r="AK565" i="2"/>
  <c r="AJ560" i="2"/>
  <c r="AJ529" i="2"/>
  <c r="AJ543" i="2"/>
  <c r="AJ527" i="2"/>
  <c r="AJ519" i="2"/>
  <c r="AJ590" i="2"/>
  <c r="AK584" i="2"/>
  <c r="AK568" i="2"/>
  <c r="AJ551" i="2"/>
  <c r="AK542" i="2"/>
  <c r="AK526" i="2"/>
  <c r="AK510" i="2"/>
  <c r="AJ505" i="2"/>
  <c r="AK494" i="2"/>
  <c r="AJ489" i="2"/>
  <c r="AK478" i="2"/>
  <c r="AK515" i="2"/>
  <c r="AK499" i="2"/>
  <c r="AK483" i="2"/>
  <c r="AJ459" i="2"/>
  <c r="AJ511" i="2"/>
  <c r="AJ503" i="2"/>
  <c r="AJ495" i="2"/>
  <c r="AJ487" i="2"/>
  <c r="AJ479" i="2"/>
  <c r="AJ451" i="2"/>
  <c r="AJ426" i="2"/>
  <c r="AK437" i="2"/>
  <c r="AJ422" i="2"/>
  <c r="AK462" i="2"/>
  <c r="AK446" i="2"/>
  <c r="AJ441" i="2"/>
  <c r="AK434" i="2"/>
  <c r="AJ420" i="2"/>
  <c r="AJ414" i="2"/>
  <c r="AK427" i="2"/>
  <c r="AK411" i="2"/>
  <c r="AK403" i="2"/>
  <c r="AJ398" i="2"/>
  <c r="AJ374" i="2"/>
  <c r="AJ382" i="2"/>
  <c r="AJ400" i="2"/>
  <c r="AJ392" i="2"/>
  <c r="AJ378" i="2"/>
  <c r="AK394" i="2"/>
  <c r="AJ362" i="2"/>
  <c r="AK385" i="2"/>
  <c r="AK366" i="2"/>
  <c r="AJ370" i="2"/>
  <c r="AK343" i="2"/>
  <c r="AJ338" i="2"/>
  <c r="AK325" i="2"/>
  <c r="AJ321" i="2"/>
  <c r="AJ320" i="2"/>
  <c r="AK309" i="2"/>
  <c r="AK318" i="2"/>
  <c r="AK310" i="2"/>
  <c r="AJ304" i="2"/>
  <c r="AK301" i="2"/>
  <c r="AJ296" i="2"/>
  <c r="AJ281" i="2"/>
  <c r="AJ279" i="2"/>
  <c r="AJ287" i="2"/>
  <c r="AK272" i="2"/>
  <c r="AJ273" i="2"/>
  <c r="AJ264" i="2"/>
  <c r="AJ260" i="2"/>
  <c r="AJ266" i="2"/>
  <c r="AK260" i="2"/>
  <c r="AK246" i="2"/>
  <c r="AJ243" i="2"/>
  <c r="AJ239" i="2"/>
  <c r="AK242" i="2"/>
  <c r="AJ228" i="2"/>
  <c r="AJ220" i="2"/>
  <c r="AJ212" i="2"/>
  <c r="AJ204" i="2"/>
  <c r="AK197" i="2"/>
  <c r="AK200" i="2"/>
  <c r="AK185" i="2"/>
  <c r="AK232" i="2"/>
  <c r="AJ227" i="2"/>
  <c r="AK216" i="2"/>
  <c r="AJ211" i="2"/>
  <c r="AK148" i="2"/>
  <c r="AJ187" i="2"/>
  <c r="AK180" i="2"/>
  <c r="AJ175" i="2"/>
  <c r="AK164" i="2"/>
  <c r="AJ158" i="2"/>
  <c r="AJ188" i="2"/>
  <c r="AK177" i="2"/>
  <c r="AK169" i="2"/>
  <c r="AK159" i="2"/>
  <c r="AJ181" i="2"/>
  <c r="AJ165" i="2"/>
  <c r="AK144" i="2"/>
  <c r="AJ135" i="2"/>
  <c r="AJ127" i="2"/>
  <c r="AJ120" i="2"/>
  <c r="AJ118" i="2"/>
  <c r="AJ142" i="2"/>
  <c r="AK131" i="2"/>
  <c r="AJ126" i="2"/>
  <c r="AJ114" i="2"/>
  <c r="AK107" i="2"/>
  <c r="AJ116" i="2"/>
  <c r="AK103" i="2"/>
  <c r="AJ100" i="2"/>
  <c r="AK88" i="2"/>
  <c r="AJ74" i="2"/>
  <c r="AK74" i="2"/>
  <c r="AJ70" i="2"/>
  <c r="AJ94" i="2"/>
  <c r="AK83" i="2"/>
  <c r="AK78" i="2"/>
  <c r="AJ68" i="2"/>
  <c r="AJ60" i="2"/>
  <c r="AK62" i="2"/>
  <c r="AJ53" i="2"/>
  <c r="AJ66" i="2"/>
  <c r="AK49" i="2"/>
  <c r="AJ49" i="2"/>
  <c r="AJ41" i="2"/>
  <c r="AJ51" i="2"/>
  <c r="AJ31" i="2"/>
  <c r="AK34" i="2"/>
  <c r="AK22" i="2"/>
  <c r="AJ27" i="2"/>
  <c r="AK18" i="2"/>
  <c r="AK11" i="2"/>
  <c r="AJ7" i="2"/>
  <c r="AK819" i="2"/>
  <c r="AK822" i="2"/>
  <c r="AJ788" i="2"/>
  <c r="AJ792" i="2"/>
  <c r="AJ768" i="2"/>
  <c r="AJ752" i="2"/>
  <c r="AJ736" i="2"/>
  <c r="AK712" i="2"/>
  <c r="AJ715" i="2"/>
  <c r="AK791" i="2"/>
  <c r="AK775" i="2"/>
  <c r="AK759" i="2"/>
  <c r="AJ738" i="2"/>
  <c r="AJ722" i="2"/>
  <c r="AK708" i="2"/>
  <c r="AJ689" i="2"/>
  <c r="AK728" i="2"/>
  <c r="AJ701" i="2"/>
  <c r="AK692" i="2"/>
  <c r="AJ675" i="2"/>
  <c r="AK664" i="2"/>
  <c r="AK648" i="2"/>
  <c r="AK630" i="2"/>
  <c r="AK661" i="2"/>
  <c r="AJ592" i="2"/>
  <c r="AJ568" i="2"/>
  <c r="AK557" i="2"/>
  <c r="AK545" i="2"/>
  <c r="AK576" i="2"/>
  <c r="AK518" i="2"/>
  <c r="AK502" i="2"/>
  <c r="AK507" i="2"/>
  <c r="AJ507" i="2"/>
  <c r="AJ483" i="2"/>
  <c r="AJ455" i="2"/>
  <c r="AJ432" i="2"/>
  <c r="AK470" i="2"/>
  <c r="AJ437" i="2"/>
  <c r="AJ390" i="2"/>
  <c r="AJ396" i="2"/>
  <c r="AK402" i="2"/>
  <c r="AJ350" i="2"/>
  <c r="AK377" i="2"/>
  <c r="AK354" i="2"/>
  <c r="AK326" i="2"/>
  <c r="AK317" i="2"/>
  <c r="AK297" i="2"/>
  <c r="AK292" i="2"/>
  <c r="AK279" i="2"/>
  <c r="AJ275" i="2"/>
  <c r="AJ277" i="2"/>
  <c r="AK254" i="2"/>
  <c r="AJ245" i="2"/>
  <c r="AJ235" i="2"/>
  <c r="AJ224" i="2"/>
  <c r="AJ208" i="2"/>
  <c r="AJ192" i="2"/>
  <c r="AJ219" i="2"/>
  <c r="AK208" i="2"/>
  <c r="AK155" i="2"/>
  <c r="AJ183" i="2"/>
  <c r="AJ167" i="2"/>
  <c r="AJ155" i="2"/>
  <c r="AK181" i="2"/>
  <c r="AK151" i="2"/>
  <c r="AJ131" i="2"/>
  <c r="AK139" i="2"/>
  <c r="AK121" i="2"/>
  <c r="AK104" i="2"/>
  <c r="AJ108" i="2"/>
  <c r="AK80" i="2"/>
  <c r="AK99" i="2"/>
  <c r="AJ64" i="2"/>
  <c r="AJ55" i="2"/>
  <c r="AK56" i="2"/>
  <c r="AJ45" i="2"/>
  <c r="AK48" i="2"/>
  <c r="AJ35" i="2"/>
  <c r="AJ15" i="2"/>
  <c r="AK7" i="2"/>
  <c r="AJ301" i="2"/>
  <c r="AJ802" i="2"/>
  <c r="AK820" i="2"/>
  <c r="AK711" i="2"/>
  <c r="AK681" i="2"/>
  <c r="AJ691" i="2"/>
  <c r="AK803" i="2"/>
  <c r="AJ774" i="2"/>
  <c r="AK763" i="2"/>
  <c r="AK747" i="2"/>
  <c r="AK731" i="2"/>
  <c r="AK707" i="2"/>
  <c r="AK772" i="2"/>
  <c r="AK740" i="2"/>
  <c r="AJ699" i="2"/>
  <c r="AJ653" i="2"/>
  <c r="AJ637" i="2"/>
  <c r="AJ608" i="2"/>
  <c r="AK680" i="2"/>
  <c r="AK668" i="2"/>
  <c r="AK652" i="2"/>
  <c r="AK636" i="2"/>
  <c r="AJ604" i="2"/>
  <c r="AK657" i="2"/>
  <c r="AK609" i="2"/>
  <c r="AK589" i="2"/>
  <c r="AJ572" i="2"/>
  <c r="AK561" i="2"/>
  <c r="AJ525" i="2"/>
  <c r="AJ582" i="2"/>
  <c r="AJ558" i="2"/>
  <c r="AJ539" i="2"/>
  <c r="AJ535" i="2"/>
  <c r="AK530" i="2"/>
  <c r="AK506" i="2"/>
  <c r="AK490" i="2"/>
  <c r="AK487" i="2"/>
  <c r="AJ469" i="2"/>
  <c r="AJ465" i="2"/>
  <c r="AJ435" i="2"/>
  <c r="AK410" i="2"/>
  <c r="AK442" i="2"/>
  <c r="AK428" i="2"/>
  <c r="AJ406" i="2"/>
  <c r="AJ394" i="2"/>
  <c r="AJ376" i="2"/>
  <c r="AK371" i="2"/>
  <c r="AK350" i="2"/>
  <c r="AK339" i="2"/>
  <c r="AJ325" i="2"/>
  <c r="AJ324" i="2"/>
  <c r="AJ313" i="2"/>
  <c r="AK305" i="2"/>
  <c r="AK261" i="2"/>
  <c r="AJ253" i="2"/>
  <c r="AK245" i="2"/>
  <c r="AJ232" i="2"/>
  <c r="AK213" i="2"/>
  <c r="AJ199" i="2"/>
  <c r="AJ223" i="2"/>
  <c r="AK212" i="2"/>
  <c r="AK201" i="2"/>
  <c r="AJ143" i="2"/>
  <c r="AJ172" i="2"/>
  <c r="AJ151" i="2"/>
  <c r="AJ154" i="2"/>
  <c r="AK136" i="2"/>
  <c r="AJ112" i="2"/>
  <c r="AK110" i="2"/>
  <c r="AK92" i="2"/>
  <c r="AJ92" i="2"/>
  <c r="AK75" i="2"/>
  <c r="AK95" i="2"/>
  <c r="AK79" i="2"/>
  <c r="AK67" i="2"/>
  <c r="AK55" i="2"/>
  <c r="AJ47" i="2"/>
  <c r="AJ18" i="2"/>
  <c r="AK15" i="2"/>
  <c r="AJ822" i="2"/>
  <c r="AJ814" i="2"/>
  <c r="AJ798" i="2"/>
  <c r="AJ784" i="2"/>
  <c r="AJ812" i="2"/>
  <c r="AJ796" i="2"/>
  <c r="AJ808" i="2"/>
  <c r="AJ681" i="2"/>
  <c r="AK685" i="2"/>
  <c r="AK811" i="2"/>
  <c r="AK795" i="2"/>
  <c r="AJ786" i="2"/>
  <c r="AJ778" i="2"/>
  <c r="AK771" i="2"/>
  <c r="AJ766" i="2"/>
  <c r="AK755" i="2"/>
  <c r="AJ750" i="2"/>
  <c r="AK739" i="2"/>
  <c r="AJ734" i="2"/>
  <c r="AK723" i="2"/>
  <c r="AJ718" i="2"/>
  <c r="AJ705" i="2"/>
  <c r="AK764" i="2"/>
  <c r="AK748" i="2"/>
  <c r="AK732" i="2"/>
  <c r="AK716" i="2"/>
  <c r="AJ673" i="2"/>
  <c r="AJ665" i="2"/>
  <c r="AJ657" i="2"/>
  <c r="AJ649" i="2"/>
  <c r="AJ641" i="2"/>
  <c r="AJ614" i="2"/>
  <c r="AK596" i="2"/>
  <c r="AK696" i="2"/>
  <c r="AK684" i="2"/>
  <c r="AK676" i="2"/>
  <c r="AJ671" i="2"/>
  <c r="AK660" i="2"/>
  <c r="AJ655" i="2"/>
  <c r="AK644" i="2"/>
  <c r="AJ639" i="2"/>
  <c r="AK632" i="2"/>
  <c r="AK665" i="2"/>
  <c r="AK649" i="2"/>
  <c r="AJ618" i="2"/>
  <c r="AJ602" i="2"/>
  <c r="AK617" i="2"/>
  <c r="AK601" i="2"/>
  <c r="AK593" i="2"/>
  <c r="AK585" i="2"/>
  <c r="AJ580" i="2"/>
  <c r="AK569" i="2"/>
  <c r="AJ564" i="2"/>
  <c r="AK550" i="2"/>
  <c r="AJ531" i="2"/>
  <c r="AJ553" i="2"/>
  <c r="AJ586" i="2"/>
  <c r="AJ578" i="2"/>
  <c r="AJ570" i="2"/>
  <c r="AJ562" i="2"/>
  <c r="AK554" i="2"/>
  <c r="AK546" i="2"/>
  <c r="AK580" i="2"/>
  <c r="AK564" i="2"/>
  <c r="AJ549" i="2"/>
  <c r="AK538" i="2"/>
  <c r="AK522" i="2"/>
  <c r="AK514" i="2"/>
  <c r="AJ509" i="2"/>
  <c r="AK498" i="2"/>
  <c r="AJ493" i="2"/>
  <c r="AK482" i="2"/>
  <c r="AJ477" i="2"/>
  <c r="AJ449" i="2"/>
  <c r="AK511" i="2"/>
  <c r="AK495" i="2"/>
  <c r="AK479" i="2"/>
  <c r="AJ457" i="2"/>
  <c r="AJ447" i="2"/>
  <c r="AJ439" i="2"/>
  <c r="AK432" i="2"/>
  <c r="AJ412" i="2"/>
  <c r="AJ410" i="2"/>
  <c r="AJ424" i="2"/>
  <c r="AK458" i="2"/>
  <c r="AJ445" i="2"/>
  <c r="AK431" i="2"/>
  <c r="AJ416" i="2"/>
  <c r="AK406" i="2"/>
  <c r="AK423" i="2"/>
  <c r="AJ402" i="2"/>
  <c r="AK391" i="2"/>
  <c r="AJ386" i="2"/>
  <c r="AJ380" i="2"/>
  <c r="AJ408" i="2"/>
  <c r="AK376" i="2"/>
  <c r="AK390" i="2"/>
  <c r="AJ358" i="2"/>
  <c r="AK362" i="2"/>
  <c r="AK381" i="2"/>
  <c r="AK363" i="2"/>
  <c r="AK370" i="2"/>
  <c r="AJ354" i="2"/>
  <c r="AK346" i="2"/>
  <c r="AK338" i="2"/>
  <c r="AJ329" i="2"/>
  <c r="AK347" i="2"/>
  <c r="AJ342" i="2"/>
  <c r="AK330" i="2"/>
  <c r="AK329" i="2"/>
  <c r="AK321" i="2"/>
  <c r="AK313" i="2"/>
  <c r="AJ297" i="2"/>
  <c r="AJ317" i="2"/>
  <c r="AJ309" i="2"/>
  <c r="AK298" i="2"/>
  <c r="AJ291" i="2"/>
  <c r="AK293" i="2"/>
  <c r="AJ289" i="2"/>
  <c r="AK288" i="2"/>
  <c r="AK276" i="2"/>
  <c r="AJ268" i="2"/>
  <c r="AK275" i="2"/>
  <c r="AK265" i="2"/>
  <c r="AJ247" i="2"/>
  <c r="AJ262" i="2"/>
  <c r="AK255" i="2"/>
  <c r="AK256" i="2"/>
  <c r="AJ249" i="2"/>
  <c r="AJ241" i="2"/>
  <c r="AK234" i="2"/>
  <c r="AK225" i="2"/>
  <c r="AK217" i="2"/>
  <c r="AK209" i="2"/>
  <c r="AJ201" i="2"/>
  <c r="AK193" i="2"/>
  <c r="AJ200" i="2"/>
  <c r="AK231" i="2"/>
  <c r="AJ231" i="2"/>
  <c r="AK220" i="2"/>
  <c r="AJ215" i="2"/>
  <c r="AK204" i="2"/>
  <c r="AJ195" i="2"/>
  <c r="AK184" i="2"/>
  <c r="AJ179" i="2"/>
  <c r="AK168" i="2"/>
  <c r="AJ163" i="2"/>
  <c r="AK143" i="2"/>
  <c r="AJ184" i="2"/>
  <c r="AJ176" i="2"/>
  <c r="AJ168" i="2"/>
  <c r="AJ177" i="2"/>
  <c r="AK140" i="2"/>
  <c r="AK132" i="2"/>
  <c r="AK124" i="2"/>
  <c r="AJ150" i="2"/>
  <c r="AK135" i="2"/>
  <c r="AJ130" i="2"/>
  <c r="AK106" i="2"/>
  <c r="AJ96" i="2"/>
  <c r="AK109" i="2"/>
  <c r="AK102" i="2"/>
  <c r="AJ106" i="2"/>
  <c r="AJ98" i="2"/>
  <c r="AK84" i="2"/>
  <c r="AJ88" i="2"/>
  <c r="AJ80" i="2"/>
  <c r="AK72" i="2"/>
  <c r="AK87" i="2"/>
  <c r="AJ82" i="2"/>
  <c r="AK76" i="2"/>
  <c r="AK57" i="2"/>
  <c r="AJ57" i="2"/>
  <c r="AK71" i="2"/>
  <c r="AK59" i="2"/>
  <c r="AK45" i="2"/>
  <c r="AJ37" i="2"/>
  <c r="AK44" i="2"/>
  <c r="AJ29" i="2"/>
  <c r="AK29" i="2"/>
  <c r="AJ25" i="2"/>
  <c r="AJ33" i="2"/>
  <c r="AJ21" i="2"/>
  <c r="AJ23" i="2"/>
  <c r="AK21" i="2"/>
  <c r="AK14" i="2"/>
  <c r="AJ10" i="2"/>
  <c r="AJ804" i="2"/>
  <c r="AK780" i="2"/>
  <c r="AJ810" i="2"/>
  <c r="AJ794" i="2"/>
  <c r="AJ806" i="2"/>
  <c r="AJ776" i="2"/>
  <c r="AJ760" i="2"/>
  <c r="AJ744" i="2"/>
  <c r="AJ728" i="2"/>
  <c r="AJ720" i="2"/>
  <c r="AJ693" i="2"/>
  <c r="AK807" i="2"/>
  <c r="AK783" i="2"/>
  <c r="AJ770" i="2"/>
  <c r="AJ754" i="2"/>
  <c r="AK743" i="2"/>
  <c r="AK727" i="2"/>
  <c r="AJ703" i="2"/>
  <c r="AK760" i="2"/>
  <c r="AK744" i="2"/>
  <c r="AJ713" i="2"/>
  <c r="AK677" i="2"/>
  <c r="AK629" i="2"/>
  <c r="AJ600" i="2"/>
  <c r="AJ683" i="2"/>
  <c r="AJ659" i="2"/>
  <c r="AJ643" i="2"/>
  <c r="AJ588" i="2"/>
  <c r="AK645" i="2"/>
  <c r="AJ630" i="2"/>
  <c r="AK613" i="2"/>
  <c r="AJ584" i="2"/>
  <c r="AK573" i="2"/>
  <c r="AK549" i="2"/>
  <c r="AJ598" i="2"/>
  <c r="AK553" i="2"/>
  <c r="AJ537" i="2"/>
  <c r="AJ521" i="2"/>
  <c r="AK560" i="2"/>
  <c r="AJ533" i="2"/>
  <c r="AK534" i="2"/>
  <c r="AJ513" i="2"/>
  <c r="AJ497" i="2"/>
  <c r="AK486" i="2"/>
  <c r="AJ481" i="2"/>
  <c r="AJ463" i="2"/>
  <c r="AK449" i="2"/>
  <c r="AK491" i="2"/>
  <c r="AK475" i="2"/>
  <c r="AJ515" i="2"/>
  <c r="AJ499" i="2"/>
  <c r="AJ491" i="2"/>
  <c r="AJ475" i="2"/>
  <c r="AJ467" i="2"/>
  <c r="AK445" i="2"/>
  <c r="AK450" i="2"/>
  <c r="AK430" i="2"/>
  <c r="AK419" i="2"/>
  <c r="AK407" i="2"/>
  <c r="AK395" i="2"/>
  <c r="AJ384" i="2"/>
  <c r="AK374" i="2"/>
  <c r="AJ404" i="2"/>
  <c r="AJ388" i="2"/>
  <c r="AK375" i="2"/>
  <c r="AK358" i="2"/>
  <c r="AK359" i="2"/>
  <c r="AK367" i="2"/>
  <c r="AJ346" i="2"/>
  <c r="AK335" i="2"/>
  <c r="AJ328" i="2"/>
  <c r="AJ312" i="2"/>
  <c r="AJ305" i="2"/>
  <c r="AK314" i="2"/>
  <c r="AK306" i="2"/>
  <c r="AK294" i="2"/>
  <c r="AK291" i="2"/>
  <c r="AJ283" i="2"/>
  <c r="AK284" i="2"/>
  <c r="AJ270" i="2"/>
  <c r="AK264" i="2"/>
  <c r="AJ256" i="2"/>
  <c r="AJ251" i="2"/>
  <c r="AK238" i="2"/>
  <c r="AJ233" i="2"/>
  <c r="AJ216" i="2"/>
  <c r="AK189" i="2"/>
  <c r="AK224" i="2"/>
  <c r="AK203" i="2"/>
  <c r="AJ196" i="2"/>
  <c r="AJ191" i="2"/>
  <c r="AK172" i="2"/>
  <c r="AJ160" i="2"/>
  <c r="AK173" i="2"/>
  <c r="AK165" i="2"/>
  <c r="AJ173" i="2"/>
  <c r="AK147" i="2"/>
  <c r="AJ139" i="2"/>
  <c r="AK118" i="2"/>
  <c r="AJ146" i="2"/>
  <c r="AJ134" i="2"/>
  <c r="AJ110" i="2"/>
  <c r="AJ102" i="2"/>
  <c r="AK113" i="2"/>
  <c r="AK114" i="2"/>
  <c r="AJ78" i="2"/>
  <c r="AK91" i="2"/>
  <c r="AJ86" i="2"/>
  <c r="AK63" i="2"/>
  <c r="AK41" i="2"/>
  <c r="AJ43" i="2"/>
  <c r="AK33" i="2"/>
  <c r="AK38" i="2"/>
  <c r="AK26" i="2"/>
  <c r="AJ14" i="2"/>
  <c r="AJ818" i="2"/>
  <c r="AK784" i="2"/>
  <c r="AJ820" i="2"/>
  <c r="AJ697" i="2"/>
  <c r="AJ685" i="2"/>
  <c r="AJ790" i="2"/>
  <c r="AJ782" i="2"/>
  <c r="AJ758" i="2"/>
  <c r="AJ742" i="2"/>
  <c r="AJ726" i="2"/>
  <c r="AK715" i="2"/>
  <c r="AK756" i="2"/>
  <c r="AK724" i="2"/>
  <c r="AJ711" i="2"/>
  <c r="AJ669" i="2"/>
  <c r="AJ661" i="2"/>
  <c r="AJ645" i="2"/>
  <c r="AK628" i="2"/>
  <c r="AJ596" i="2"/>
  <c r="AJ624" i="2"/>
  <c r="AK704" i="2"/>
  <c r="AK688" i="2"/>
  <c r="AJ663" i="2"/>
  <c r="AJ647" i="2"/>
  <c r="AJ620" i="2"/>
  <c r="AK673" i="2"/>
  <c r="AK641" i="2"/>
  <c r="AJ628" i="2"/>
  <c r="AK625" i="2"/>
  <c r="AK597" i="2"/>
  <c r="AK577" i="2"/>
  <c r="AJ556" i="2"/>
  <c r="AK547" i="2"/>
  <c r="AJ545" i="2"/>
  <c r="AJ541" i="2"/>
  <c r="AJ594" i="2"/>
  <c r="AJ574" i="2"/>
  <c r="AJ566" i="2"/>
  <c r="AK551" i="2"/>
  <c r="AJ523" i="2"/>
  <c r="AK572" i="2"/>
  <c r="AK556" i="2"/>
  <c r="AK519" i="2"/>
  <c r="AJ517" i="2"/>
  <c r="AJ501" i="2"/>
  <c r="AJ485" i="2"/>
  <c r="AK474" i="2"/>
  <c r="AJ461" i="2"/>
  <c r="AK503" i="2"/>
  <c r="AJ453" i="2"/>
  <c r="AJ443" i="2"/>
  <c r="AK441" i="2"/>
  <c r="AJ430" i="2"/>
  <c r="AK466" i="2"/>
  <c r="AJ418" i="2"/>
  <c r="AK415" i="2"/>
  <c r="AK399" i="2"/>
  <c r="AK398" i="2"/>
  <c r="AK355" i="2"/>
  <c r="AJ366" i="2"/>
  <c r="AK342" i="2"/>
  <c r="AK334" i="2"/>
  <c r="AK322" i="2"/>
  <c r="AK351" i="2"/>
  <c r="AJ334" i="2"/>
  <c r="AJ316" i="2"/>
  <c r="AJ302" i="2"/>
  <c r="AJ300" i="2"/>
  <c r="AJ285" i="2"/>
  <c r="AK280" i="2"/>
  <c r="AK269" i="2"/>
  <c r="AJ258" i="2"/>
  <c r="AK253" i="2"/>
  <c r="AK250" i="2"/>
  <c r="AJ237" i="2"/>
  <c r="AK221" i="2"/>
  <c r="AK205" i="2"/>
  <c r="AK192" i="2"/>
  <c r="AJ185" i="2"/>
  <c r="AJ203" i="2"/>
  <c r="AK228" i="2"/>
  <c r="AJ207" i="2"/>
  <c r="AK196" i="2"/>
  <c r="AK188" i="2"/>
  <c r="AK176" i="2"/>
  <c r="AJ171" i="2"/>
  <c r="AJ152" i="2"/>
  <c r="AJ180" i="2"/>
  <c r="AJ164" i="2"/>
  <c r="AJ169" i="2"/>
  <c r="AJ147" i="2"/>
  <c r="AK128" i="2"/>
  <c r="AJ138" i="2"/>
  <c r="AK127" i="2"/>
  <c r="AK117" i="2"/>
  <c r="AJ76" i="2"/>
  <c r="AJ84" i="2"/>
  <c r="AJ90" i="2"/>
  <c r="AK66" i="2"/>
  <c r="AJ62" i="2"/>
  <c r="AK52" i="2"/>
  <c r="AK25" i="2"/>
  <c r="AK30" i="2"/>
  <c r="AK19" i="2"/>
  <c r="AK10" i="2"/>
  <c r="AJ11" i="2"/>
  <c r="AI4" i="2"/>
  <c r="AH236" i="2"/>
  <c r="AI237" i="2"/>
  <c r="AH238" i="2"/>
  <c r="AH242" i="2"/>
  <c r="AH244" i="2"/>
  <c r="AI245" i="2"/>
  <c r="AI246" i="2"/>
  <c r="AH248" i="2"/>
  <c r="AI249" i="2"/>
  <c r="AO249" i="2" s="1"/>
  <c r="AH252" i="2"/>
  <c r="AH255" i="2"/>
  <c r="AI256" i="2"/>
  <c r="AI257" i="2"/>
  <c r="AI259" i="2"/>
  <c r="AI262" i="2"/>
  <c r="AI265" i="2"/>
  <c r="AI269" i="2"/>
  <c r="AI271" i="2"/>
  <c r="AO271" i="2" s="1"/>
  <c r="AH278" i="2"/>
  <c r="AI285" i="2"/>
  <c r="AH286" i="2"/>
  <c r="AI292" i="2"/>
  <c r="AI301" i="2"/>
  <c r="AO301" i="2" s="1"/>
  <c r="AH305" i="2"/>
  <c r="AI306" i="2"/>
  <c r="AH307" i="2"/>
  <c r="AH308" i="2"/>
  <c r="AI309" i="2"/>
  <c r="AI311" i="2"/>
  <c r="AI312" i="2"/>
  <c r="AI317" i="2"/>
  <c r="AI319" i="2"/>
  <c r="AI323" i="2"/>
  <c r="AO323" i="2" s="1"/>
  <c r="AI324" i="2"/>
  <c r="AH329" i="2"/>
  <c r="AI330" i="2"/>
  <c r="AH331" i="2"/>
  <c r="AI332" i="2"/>
  <c r="AI337" i="2"/>
  <c r="AH341" i="2"/>
  <c r="AI342" i="2"/>
  <c r="AI347" i="2"/>
  <c r="AO347" i="2" s="1"/>
  <c r="AI348" i="2"/>
  <c r="AO348" i="2" s="1"/>
  <c r="AI357" i="2"/>
  <c r="AI360" i="2"/>
  <c r="AH366" i="2"/>
  <c r="AH369" i="2"/>
  <c r="AI370" i="2"/>
  <c r="AH375" i="2"/>
  <c r="AI377" i="2"/>
  <c r="AI381" i="2"/>
  <c r="AO381" i="2" s="1"/>
  <c r="AI383" i="2"/>
  <c r="AI385" i="2"/>
  <c r="AH393" i="2"/>
  <c r="AI394" i="2"/>
  <c r="AI395" i="2"/>
  <c r="AH401" i="2"/>
  <c r="AI402" i="2"/>
  <c r="AI403" i="2"/>
  <c r="AI407" i="2"/>
  <c r="AH411" i="2"/>
  <c r="AI233" i="2"/>
  <c r="AH234" i="2"/>
  <c r="AI236" i="2"/>
  <c r="AI238" i="2"/>
  <c r="AI242" i="2"/>
  <c r="AI244" i="2"/>
  <c r="AO244" i="2" s="1"/>
  <c r="AI247" i="2"/>
  <c r="AI248" i="2"/>
  <c r="AH250" i="2"/>
  <c r="AI252" i="2"/>
  <c r="AH263" i="2"/>
  <c r="AI264" i="2"/>
  <c r="AI266" i="2"/>
  <c r="AH267" i="2"/>
  <c r="AI273" i="2"/>
  <c r="AH276" i="2"/>
  <c r="AI278" i="2"/>
  <c r="AH280" i="2"/>
  <c r="AI286" i="2"/>
  <c r="AH293" i="2"/>
  <c r="AH297" i="2"/>
  <c r="AH299" i="2"/>
  <c r="AH300" i="2"/>
  <c r="AH303" i="2"/>
  <c r="AI307" i="2"/>
  <c r="AI308" i="2"/>
  <c r="AI314" i="2"/>
  <c r="AH315" i="2"/>
  <c r="AH316" i="2"/>
  <c r="AI321" i="2"/>
  <c r="AI325" i="2"/>
  <c r="AI331" i="2"/>
  <c r="AI335" i="2"/>
  <c r="AI336" i="2"/>
  <c r="AO336" i="2" s="1"/>
  <c r="AI341" i="2"/>
  <c r="AH345" i="2"/>
  <c r="AI346" i="2"/>
  <c r="AI351" i="2"/>
  <c r="AI352" i="2"/>
  <c r="AO352" i="2" s="1"/>
  <c r="AI355" i="2"/>
  <c r="AI356" i="2"/>
  <c r="AH361" i="2"/>
  <c r="AI362" i="2"/>
  <c r="AH365" i="2"/>
  <c r="AI366" i="2"/>
  <c r="AI369" i="2"/>
  <c r="AO369" i="2" s="1"/>
  <c r="AH373" i="2"/>
  <c r="AI374" i="2"/>
  <c r="AI378" i="2"/>
  <c r="AH379" i="2"/>
  <c r="AI386" i="2"/>
  <c r="AH387" i="2"/>
  <c r="AI388" i="2"/>
  <c r="AO388" i="2" s="1"/>
  <c r="AH391" i="2"/>
  <c r="AI393" i="2"/>
  <c r="AI396" i="2"/>
  <c r="AH399" i="2"/>
  <c r="AI401" i="2"/>
  <c r="AI404" i="2"/>
  <c r="AI408" i="2"/>
  <c r="AO408" i="2" s="1"/>
  <c r="AH409" i="2"/>
  <c r="AI410" i="2"/>
  <c r="AI411" i="2"/>
  <c r="AI415" i="2"/>
  <c r="AO415" i="2" s="1"/>
  <c r="AI234" i="2"/>
  <c r="AI239" i="2"/>
  <c r="AH240" i="2"/>
  <c r="AI250" i="2"/>
  <c r="AH254" i="2"/>
  <c r="AI258" i="2"/>
  <c r="AO258" i="2" s="1"/>
  <c r="AH261" i="2"/>
  <c r="AI263" i="2"/>
  <c r="AI267" i="2"/>
  <c r="AH274" i="2"/>
  <c r="AI275" i="2"/>
  <c r="AI276" i="2"/>
  <c r="AI280" i="2"/>
  <c r="AH282" i="2"/>
  <c r="AI283" i="2"/>
  <c r="AH284" i="2"/>
  <c r="AH288" i="2"/>
  <c r="AH290" i="2"/>
  <c r="AI293" i="2"/>
  <c r="AH295" i="2"/>
  <c r="AH296" i="2"/>
  <c r="AI297" i="2"/>
  <c r="AO297" i="2" s="1"/>
  <c r="AI298" i="2"/>
  <c r="AI299" i="2"/>
  <c r="AI300" i="2"/>
  <c r="AI303" i="2"/>
  <c r="AI313" i="2"/>
  <c r="AI315" i="2"/>
  <c r="AI316" i="2"/>
  <c r="AH320" i="2"/>
  <c r="AH327" i="2"/>
  <c r="AH328" i="2"/>
  <c r="AH333" i="2"/>
  <c r="AI334" i="2"/>
  <c r="AI339" i="2"/>
  <c r="AI340" i="2"/>
  <c r="AI345" i="2"/>
  <c r="AO345" i="2" s="1"/>
  <c r="AH349" i="2"/>
  <c r="AI350" i="2"/>
  <c r="AH353" i="2"/>
  <c r="AI354" i="2"/>
  <c r="AH358" i="2"/>
  <c r="AI361" i="2"/>
  <c r="AI365" i="2"/>
  <c r="AI373" i="2"/>
  <c r="AI379" i="2"/>
  <c r="AO379" i="2" s="1"/>
  <c r="AI387" i="2"/>
  <c r="AH389" i="2"/>
  <c r="AI390" i="2"/>
  <c r="AI391" i="2"/>
  <c r="AH397" i="2"/>
  <c r="AI398" i="2"/>
  <c r="AI399" i="2"/>
  <c r="AH405" i="2"/>
  <c r="AI409" i="2"/>
  <c r="AI412" i="2"/>
  <c r="AH413" i="2"/>
  <c r="AI235" i="2"/>
  <c r="AO235" i="2" s="1"/>
  <c r="AI240" i="2"/>
  <c r="AO240" i="2" s="1"/>
  <c r="AH246" i="2"/>
  <c r="AI251" i="2"/>
  <c r="AI254" i="2"/>
  <c r="AH257" i="2"/>
  <c r="AH259" i="2"/>
  <c r="AI260" i="2"/>
  <c r="AI261" i="2"/>
  <c r="AH265" i="2"/>
  <c r="AH269" i="2"/>
  <c r="AH271" i="2"/>
  <c r="AI274" i="2"/>
  <c r="AI277" i="2"/>
  <c r="AI281" i="2"/>
  <c r="AI282" i="2"/>
  <c r="AI284" i="2"/>
  <c r="AI288" i="2"/>
  <c r="AI290" i="2"/>
  <c r="AO290" i="2" s="1"/>
  <c r="AH292" i="2"/>
  <c r="AI294" i="2"/>
  <c r="AI295" i="2"/>
  <c r="AI296" i="2"/>
  <c r="AI310" i="2"/>
  <c r="AH311" i="2"/>
  <c r="AH312" i="2"/>
  <c r="AI318" i="2"/>
  <c r="AH319" i="2"/>
  <c r="AI320" i="2"/>
  <c r="AO320" i="2" s="1"/>
  <c r="AH323" i="2"/>
  <c r="AH324" i="2"/>
  <c r="AI327" i="2"/>
  <c r="AI328" i="2"/>
  <c r="AO328" i="2" s="1"/>
  <c r="AI333" i="2"/>
  <c r="AH337" i="2"/>
  <c r="AI338" i="2"/>
  <c r="AI343" i="2"/>
  <c r="AI344" i="2"/>
  <c r="AI349" i="2"/>
  <c r="AI353" i="2"/>
  <c r="AH357" i="2"/>
  <c r="AI358" i="2"/>
  <c r="AI363" i="2"/>
  <c r="AI364" i="2"/>
  <c r="AI368" i="2"/>
  <c r="AI371" i="2"/>
  <c r="AI372" i="2"/>
  <c r="AO372" i="2" s="1"/>
  <c r="AH377" i="2"/>
  <c r="AH381" i="2"/>
  <c r="AH383" i="2"/>
  <c r="AI384" i="2"/>
  <c r="AH385" i="2"/>
  <c r="AI389" i="2"/>
  <c r="AO389" i="2" s="1"/>
  <c r="AI392" i="2"/>
  <c r="AH395" i="2"/>
  <c r="AI397" i="2"/>
  <c r="AO397" i="2" s="1"/>
  <c r="AI400" i="2"/>
  <c r="AO400" i="2" s="1"/>
  <c r="AH403" i="2"/>
  <c r="AI405" i="2"/>
  <c r="AH407" i="2"/>
  <c r="AI413" i="2"/>
  <c r="AO413" i="2" s="1"/>
  <c r="AI421" i="2"/>
  <c r="AH436" i="2"/>
  <c r="AI437" i="2"/>
  <c r="AI438" i="2"/>
  <c r="AO438" i="2" s="1"/>
  <c r="AI440" i="2"/>
  <c r="AI443" i="2"/>
  <c r="AO443" i="2" s="1"/>
  <c r="AH446" i="2"/>
  <c r="AI448" i="2"/>
  <c r="AI451" i="2"/>
  <c r="AH452" i="2"/>
  <c r="AI458" i="2"/>
  <c r="AI460" i="2"/>
  <c r="AO460" i="2" s="1"/>
  <c r="AI462" i="2"/>
  <c r="AI466" i="2"/>
  <c r="AI468" i="2"/>
  <c r="AI470" i="2"/>
  <c r="AI475" i="2"/>
  <c r="AI476" i="2"/>
  <c r="AH478" i="2"/>
  <c r="AI483" i="2"/>
  <c r="AI484" i="2"/>
  <c r="AH486" i="2"/>
  <c r="AH417" i="2"/>
  <c r="AI418" i="2"/>
  <c r="AO418" i="2" s="1"/>
  <c r="AH419" i="2"/>
  <c r="AH423" i="2"/>
  <c r="AH425" i="2"/>
  <c r="AI426" i="2"/>
  <c r="AH427" i="2"/>
  <c r="AH431" i="2"/>
  <c r="AH433" i="2"/>
  <c r="AI436" i="2"/>
  <c r="AH444" i="2"/>
  <c r="AI445" i="2"/>
  <c r="AI446" i="2"/>
  <c r="AI452" i="2"/>
  <c r="AI455" i="2"/>
  <c r="AH456" i="2"/>
  <c r="AI463" i="2"/>
  <c r="AO463" i="2" s="1"/>
  <c r="AH464" i="2"/>
  <c r="AI471" i="2"/>
  <c r="AI478" i="2"/>
  <c r="AH480" i="2"/>
  <c r="AI481" i="2"/>
  <c r="AO481" i="2" s="1"/>
  <c r="AI486" i="2"/>
  <c r="AH488" i="2"/>
  <c r="AI489" i="2"/>
  <c r="AI494" i="2"/>
  <c r="AH496" i="2"/>
  <c r="AI497" i="2"/>
  <c r="AI502" i="2"/>
  <c r="AH504" i="2"/>
  <c r="AI505" i="2"/>
  <c r="AI510" i="2"/>
  <c r="AH512" i="2"/>
  <c r="AI513" i="2"/>
  <c r="AI524" i="2"/>
  <c r="AI532" i="2"/>
  <c r="AI540" i="2"/>
  <c r="AI548" i="2"/>
  <c r="AH554" i="2"/>
  <c r="AH557" i="2"/>
  <c r="AI559" i="2"/>
  <c r="AI562" i="2"/>
  <c r="AO562" i="2" s="1"/>
  <c r="AH565" i="2"/>
  <c r="AI567" i="2"/>
  <c r="AI570" i="2"/>
  <c r="AH573" i="2"/>
  <c r="AI575" i="2"/>
  <c r="AI578" i="2"/>
  <c r="AO578" i="2" s="1"/>
  <c r="AH581" i="2"/>
  <c r="AI583" i="2"/>
  <c r="AO583" i="2" s="1"/>
  <c r="AI586" i="2"/>
  <c r="AH589" i="2"/>
  <c r="AH593" i="2"/>
  <c r="AI595" i="2"/>
  <c r="AO595" i="2" s="1"/>
  <c r="AI598" i="2"/>
  <c r="AH415" i="2"/>
  <c r="AI417" i="2"/>
  <c r="AI419" i="2"/>
  <c r="AI423" i="2"/>
  <c r="AI425" i="2"/>
  <c r="AO425" i="2" s="1"/>
  <c r="AI427" i="2"/>
  <c r="AH429" i="2"/>
  <c r="AI430" i="2"/>
  <c r="AI431" i="2"/>
  <c r="AI433" i="2"/>
  <c r="AI439" i="2"/>
  <c r="AH442" i="2"/>
  <c r="AI444" i="2"/>
  <c r="AI447" i="2"/>
  <c r="AH450" i="2"/>
  <c r="AH454" i="2"/>
  <c r="AI456" i="2"/>
  <c r="AI464" i="2"/>
  <c r="AH472" i="2"/>
  <c r="AH473" i="2"/>
  <c r="AH474" i="2"/>
  <c r="AI479" i="2"/>
  <c r="AI480" i="2"/>
  <c r="AH482" i="2"/>
  <c r="AI487" i="2"/>
  <c r="AI420" i="2"/>
  <c r="AH421" i="2"/>
  <c r="AI429" i="2"/>
  <c r="AI435" i="2"/>
  <c r="AH438" i="2"/>
  <c r="AH440" i="2"/>
  <c r="AI441" i="2"/>
  <c r="AI442" i="2"/>
  <c r="AH448" i="2"/>
  <c r="AI449" i="2"/>
  <c r="AI450" i="2"/>
  <c r="AI454" i="2"/>
  <c r="AH458" i="2"/>
  <c r="AH460" i="2"/>
  <c r="AI461" i="2"/>
  <c r="AH462" i="2"/>
  <c r="AH466" i="2"/>
  <c r="AH468" i="2"/>
  <c r="AI469" i="2"/>
  <c r="AH470" i="2"/>
  <c r="AI472" i="2"/>
  <c r="AO472" i="2" s="1"/>
  <c r="AI473" i="2"/>
  <c r="AI474" i="2"/>
  <c r="AH476" i="2"/>
  <c r="AI477" i="2"/>
  <c r="AI482" i="2"/>
  <c r="AO482" i="2" s="1"/>
  <c r="AH484" i="2"/>
  <c r="AI485" i="2"/>
  <c r="AI490" i="2"/>
  <c r="AH492" i="2"/>
  <c r="AI493" i="2"/>
  <c r="AI498" i="2"/>
  <c r="AH500" i="2"/>
  <c r="AI501" i="2"/>
  <c r="AI506" i="2"/>
  <c r="AH508" i="2"/>
  <c r="AI509" i="2"/>
  <c r="AI514" i="2"/>
  <c r="AH516" i="2"/>
  <c r="AI517" i="2"/>
  <c r="AO517" i="2" s="1"/>
  <c r="AH518" i="2"/>
  <c r="AI520" i="2"/>
  <c r="AO520" i="2" s="1"/>
  <c r="AI522" i="2"/>
  <c r="AI526" i="2"/>
  <c r="AI528" i="2"/>
  <c r="AI530" i="2"/>
  <c r="AI534" i="2"/>
  <c r="AI536" i="2"/>
  <c r="AI538" i="2"/>
  <c r="AI542" i="2"/>
  <c r="AO542" i="2" s="1"/>
  <c r="AI544" i="2"/>
  <c r="AO544" i="2" s="1"/>
  <c r="AH550" i="2"/>
  <c r="AH552" i="2"/>
  <c r="AI555" i="2"/>
  <c r="AI558" i="2"/>
  <c r="AH561" i="2"/>
  <c r="AI563" i="2"/>
  <c r="AI566" i="2"/>
  <c r="AH569" i="2"/>
  <c r="AI571" i="2"/>
  <c r="AI574" i="2"/>
  <c r="AH577" i="2"/>
  <c r="AI579" i="2"/>
  <c r="AI582" i="2"/>
  <c r="AH585" i="2"/>
  <c r="AI587" i="2"/>
  <c r="AO587" i="2" s="1"/>
  <c r="AI590" i="2"/>
  <c r="AH591" i="2"/>
  <c r="AI594" i="2"/>
  <c r="AH597" i="2"/>
  <c r="AI599" i="2"/>
  <c r="AH601" i="2"/>
  <c r="AH603" i="2"/>
  <c r="AI491" i="2"/>
  <c r="AI499" i="2"/>
  <c r="AI507" i="2"/>
  <c r="AI515" i="2"/>
  <c r="AI518" i="2"/>
  <c r="AI552" i="2"/>
  <c r="AH555" i="2"/>
  <c r="AI565" i="2"/>
  <c r="AO565" i="2" s="1"/>
  <c r="AI568" i="2"/>
  <c r="AH571" i="2"/>
  <c r="AI581" i="2"/>
  <c r="AI584" i="2"/>
  <c r="AH587" i="2"/>
  <c r="AI605" i="2"/>
  <c r="AI609" i="2"/>
  <c r="AO609" i="2" s="1"/>
  <c r="AI611" i="2"/>
  <c r="AO611" i="2" s="1"/>
  <c r="AI613" i="2"/>
  <c r="AI617" i="2"/>
  <c r="AI619" i="2"/>
  <c r="AI621" i="2"/>
  <c r="AI625" i="2"/>
  <c r="AH627" i="2"/>
  <c r="AI628" i="2"/>
  <c r="AH633" i="2"/>
  <c r="AI640" i="2"/>
  <c r="AO640" i="2" s="1"/>
  <c r="AH642" i="2"/>
  <c r="AI643" i="2"/>
  <c r="AI648" i="2"/>
  <c r="AO648" i="2" s="1"/>
  <c r="AH650" i="2"/>
  <c r="AI651" i="2"/>
  <c r="AI656" i="2"/>
  <c r="AH658" i="2"/>
  <c r="AI659" i="2"/>
  <c r="AI664" i="2"/>
  <c r="AH666" i="2"/>
  <c r="AI667" i="2"/>
  <c r="AI672" i="2"/>
  <c r="AH674" i="2"/>
  <c r="AI675" i="2"/>
  <c r="AI684" i="2"/>
  <c r="AI688" i="2"/>
  <c r="AO688" i="2" s="1"/>
  <c r="AI690" i="2"/>
  <c r="AI698" i="2"/>
  <c r="AI706" i="2"/>
  <c r="AI719" i="2"/>
  <c r="AH721" i="2"/>
  <c r="AI722" i="2"/>
  <c r="AI488" i="2"/>
  <c r="AH494" i="2"/>
  <c r="AI496" i="2"/>
  <c r="AH502" i="2"/>
  <c r="AI504" i="2"/>
  <c r="AH510" i="2"/>
  <c r="AI512" i="2"/>
  <c r="AI521" i="2"/>
  <c r="AH522" i="2"/>
  <c r="AI529" i="2"/>
  <c r="AO529" i="2" s="1"/>
  <c r="AH530" i="2"/>
  <c r="AI537" i="2"/>
  <c r="AH538" i="2"/>
  <c r="AI550" i="2"/>
  <c r="AI561" i="2"/>
  <c r="AI564" i="2"/>
  <c r="AH567" i="2"/>
  <c r="AI577" i="2"/>
  <c r="AI580" i="2"/>
  <c r="AH583" i="2"/>
  <c r="AI597" i="2"/>
  <c r="AI603" i="2"/>
  <c r="AO603" i="2" s="1"/>
  <c r="AI606" i="2"/>
  <c r="AH607" i="2"/>
  <c r="AI614" i="2"/>
  <c r="AH615" i="2"/>
  <c r="AI622" i="2"/>
  <c r="AH623" i="2"/>
  <c r="AI627" i="2"/>
  <c r="AI633" i="2"/>
  <c r="AH635" i="2"/>
  <c r="AH636" i="2"/>
  <c r="AI641" i="2"/>
  <c r="AI642" i="2"/>
  <c r="AH644" i="2"/>
  <c r="AI649" i="2"/>
  <c r="AI650" i="2"/>
  <c r="AH652" i="2"/>
  <c r="AI657" i="2"/>
  <c r="AO657" i="2" s="1"/>
  <c r="AI658" i="2"/>
  <c r="AH660" i="2"/>
  <c r="AI665" i="2"/>
  <c r="AI666" i="2"/>
  <c r="AH668" i="2"/>
  <c r="AI673" i="2"/>
  <c r="AI674" i="2"/>
  <c r="AO674" i="2" s="1"/>
  <c r="AH676" i="2"/>
  <c r="AH678" i="2"/>
  <c r="AI679" i="2"/>
  <c r="AH680" i="2"/>
  <c r="AI689" i="2"/>
  <c r="AH692" i="2"/>
  <c r="AH694" i="2"/>
  <c r="AI695" i="2"/>
  <c r="AO695" i="2" s="1"/>
  <c r="AH696" i="2"/>
  <c r="AH700" i="2"/>
  <c r="AH702" i="2"/>
  <c r="AI703" i="2"/>
  <c r="AO703" i="2" s="1"/>
  <c r="AH704" i="2"/>
  <c r="AH708" i="2"/>
  <c r="AH712" i="2"/>
  <c r="AH714" i="2"/>
  <c r="AI495" i="2"/>
  <c r="AI503" i="2"/>
  <c r="AI511" i="2"/>
  <c r="AH520" i="2"/>
  <c r="AI523" i="2"/>
  <c r="AH524" i="2"/>
  <c r="AH528" i="2"/>
  <c r="AI531" i="2"/>
  <c r="AH532" i="2"/>
  <c r="AH536" i="2"/>
  <c r="AI539" i="2"/>
  <c r="AH540" i="2"/>
  <c r="AH544" i="2"/>
  <c r="AI549" i="2"/>
  <c r="AI557" i="2"/>
  <c r="AI560" i="2"/>
  <c r="AH563" i="2"/>
  <c r="AI573" i="2"/>
  <c r="AI576" i="2"/>
  <c r="AH579" i="2"/>
  <c r="AI589" i="2"/>
  <c r="AI591" i="2"/>
  <c r="AI593" i="2"/>
  <c r="AI596" i="2"/>
  <c r="AH599" i="2"/>
  <c r="AI601" i="2"/>
  <c r="AI607" i="2"/>
  <c r="AI615" i="2"/>
  <c r="AI623" i="2"/>
  <c r="AH631" i="2"/>
  <c r="AI635" i="2"/>
  <c r="AI636" i="2"/>
  <c r="AH638" i="2"/>
  <c r="AI639" i="2"/>
  <c r="AI644" i="2"/>
  <c r="AH646" i="2"/>
  <c r="AI647" i="2"/>
  <c r="AI652" i="2"/>
  <c r="AH654" i="2"/>
  <c r="AI655" i="2"/>
  <c r="AI660" i="2"/>
  <c r="AH662" i="2"/>
  <c r="AI663" i="2"/>
  <c r="AI668" i="2"/>
  <c r="AH670" i="2"/>
  <c r="AI671" i="2"/>
  <c r="AO671" i="2" s="1"/>
  <c r="AI676" i="2"/>
  <c r="AI678" i="2"/>
  <c r="AI680" i="2"/>
  <c r="AH682" i="2"/>
  <c r="AI683" i="2"/>
  <c r="AH686" i="2"/>
  <c r="AI687" i="2"/>
  <c r="AI692" i="2"/>
  <c r="AI694" i="2"/>
  <c r="AI696" i="2"/>
  <c r="AI700" i="2"/>
  <c r="AI702" i="2"/>
  <c r="AI704" i="2"/>
  <c r="AI708" i="2"/>
  <c r="AO708" i="2" s="1"/>
  <c r="AH710" i="2"/>
  <c r="AI711" i="2"/>
  <c r="AI712" i="2"/>
  <c r="AI714" i="2"/>
  <c r="AO714" i="2" s="1"/>
  <c r="AH717" i="2"/>
  <c r="AI718" i="2"/>
  <c r="AI723" i="2"/>
  <c r="AH725" i="2"/>
  <c r="AI726" i="2"/>
  <c r="AI731" i="2"/>
  <c r="AH733" i="2"/>
  <c r="AI734" i="2"/>
  <c r="AI739" i="2"/>
  <c r="AH741" i="2"/>
  <c r="AI742" i="2"/>
  <c r="AI747" i="2"/>
  <c r="AH749" i="2"/>
  <c r="AI750" i="2"/>
  <c r="AO750" i="2" s="1"/>
  <c r="AI755" i="2"/>
  <c r="AH490" i="2"/>
  <c r="AI492" i="2"/>
  <c r="AH498" i="2"/>
  <c r="AI500" i="2"/>
  <c r="AH506" i="2"/>
  <c r="AI508" i="2"/>
  <c r="AH514" i="2"/>
  <c r="AI516" i="2"/>
  <c r="AH526" i="2"/>
  <c r="AH534" i="2"/>
  <c r="AH542" i="2"/>
  <c r="AH546" i="2"/>
  <c r="AH548" i="2"/>
  <c r="AI556" i="2"/>
  <c r="AH559" i="2"/>
  <c r="AI569" i="2"/>
  <c r="AI572" i="2"/>
  <c r="AH575" i="2"/>
  <c r="AI585" i="2"/>
  <c r="AO585" i="2" s="1"/>
  <c r="AI588" i="2"/>
  <c r="AH595" i="2"/>
  <c r="AI604" i="2"/>
  <c r="AH605" i="2"/>
  <c r="AH609" i="2"/>
  <c r="AH611" i="2"/>
  <c r="AI612" i="2"/>
  <c r="AH613" i="2"/>
  <c r="AH617" i="2"/>
  <c r="AH619" i="2"/>
  <c r="AI620" i="2"/>
  <c r="AH621" i="2"/>
  <c r="AH625" i="2"/>
  <c r="AH629" i="2"/>
  <c r="AI631" i="2"/>
  <c r="AI637" i="2"/>
  <c r="AI638" i="2"/>
  <c r="AO638" i="2" s="1"/>
  <c r="AH640" i="2"/>
  <c r="AI645" i="2"/>
  <c r="AI646" i="2"/>
  <c r="AH648" i="2"/>
  <c r="AI653" i="2"/>
  <c r="AI654" i="2"/>
  <c r="AH656" i="2"/>
  <c r="AI661" i="2"/>
  <c r="AI662" i="2"/>
  <c r="AO662" i="2" s="1"/>
  <c r="AH664" i="2"/>
  <c r="AI669" i="2"/>
  <c r="AI670" i="2"/>
  <c r="AH672" i="2"/>
  <c r="AI681" i="2"/>
  <c r="AI682" i="2"/>
  <c r="AO682" i="2" s="1"/>
  <c r="AH684" i="2"/>
  <c r="AI686" i="2"/>
  <c r="AO686" i="2" s="1"/>
  <c r="AH688" i="2"/>
  <c r="AH690" i="2"/>
  <c r="AI697" i="2"/>
  <c r="AH698" i="2"/>
  <c r="AI705" i="2"/>
  <c r="AH706" i="2"/>
  <c r="AI710" i="2"/>
  <c r="AI716" i="2"/>
  <c r="AI717" i="2"/>
  <c r="AH719" i="2"/>
  <c r="AI724" i="2"/>
  <c r="AI725" i="2"/>
  <c r="AO725" i="2" s="1"/>
  <c r="AH727" i="2"/>
  <c r="AI732" i="2"/>
  <c r="AI733" i="2"/>
  <c r="AH735" i="2"/>
  <c r="AI740" i="2"/>
  <c r="AI741" i="2"/>
  <c r="AH743" i="2"/>
  <c r="AI748" i="2"/>
  <c r="AO748" i="2" s="1"/>
  <c r="AI749" i="2"/>
  <c r="AO749" i="2" s="1"/>
  <c r="AH751" i="2"/>
  <c r="AI720" i="2"/>
  <c r="AH723" i="2"/>
  <c r="AI730" i="2"/>
  <c r="AH731" i="2"/>
  <c r="AI738" i="2"/>
  <c r="AH739" i="2"/>
  <c r="AI746" i="2"/>
  <c r="AH747" i="2"/>
  <c r="AI754" i="2"/>
  <c r="AH755" i="2"/>
  <c r="AH757" i="2"/>
  <c r="AI758" i="2"/>
  <c r="AI763" i="2"/>
  <c r="AH765" i="2"/>
  <c r="AI766" i="2"/>
  <c r="AI771" i="2"/>
  <c r="AO771" i="2" s="1"/>
  <c r="AH773" i="2"/>
  <c r="AI774" i="2"/>
  <c r="AO774" i="2" s="1"/>
  <c r="AI783" i="2"/>
  <c r="AI787" i="2"/>
  <c r="AI789" i="2"/>
  <c r="AH791" i="2"/>
  <c r="AH793" i="2"/>
  <c r="AI794" i="2"/>
  <c r="AH795" i="2"/>
  <c r="AH799" i="2"/>
  <c r="AH801" i="2"/>
  <c r="AI802" i="2"/>
  <c r="AH803" i="2"/>
  <c r="AH807" i="2"/>
  <c r="AH809" i="2"/>
  <c r="AI810" i="2"/>
  <c r="AH811" i="2"/>
  <c r="AH815" i="2"/>
  <c r="AH817" i="2"/>
  <c r="AI818" i="2"/>
  <c r="AH819" i="2"/>
  <c r="AH821" i="2"/>
  <c r="AH8" i="2"/>
  <c r="AH9" i="2"/>
  <c r="AH10" i="2"/>
  <c r="AI12" i="2"/>
  <c r="AH19" i="2"/>
  <c r="AH22" i="2"/>
  <c r="AI24" i="2"/>
  <c r="AI28" i="2"/>
  <c r="AH32" i="2"/>
  <c r="AI33" i="2"/>
  <c r="AI34" i="2"/>
  <c r="AH40" i="2"/>
  <c r="AI41" i="2"/>
  <c r="AI42" i="2"/>
  <c r="AH44" i="2"/>
  <c r="AI49" i="2"/>
  <c r="AI50" i="2"/>
  <c r="AH52" i="2"/>
  <c r="AH54" i="2"/>
  <c r="AI55" i="2"/>
  <c r="AI56" i="2"/>
  <c r="AI58" i="2"/>
  <c r="AI60" i="2"/>
  <c r="AH63" i="2"/>
  <c r="AI65" i="2"/>
  <c r="AI68" i="2"/>
  <c r="AH69" i="2"/>
  <c r="AI73" i="2"/>
  <c r="AO73" i="2" s="1"/>
  <c r="AH79" i="2"/>
  <c r="AI84" i="2"/>
  <c r="AI727" i="2"/>
  <c r="AH729" i="2"/>
  <c r="AI735" i="2"/>
  <c r="AH737" i="2"/>
  <c r="AI743" i="2"/>
  <c r="AH745" i="2"/>
  <c r="AI751" i="2"/>
  <c r="AH753" i="2"/>
  <c r="AI756" i="2"/>
  <c r="AI757" i="2"/>
  <c r="AO757" i="2" s="1"/>
  <c r="AH759" i="2"/>
  <c r="AI764" i="2"/>
  <c r="AI765" i="2"/>
  <c r="AO765" i="2" s="1"/>
  <c r="AH767" i="2"/>
  <c r="AI772" i="2"/>
  <c r="AI773" i="2"/>
  <c r="AH775" i="2"/>
  <c r="AH777" i="2"/>
  <c r="AI778" i="2"/>
  <c r="AH779" i="2"/>
  <c r="AI788" i="2"/>
  <c r="AI791" i="2"/>
  <c r="AI793" i="2"/>
  <c r="AI795" i="2"/>
  <c r="AI799" i="2"/>
  <c r="AI801" i="2"/>
  <c r="AI803" i="2"/>
  <c r="AI807" i="2"/>
  <c r="AI809" i="2"/>
  <c r="AI811" i="2"/>
  <c r="AI815" i="2"/>
  <c r="AI817" i="2"/>
  <c r="AI819" i="2"/>
  <c r="AI821" i="2"/>
  <c r="AO821" i="2" s="1"/>
  <c r="AI7" i="2"/>
  <c r="AO7" i="2" s="1"/>
  <c r="AI8" i="2"/>
  <c r="AI9" i="2"/>
  <c r="AO9" i="2" s="1"/>
  <c r="AI10" i="2"/>
  <c r="AI11" i="2"/>
  <c r="AI16" i="2"/>
  <c r="AH20" i="2"/>
  <c r="AI21" i="2"/>
  <c r="AI22" i="2"/>
  <c r="AO22" i="2" s="1"/>
  <c r="AH26" i="2"/>
  <c r="AH30" i="2"/>
  <c r="AI32" i="2"/>
  <c r="AI35" i="2"/>
  <c r="AH38" i="2"/>
  <c r="AI40" i="2"/>
  <c r="AO40" i="2" s="1"/>
  <c r="AI44" i="2"/>
  <c r="AH46" i="2"/>
  <c r="AI47" i="2"/>
  <c r="AI52" i="2"/>
  <c r="AO52" i="2" s="1"/>
  <c r="AI54" i="2"/>
  <c r="AO54" i="2" s="1"/>
  <c r="AH61" i="2"/>
  <c r="AI62" i="2"/>
  <c r="AI63" i="2"/>
  <c r="AI69" i="2"/>
  <c r="AO69" i="2" s="1"/>
  <c r="AI79" i="2"/>
  <c r="AH81" i="2"/>
  <c r="AI82" i="2"/>
  <c r="AO82" i="2" s="1"/>
  <c r="AI87" i="2"/>
  <c r="AI728" i="2"/>
  <c r="AI729" i="2"/>
  <c r="AI736" i="2"/>
  <c r="AI737" i="2"/>
  <c r="AI744" i="2"/>
  <c r="AI745" i="2"/>
  <c r="AI752" i="2"/>
  <c r="AI753" i="2"/>
  <c r="AO753" i="2" s="1"/>
  <c r="AI759" i="2"/>
  <c r="AH761" i="2"/>
  <c r="AI762" i="2"/>
  <c r="AI767" i="2"/>
  <c r="AH769" i="2"/>
  <c r="AI770" i="2"/>
  <c r="AI775" i="2"/>
  <c r="AI777" i="2"/>
  <c r="AO777" i="2" s="1"/>
  <c r="AI779" i="2"/>
  <c r="AH781" i="2"/>
  <c r="AI782" i="2"/>
  <c r="AH785" i="2"/>
  <c r="AI786" i="2"/>
  <c r="AI796" i="2"/>
  <c r="AH797" i="2"/>
  <c r="AI804" i="2"/>
  <c r="AO804" i="2" s="1"/>
  <c r="AH805" i="2"/>
  <c r="AI812" i="2"/>
  <c r="AO812" i="2" s="1"/>
  <c r="AH813" i="2"/>
  <c r="AH6" i="2"/>
  <c r="AH13" i="2"/>
  <c r="AH14" i="2"/>
  <c r="AH17" i="2"/>
  <c r="AI20" i="2"/>
  <c r="AO20" i="2" s="1"/>
  <c r="AI23" i="2"/>
  <c r="AI26" i="2"/>
  <c r="AI30" i="2"/>
  <c r="AH36" i="2"/>
  <c r="AI38" i="2"/>
  <c r="AI45" i="2"/>
  <c r="AI46" i="2"/>
  <c r="AH48" i="2"/>
  <c r="AH59" i="2"/>
  <c r="AI61" i="2"/>
  <c r="AO61" i="2" s="1"/>
  <c r="AI64" i="2"/>
  <c r="AH67" i="2"/>
  <c r="AH71" i="2"/>
  <c r="AH75" i="2"/>
  <c r="AH77" i="2"/>
  <c r="AI80" i="2"/>
  <c r="AO80" i="2" s="1"/>
  <c r="AI81" i="2"/>
  <c r="AH83" i="2"/>
  <c r="AI88" i="2"/>
  <c r="AI89" i="2"/>
  <c r="AH91" i="2"/>
  <c r="AI97" i="2"/>
  <c r="AH103" i="2"/>
  <c r="AH107" i="2"/>
  <c r="AH109" i="2"/>
  <c r="AI114" i="2"/>
  <c r="AI115" i="2"/>
  <c r="AO115" i="2" s="1"/>
  <c r="AH117" i="2"/>
  <c r="AH119" i="2"/>
  <c r="AH123" i="2"/>
  <c r="AI125" i="2"/>
  <c r="AI126" i="2"/>
  <c r="AO126" i="2" s="1"/>
  <c r="AI131" i="2"/>
  <c r="AI133" i="2"/>
  <c r="AO133" i="2" s="1"/>
  <c r="AI134" i="2"/>
  <c r="AI139" i="2"/>
  <c r="AI141" i="2"/>
  <c r="AI142" i="2"/>
  <c r="AO142" i="2" s="1"/>
  <c r="AH147" i="2"/>
  <c r="AI151" i="2"/>
  <c r="AH157" i="2"/>
  <c r="AH158" i="2"/>
  <c r="AH164" i="2"/>
  <c r="AH166" i="2"/>
  <c r="AH167" i="2"/>
  <c r="AI168" i="2"/>
  <c r="AI169" i="2"/>
  <c r="AI170" i="2"/>
  <c r="AO170" i="2" s="1"/>
  <c r="AI171" i="2"/>
  <c r="AI721" i="2"/>
  <c r="AI760" i="2"/>
  <c r="AI761" i="2"/>
  <c r="AO761" i="2" s="1"/>
  <c r="AH763" i="2"/>
  <c r="AI768" i="2"/>
  <c r="AI769" i="2"/>
  <c r="AH771" i="2"/>
  <c r="AI780" i="2"/>
  <c r="AI781" i="2"/>
  <c r="AH783" i="2"/>
  <c r="AI785" i="2"/>
  <c r="AH787" i="2"/>
  <c r="AH789" i="2"/>
  <c r="AI790" i="2"/>
  <c r="AI797" i="2"/>
  <c r="AI805" i="2"/>
  <c r="AI813" i="2"/>
  <c r="AO813" i="2" s="1"/>
  <c r="AI6" i="2"/>
  <c r="AI13" i="2"/>
  <c r="AO13" i="2" s="1"/>
  <c r="AI14" i="2"/>
  <c r="AI17" i="2"/>
  <c r="AH24" i="2"/>
  <c r="AI27" i="2"/>
  <c r="AH28" i="2"/>
  <c r="AI31" i="2"/>
  <c r="AH34" i="2"/>
  <c r="AI36" i="2"/>
  <c r="AO36" i="2" s="1"/>
  <c r="AI39" i="2"/>
  <c r="AH42" i="2"/>
  <c r="AI43" i="2"/>
  <c r="AI48" i="2"/>
  <c r="AH50" i="2"/>
  <c r="AI51" i="2"/>
  <c r="AH56" i="2"/>
  <c r="AH58" i="2"/>
  <c r="AI59" i="2"/>
  <c r="AH65" i="2"/>
  <c r="AI66" i="2"/>
  <c r="AI67" i="2"/>
  <c r="AO67" i="2" s="1"/>
  <c r="AI71" i="2"/>
  <c r="AH73" i="2"/>
  <c r="AI74" i="2"/>
  <c r="AO74" i="2" s="1"/>
  <c r="AI75" i="2"/>
  <c r="AI77" i="2"/>
  <c r="AI83" i="2"/>
  <c r="AH85" i="2"/>
  <c r="AI86" i="2"/>
  <c r="AO86" i="2" s="1"/>
  <c r="AI91" i="2"/>
  <c r="AH93" i="2"/>
  <c r="AI94" i="2"/>
  <c r="AO94" i="2" s="1"/>
  <c r="AH95" i="2"/>
  <c r="AI103" i="2"/>
  <c r="AO103" i="2" s="1"/>
  <c r="AH105" i="2"/>
  <c r="AI106" i="2"/>
  <c r="AI107" i="2"/>
  <c r="AO107" i="2" s="1"/>
  <c r="AI109" i="2"/>
  <c r="AH111" i="2"/>
  <c r="AI112" i="2"/>
  <c r="AI117" i="2"/>
  <c r="AI119" i="2"/>
  <c r="AI123" i="2"/>
  <c r="AI128" i="2"/>
  <c r="AH129" i="2"/>
  <c r="AH130" i="2"/>
  <c r="AI136" i="2"/>
  <c r="AH137" i="2"/>
  <c r="AH138" i="2"/>
  <c r="AI144" i="2"/>
  <c r="AH145" i="2"/>
  <c r="AH146" i="2"/>
  <c r="AI147" i="2"/>
  <c r="AO147" i="2" s="1"/>
  <c r="AH149" i="2"/>
  <c r="AH150" i="2"/>
  <c r="AI157" i="2"/>
  <c r="AI158" i="2"/>
  <c r="AH161" i="2"/>
  <c r="AH162" i="2"/>
  <c r="AH163" i="2"/>
  <c r="AI164" i="2"/>
  <c r="AI165" i="2"/>
  <c r="AI166" i="2"/>
  <c r="AI167" i="2"/>
  <c r="AH176" i="2"/>
  <c r="AH178" i="2"/>
  <c r="AH87" i="2"/>
  <c r="AI156" i="2"/>
  <c r="AI177" i="2"/>
  <c r="AH184" i="2"/>
  <c r="AI197" i="2"/>
  <c r="AI204" i="2"/>
  <c r="AI207" i="2"/>
  <c r="AI214" i="2"/>
  <c r="AI217" i="2"/>
  <c r="AH223" i="2"/>
  <c r="AH227" i="2"/>
  <c r="AI90" i="2"/>
  <c r="AI93" i="2"/>
  <c r="AH99" i="2"/>
  <c r="AH101" i="2"/>
  <c r="AI105" i="2"/>
  <c r="AH113" i="2"/>
  <c r="AH115" i="2"/>
  <c r="AI124" i="2"/>
  <c r="AH125" i="2"/>
  <c r="AI130" i="2"/>
  <c r="AI132" i="2"/>
  <c r="AH133" i="2"/>
  <c r="AI138" i="2"/>
  <c r="AI140" i="2"/>
  <c r="AH141" i="2"/>
  <c r="AI146" i="2"/>
  <c r="AI150" i="2"/>
  <c r="AI153" i="2"/>
  <c r="AI162" i="2"/>
  <c r="AO162" i="2" s="1"/>
  <c r="AH168" i="2"/>
  <c r="AH171" i="2"/>
  <c r="AH175" i="2"/>
  <c r="AH180" i="2"/>
  <c r="AH182" i="2"/>
  <c r="AH183" i="2"/>
  <c r="AI184" i="2"/>
  <c r="AH188" i="2"/>
  <c r="AH190" i="2"/>
  <c r="AH191" i="2"/>
  <c r="AH194" i="2"/>
  <c r="AH195" i="2"/>
  <c r="AI201" i="2"/>
  <c r="AI202" i="2"/>
  <c r="AI209" i="2"/>
  <c r="AH210" i="2"/>
  <c r="AH211" i="2"/>
  <c r="AI216" i="2"/>
  <c r="AI218" i="2"/>
  <c r="AO218" i="2" s="1"/>
  <c r="AI219" i="2"/>
  <c r="AI221" i="2"/>
  <c r="AH222" i="2"/>
  <c r="AI223" i="2"/>
  <c r="AI225" i="2"/>
  <c r="AH226" i="2"/>
  <c r="AI227" i="2"/>
  <c r="AI229" i="2"/>
  <c r="AO229" i="2" s="1"/>
  <c r="AI92" i="2"/>
  <c r="AI98" i="2"/>
  <c r="AI99" i="2"/>
  <c r="AI101" i="2"/>
  <c r="AI113" i="2"/>
  <c r="AI129" i="2"/>
  <c r="AI137" i="2"/>
  <c r="AI145" i="2"/>
  <c r="AO145" i="2" s="1"/>
  <c r="AH151" i="2"/>
  <c r="AI161" i="2"/>
  <c r="AO161" i="2" s="1"/>
  <c r="AH172" i="2"/>
  <c r="AH174" i="2"/>
  <c r="AH179" i="2"/>
  <c r="AI181" i="2"/>
  <c r="AI183" i="2"/>
  <c r="AH186" i="2"/>
  <c r="AI188" i="2"/>
  <c r="AI191" i="2"/>
  <c r="AI195" i="2"/>
  <c r="AI208" i="2"/>
  <c r="AI220" i="2"/>
  <c r="AI226" i="2"/>
  <c r="AI228" i="2"/>
  <c r="AH231" i="2"/>
  <c r="AH121" i="2"/>
  <c r="AI149" i="2"/>
  <c r="AO149" i="2" s="1"/>
  <c r="AI175" i="2"/>
  <c r="AI180" i="2"/>
  <c r="AI182" i="2"/>
  <c r="AH187" i="2"/>
  <c r="AI190" i="2"/>
  <c r="AI194" i="2"/>
  <c r="AO194" i="2" s="1"/>
  <c r="AI210" i="2"/>
  <c r="AO210" i="2" s="1"/>
  <c r="AI211" i="2"/>
  <c r="AO211" i="2" s="1"/>
  <c r="AI222" i="2"/>
  <c r="AI224" i="2"/>
  <c r="AI85" i="2"/>
  <c r="AO85" i="2" s="1"/>
  <c r="AH89" i="2"/>
  <c r="AI95" i="2"/>
  <c r="AI111" i="2"/>
  <c r="AI116" i="2"/>
  <c r="AI121" i="2"/>
  <c r="AH126" i="2"/>
  <c r="AH134" i="2"/>
  <c r="AH142" i="2"/>
  <c r="AI159" i="2"/>
  <c r="AH170" i="2"/>
  <c r="AI172" i="2"/>
  <c r="AI173" i="2"/>
  <c r="AI174" i="2"/>
  <c r="AI178" i="2"/>
  <c r="AI179" i="2"/>
  <c r="AI186" i="2"/>
  <c r="AI187" i="2"/>
  <c r="AH192" i="2"/>
  <c r="AH196" i="2"/>
  <c r="AH198" i="2"/>
  <c r="AI199" i="2"/>
  <c r="AI205" i="2"/>
  <c r="AH206" i="2"/>
  <c r="AH207" i="2"/>
  <c r="AI213" i="2"/>
  <c r="AH214" i="2"/>
  <c r="AH215" i="2"/>
  <c r="AH230" i="2"/>
  <c r="AI231" i="2"/>
  <c r="AI96" i="2"/>
  <c r="AH97" i="2"/>
  <c r="AI110" i="2"/>
  <c r="AI118" i="2"/>
  <c r="AI127" i="2"/>
  <c r="AI135" i="2"/>
  <c r="AI143" i="2"/>
  <c r="AH153" i="2"/>
  <c r="AI163" i="2"/>
  <c r="AI176" i="2"/>
  <c r="AI192" i="2"/>
  <c r="AI196" i="2"/>
  <c r="AI198" i="2"/>
  <c r="AH202" i="2"/>
  <c r="AH203" i="2"/>
  <c r="AI206" i="2"/>
  <c r="AI212" i="2"/>
  <c r="AI215" i="2"/>
  <c r="AH218" i="2"/>
  <c r="AH219" i="2"/>
  <c r="AI230" i="2"/>
  <c r="AI784" i="2"/>
  <c r="AI677" i="2"/>
  <c r="AI600" i="2"/>
  <c r="AI808" i="2"/>
  <c r="AH816" i="2"/>
  <c r="AH814" i="2"/>
  <c r="AH812" i="2"/>
  <c r="AH810" i="2"/>
  <c r="AI798" i="2"/>
  <c r="AH788" i="2"/>
  <c r="AH792" i="2"/>
  <c r="AH786" i="2"/>
  <c r="AH778" i="2"/>
  <c r="AH766" i="2"/>
  <c r="AH750" i="2"/>
  <c r="AH734" i="2"/>
  <c r="AH718" i="2"/>
  <c r="AI713" i="2"/>
  <c r="AH697" i="2"/>
  <c r="AH695" i="2"/>
  <c r="AH681" i="2"/>
  <c r="AH713" i="2"/>
  <c r="AH772" i="2"/>
  <c r="AH768" i="2"/>
  <c r="AH764" i="2"/>
  <c r="AH760" i="2"/>
  <c r="AH756" i="2"/>
  <c r="AH752" i="2"/>
  <c r="AH748" i="2"/>
  <c r="AH744" i="2"/>
  <c r="AH740" i="2"/>
  <c r="AH736" i="2"/>
  <c r="AH732" i="2"/>
  <c r="AH728" i="2"/>
  <c r="AH724" i="2"/>
  <c r="AH720" i="2"/>
  <c r="AH716" i="2"/>
  <c r="AI691" i="2"/>
  <c r="AI715" i="2"/>
  <c r="AH677" i="2"/>
  <c r="AH687" i="2"/>
  <c r="AH679" i="2"/>
  <c r="AH667" i="2"/>
  <c r="AH651" i="2"/>
  <c r="AH624" i="2"/>
  <c r="AH610" i="2"/>
  <c r="AI626" i="2"/>
  <c r="AI610" i="2"/>
  <c r="AH626" i="2"/>
  <c r="AH586" i="2"/>
  <c r="AH582" i="2"/>
  <c r="AH578" i="2"/>
  <c r="AH574" i="2"/>
  <c r="AH570" i="2"/>
  <c r="AH566" i="2"/>
  <c r="AH562" i="2"/>
  <c r="AH558" i="2"/>
  <c r="AH545" i="2"/>
  <c r="AH551" i="2"/>
  <c r="AH543" i="2"/>
  <c r="AH525" i="2"/>
  <c r="AH519" i="2"/>
  <c r="AH572" i="2"/>
  <c r="AH556" i="2"/>
  <c r="AI545" i="2"/>
  <c r="AH533" i="2"/>
  <c r="AH515" i="2"/>
  <c r="AH511" i="2"/>
  <c r="AH507" i="2"/>
  <c r="AH503" i="2"/>
  <c r="AH499" i="2"/>
  <c r="AH495" i="2"/>
  <c r="AH491" i="2"/>
  <c r="AH487" i="2"/>
  <c r="AH483" i="2"/>
  <c r="AH479" i="2"/>
  <c r="AH475" i="2"/>
  <c r="AI467" i="2"/>
  <c r="AH459" i="2"/>
  <c r="AH457" i="2"/>
  <c r="AH509" i="2"/>
  <c r="AH493" i="2"/>
  <c r="AH477" i="2"/>
  <c r="AH455" i="2"/>
  <c r="AH451" i="2"/>
  <c r="AH441" i="2"/>
  <c r="AH410" i="2"/>
  <c r="AH435" i="2"/>
  <c r="AI422" i="2"/>
  <c r="AH418" i="2"/>
  <c r="AH432" i="2"/>
  <c r="AH408" i="2"/>
  <c r="AH386" i="2"/>
  <c r="AH384" i="2"/>
  <c r="AH374" i="2"/>
  <c r="AH402" i="2"/>
  <c r="AI380" i="2"/>
  <c r="AO380" i="2" s="1"/>
  <c r="AI367" i="2"/>
  <c r="AH355" i="2"/>
  <c r="AH362" i="2"/>
  <c r="AH347" i="2"/>
  <c r="AH368" i="2"/>
  <c r="AH360" i="2"/>
  <c r="AH352" i="2"/>
  <c r="AI776" i="2"/>
  <c r="AI592" i="2"/>
  <c r="AH291" i="2"/>
  <c r="AI806" i="2"/>
  <c r="AH784" i="2"/>
  <c r="AH796" i="2"/>
  <c r="AH794" i="2"/>
  <c r="AH808" i="2"/>
  <c r="AH806" i="2"/>
  <c r="AH770" i="2"/>
  <c r="AH754" i="2"/>
  <c r="AH738" i="2"/>
  <c r="AH722" i="2"/>
  <c r="AH707" i="2"/>
  <c r="AH711" i="2"/>
  <c r="AH705" i="2"/>
  <c r="AH703" i="2"/>
  <c r="AI707" i="2"/>
  <c r="AH671" i="2"/>
  <c r="AH655" i="2"/>
  <c r="AH639" i="2"/>
  <c r="AH632" i="2"/>
  <c r="AH614" i="2"/>
  <c r="AH596" i="2"/>
  <c r="AI634" i="2"/>
  <c r="AO634" i="2" s="1"/>
  <c r="AI629" i="2"/>
  <c r="AI624" i="2"/>
  <c r="AH620" i="2"/>
  <c r="AI608" i="2"/>
  <c r="AH604" i="2"/>
  <c r="AH588" i="2"/>
  <c r="AI632" i="2"/>
  <c r="AH616" i="2"/>
  <c r="AH590" i="2"/>
  <c r="AH553" i="2"/>
  <c r="AH531" i="2"/>
  <c r="AH576" i="2"/>
  <c r="AH560" i="2"/>
  <c r="AH539" i="2"/>
  <c r="AH523" i="2"/>
  <c r="AI465" i="2"/>
  <c r="AH513" i="2"/>
  <c r="AH497" i="2"/>
  <c r="AH481" i="2"/>
  <c r="AH445" i="2"/>
  <c r="AH430" i="2"/>
  <c r="AH412" i="2"/>
  <c r="AH424" i="2"/>
  <c r="AH447" i="2"/>
  <c r="AH443" i="2"/>
  <c r="AH439" i="2"/>
  <c r="AH414" i="2"/>
  <c r="AH390" i="2"/>
  <c r="AH378" i="2"/>
  <c r="AH371" i="2"/>
  <c r="AI375" i="2"/>
  <c r="AI359" i="2"/>
  <c r="AH335" i="2"/>
  <c r="AH322" i="2"/>
  <c r="AI329" i="2"/>
  <c r="AH342" i="2"/>
  <c r="AI185" i="2"/>
  <c r="AO185" i="2" s="1"/>
  <c r="AI25" i="2"/>
  <c r="AI792" i="2"/>
  <c r="AI685" i="2"/>
  <c r="AI279" i="2"/>
  <c r="AI406" i="2"/>
  <c r="AH822" i="2"/>
  <c r="AH818" i="2"/>
  <c r="AH804" i="2"/>
  <c r="AH802" i="2"/>
  <c r="AH780" i="2"/>
  <c r="AH820" i="2"/>
  <c r="AH800" i="2"/>
  <c r="AH798" i="2"/>
  <c r="AI816" i="2"/>
  <c r="AH776" i="2"/>
  <c r="AH790" i="2"/>
  <c r="AH782" i="2"/>
  <c r="AH774" i="2"/>
  <c r="AH758" i="2"/>
  <c r="AH742" i="2"/>
  <c r="AH726" i="2"/>
  <c r="AI701" i="2"/>
  <c r="AI709" i="2"/>
  <c r="AH689" i="2"/>
  <c r="AH701" i="2"/>
  <c r="AH699" i="2"/>
  <c r="AH683" i="2"/>
  <c r="AH675" i="2"/>
  <c r="AH659" i="2"/>
  <c r="AH643" i="2"/>
  <c r="AI630" i="2"/>
  <c r="AI618" i="2"/>
  <c r="AH630" i="2"/>
  <c r="AH608" i="2"/>
  <c r="AH600" i="2"/>
  <c r="AH602" i="2"/>
  <c r="AH592" i="2"/>
  <c r="AH594" i="2"/>
  <c r="AI551" i="2"/>
  <c r="AI546" i="2"/>
  <c r="AI535" i="2"/>
  <c r="AH541" i="2"/>
  <c r="AH527" i="2"/>
  <c r="AH580" i="2"/>
  <c r="AH564" i="2"/>
  <c r="AH549" i="2"/>
  <c r="AI543" i="2"/>
  <c r="AI527" i="2"/>
  <c r="AH547" i="2"/>
  <c r="AH535" i="2"/>
  <c r="AH471" i="2"/>
  <c r="AH463" i="2"/>
  <c r="AH461" i="2"/>
  <c r="AH449" i="2"/>
  <c r="AH517" i="2"/>
  <c r="AH501" i="2"/>
  <c r="AH485" i="2"/>
  <c r="AI459" i="2"/>
  <c r="AI434" i="2"/>
  <c r="AO434" i="2" s="1"/>
  <c r="AI428" i="2"/>
  <c r="AI416" i="2"/>
  <c r="AO416" i="2" s="1"/>
  <c r="AH428" i="2"/>
  <c r="AI432" i="2"/>
  <c r="AH420" i="2"/>
  <c r="AH406" i="2"/>
  <c r="AH394" i="2"/>
  <c r="AI376" i="2"/>
  <c r="AH354" i="2"/>
  <c r="AH363" i="2"/>
  <c r="AH351" i="2"/>
  <c r="AH339" i="2"/>
  <c r="AI326" i="2"/>
  <c r="AH372" i="2"/>
  <c r="AH364" i="2"/>
  <c r="AH356" i="2"/>
  <c r="AI322" i="2"/>
  <c r="AH325" i="2"/>
  <c r="AI15" i="2"/>
  <c r="AI519" i="2"/>
  <c r="AI820" i="2"/>
  <c r="AI814" i="2"/>
  <c r="AI800" i="2"/>
  <c r="AI822" i="2"/>
  <c r="AH762" i="2"/>
  <c r="AH746" i="2"/>
  <c r="AH730" i="2"/>
  <c r="AH715" i="2"/>
  <c r="AI699" i="2"/>
  <c r="AH693" i="2"/>
  <c r="AH691" i="2"/>
  <c r="AH685" i="2"/>
  <c r="AI693" i="2"/>
  <c r="AH709" i="2"/>
  <c r="AH663" i="2"/>
  <c r="AH647" i="2"/>
  <c r="AI616" i="2"/>
  <c r="AH612" i="2"/>
  <c r="AI602" i="2"/>
  <c r="AH673" i="2"/>
  <c r="AH669" i="2"/>
  <c r="AH665" i="2"/>
  <c r="AH661" i="2"/>
  <c r="AH657" i="2"/>
  <c r="AH653" i="2"/>
  <c r="AH649" i="2"/>
  <c r="AH645" i="2"/>
  <c r="AH641" i="2"/>
  <c r="AH637" i="2"/>
  <c r="AH628" i="2"/>
  <c r="AH622" i="2"/>
  <c r="AH606" i="2"/>
  <c r="AH634" i="2"/>
  <c r="AH618" i="2"/>
  <c r="AH598" i="2"/>
  <c r="AI554" i="2"/>
  <c r="AI533" i="2"/>
  <c r="AH529" i="2"/>
  <c r="AH584" i="2"/>
  <c r="AH568" i="2"/>
  <c r="AI547" i="2"/>
  <c r="AO547" i="2" s="1"/>
  <c r="AI541" i="2"/>
  <c r="AO541" i="2" s="1"/>
  <c r="AH537" i="2"/>
  <c r="AI525" i="2"/>
  <c r="AH521" i="2"/>
  <c r="AI553" i="2"/>
  <c r="AH453" i="2"/>
  <c r="AH505" i="2"/>
  <c r="AH489" i="2"/>
  <c r="AH469" i="2"/>
  <c r="AI457" i="2"/>
  <c r="AI453" i="2"/>
  <c r="AH467" i="2"/>
  <c r="AH465" i="2"/>
  <c r="AH437" i="2"/>
  <c r="AH426" i="2"/>
  <c r="AI414" i="2"/>
  <c r="AH434" i="2"/>
  <c r="AH422" i="2"/>
  <c r="AI424" i="2"/>
  <c r="AH416" i="2"/>
  <c r="AH404" i="2"/>
  <c r="AH400" i="2"/>
  <c r="AH396" i="2"/>
  <c r="AH392" i="2"/>
  <c r="AH388" i="2"/>
  <c r="AH382" i="2"/>
  <c r="AH380" i="2"/>
  <c r="AH376" i="2"/>
  <c r="AH398" i="2"/>
  <c r="AI382" i="2"/>
  <c r="AH370" i="2"/>
  <c r="AH350" i="2"/>
  <c r="AH359" i="2"/>
  <c r="AH367" i="2"/>
  <c r="AH343" i="2"/>
  <c r="AH330" i="2"/>
  <c r="AH321" i="2"/>
  <c r="AH348" i="2"/>
  <c r="AH344" i="2"/>
  <c r="AH340" i="2"/>
  <c r="AH334" i="2"/>
  <c r="AI304" i="2"/>
  <c r="AI305" i="2"/>
  <c r="AO305" i="2" s="1"/>
  <c r="AI289" i="2"/>
  <c r="AH268" i="2"/>
  <c r="AH262" i="2"/>
  <c r="AH258" i="2"/>
  <c r="AH256" i="2"/>
  <c r="AH251" i="2"/>
  <c r="AH201" i="2"/>
  <c r="AI152" i="2"/>
  <c r="AH92" i="2"/>
  <c r="AH80" i="2"/>
  <c r="AH66" i="2"/>
  <c r="AH53" i="2"/>
  <c r="AI18" i="2"/>
  <c r="AO18" i="2" s="1"/>
  <c r="AH336" i="2"/>
  <c r="AH332" i="2"/>
  <c r="AH317" i="2"/>
  <c r="AH309" i="2"/>
  <c r="AI287" i="2"/>
  <c r="AO287" i="2" s="1"/>
  <c r="AH283" i="2"/>
  <c r="AH279" i="2"/>
  <c r="AH289" i="2"/>
  <c r="AI272" i="2"/>
  <c r="AH264" i="2"/>
  <c r="AH266" i="2"/>
  <c r="AH253" i="2"/>
  <c r="AH260" i="2"/>
  <c r="AH245" i="2"/>
  <c r="AH239" i="2"/>
  <c r="AH235" i="2"/>
  <c r="AH200" i="2"/>
  <c r="AH228" i="2"/>
  <c r="AH189" i="2"/>
  <c r="AH216" i="2"/>
  <c r="AH229" i="2"/>
  <c r="AH225" i="2"/>
  <c r="AH221" i="2"/>
  <c r="AH217" i="2"/>
  <c r="AH213" i="2"/>
  <c r="AH209" i="2"/>
  <c r="AH205" i="2"/>
  <c r="AI200" i="2"/>
  <c r="AH181" i="2"/>
  <c r="AH177" i="2"/>
  <c r="AH173" i="2"/>
  <c r="AH169" i="2"/>
  <c r="AH165" i="2"/>
  <c r="AI148" i="2"/>
  <c r="AI155" i="2"/>
  <c r="AH160" i="2"/>
  <c r="AH122" i="2"/>
  <c r="AH120" i="2"/>
  <c r="AH118" i="2"/>
  <c r="AH112" i="2"/>
  <c r="AH102" i="2"/>
  <c r="AH72" i="2"/>
  <c r="AH82" i="2"/>
  <c r="AH78" i="2"/>
  <c r="AH74" i="2"/>
  <c r="AH68" i="2"/>
  <c r="AH64" i="2"/>
  <c r="AH60" i="2"/>
  <c r="AH43" i="2"/>
  <c r="AH49" i="2"/>
  <c r="AH45" i="2"/>
  <c r="AH41" i="2"/>
  <c r="AH33" i="2"/>
  <c r="AH29" i="2"/>
  <c r="AI19" i="2"/>
  <c r="AH15" i="2"/>
  <c r="AH11" i="2"/>
  <c r="AH12" i="2"/>
  <c r="AH249" i="2"/>
  <c r="AI203" i="2"/>
  <c r="AH193" i="2"/>
  <c r="AH224" i="2"/>
  <c r="AH204" i="2"/>
  <c r="AH159" i="2"/>
  <c r="AH152" i="2"/>
  <c r="AH127" i="2"/>
  <c r="AH140" i="2"/>
  <c r="AH132" i="2"/>
  <c r="AH124" i="2"/>
  <c r="AI100" i="2"/>
  <c r="AH110" i="2"/>
  <c r="AI108" i="2"/>
  <c r="AH86" i="2"/>
  <c r="AI76" i="2"/>
  <c r="AI53" i="2"/>
  <c r="AI29" i="2"/>
  <c r="AH35" i="2"/>
  <c r="AH23" i="2"/>
  <c r="AH21" i="2"/>
  <c r="AH16" i="2"/>
  <c r="AH338" i="2"/>
  <c r="AH306" i="2"/>
  <c r="AH304" i="2"/>
  <c r="AH298" i="2"/>
  <c r="AH302" i="2"/>
  <c r="AH294" i="2"/>
  <c r="AI291" i="2"/>
  <c r="AH281" i="2"/>
  <c r="AH277" i="2"/>
  <c r="AH273" i="2"/>
  <c r="AH270" i="2"/>
  <c r="AH275" i="2"/>
  <c r="AI270" i="2"/>
  <c r="AO270" i="2" s="1"/>
  <c r="AH272" i="2"/>
  <c r="AI253" i="2"/>
  <c r="AH233" i="2"/>
  <c r="AH185" i="2"/>
  <c r="AH212" i="2"/>
  <c r="AH135" i="2"/>
  <c r="AH136" i="2"/>
  <c r="AH128" i="2"/>
  <c r="AH116" i="2"/>
  <c r="AH114" i="2"/>
  <c r="AI102" i="2"/>
  <c r="AI78" i="2"/>
  <c r="AH70" i="2"/>
  <c r="AI72" i="2"/>
  <c r="AH47" i="2"/>
  <c r="AH39" i="2"/>
  <c r="AH31" i="2"/>
  <c r="AH346" i="2"/>
  <c r="AH326" i="2"/>
  <c r="AH318" i="2"/>
  <c r="AH314" i="2"/>
  <c r="AH310" i="2"/>
  <c r="AH301" i="2"/>
  <c r="AI302" i="2"/>
  <c r="AO302" i="2" s="1"/>
  <c r="AH313" i="2"/>
  <c r="AH285" i="2"/>
  <c r="AH287" i="2"/>
  <c r="AI268" i="2"/>
  <c r="AI255" i="2"/>
  <c r="AH247" i="2"/>
  <c r="AH243" i="2"/>
  <c r="AH241" i="2"/>
  <c r="AI243" i="2"/>
  <c r="AH237" i="2"/>
  <c r="AI193" i="2"/>
  <c r="AI232" i="2"/>
  <c r="AH199" i="2"/>
  <c r="AH148" i="2"/>
  <c r="AI154" i="2"/>
  <c r="AI160" i="2"/>
  <c r="AH154" i="2"/>
  <c r="AI120" i="2"/>
  <c r="AH144" i="2"/>
  <c r="AI122" i="2"/>
  <c r="AH96" i="2"/>
  <c r="AH106" i="2"/>
  <c r="AH100" i="2"/>
  <c r="AH98" i="2"/>
  <c r="AH90" i="2"/>
  <c r="AH76" i="2"/>
  <c r="AI70" i="2"/>
  <c r="AH62" i="2"/>
  <c r="AH55" i="2"/>
  <c r="AI57" i="2"/>
  <c r="AH51" i="2"/>
  <c r="AH27" i="2"/>
  <c r="AH18" i="2"/>
  <c r="AI241" i="2"/>
  <c r="AO241" i="2" s="1"/>
  <c r="AH197" i="2"/>
  <c r="AH232" i="2"/>
  <c r="AH208" i="2"/>
  <c r="AH220" i="2"/>
  <c r="AI189" i="2"/>
  <c r="AH156" i="2"/>
  <c r="AH143" i="2"/>
  <c r="AH155" i="2"/>
  <c r="AH139" i="2"/>
  <c r="AH131" i="2"/>
  <c r="AH108" i="2"/>
  <c r="AI104" i="2"/>
  <c r="AH104" i="2"/>
  <c r="AH94" i="2"/>
  <c r="AH88" i="2"/>
  <c r="AH84" i="2"/>
  <c r="AH57" i="2"/>
  <c r="AH37" i="2"/>
  <c r="AI37" i="2"/>
  <c r="AH25" i="2"/>
  <c r="AH7" i="2"/>
  <c r="AG236" i="2"/>
  <c r="AG240" i="2"/>
  <c r="AG243" i="2"/>
  <c r="AG245" i="2"/>
  <c r="AG246" i="2"/>
  <c r="AG249" i="2"/>
  <c r="AG254" i="2"/>
  <c r="AG256" i="2"/>
  <c r="AG257" i="2"/>
  <c r="AN257" i="2" s="1"/>
  <c r="AG260" i="2"/>
  <c r="AG261" i="2"/>
  <c r="AG262" i="2"/>
  <c r="AG268" i="2"/>
  <c r="AG274" i="2"/>
  <c r="AG277" i="2"/>
  <c r="AG281" i="2"/>
  <c r="AG282" i="2"/>
  <c r="AN282" i="2" s="1"/>
  <c r="AG287" i="2"/>
  <c r="AG294" i="2"/>
  <c r="AG295" i="2"/>
  <c r="AG298" i="2"/>
  <c r="AG299" i="2"/>
  <c r="AG306" i="2"/>
  <c r="AG311" i="2"/>
  <c r="AG319" i="2"/>
  <c r="AN319" i="2" s="1"/>
  <c r="AG320" i="2"/>
  <c r="AG321" i="2"/>
  <c r="AG322" i="2"/>
  <c r="AG323" i="2"/>
  <c r="AG325" i="2"/>
  <c r="AG328" i="2"/>
  <c r="AN328" i="2" s="1"/>
  <c r="AG330" i="2"/>
  <c r="AG340" i="2"/>
  <c r="AG342" i="2"/>
  <c r="AG343" i="2"/>
  <c r="AG345" i="2"/>
  <c r="AG361" i="2"/>
  <c r="AG363" i="2"/>
  <c r="AG365" i="2"/>
  <c r="AG366" i="2"/>
  <c r="AG370" i="2"/>
  <c r="AG371" i="2"/>
  <c r="AG373" i="2"/>
  <c r="AG381" i="2"/>
  <c r="AG384" i="2"/>
  <c r="AG386" i="2"/>
  <c r="AG389" i="2"/>
  <c r="AG394" i="2"/>
  <c r="AG395" i="2"/>
  <c r="AG396" i="2"/>
  <c r="AG405" i="2"/>
  <c r="AG410" i="2"/>
  <c r="AG411" i="2"/>
  <c r="AG412" i="2"/>
  <c r="AG417" i="2"/>
  <c r="AG423" i="2"/>
  <c r="AG427" i="2"/>
  <c r="AN427" i="2" s="1"/>
  <c r="AG430" i="2"/>
  <c r="AG431" i="2"/>
  <c r="AG434" i="2"/>
  <c r="AG444" i="2"/>
  <c r="AG449" i="2"/>
  <c r="AG450" i="2"/>
  <c r="AG451" i="2"/>
  <c r="AG233" i="2"/>
  <c r="AG242" i="2"/>
  <c r="AG251" i="2"/>
  <c r="AG253" i="2"/>
  <c r="AG258" i="2"/>
  <c r="AG271" i="2"/>
  <c r="AG275" i="2"/>
  <c r="AG276" i="2"/>
  <c r="AG280" i="2"/>
  <c r="AG283" i="2"/>
  <c r="AG290" i="2"/>
  <c r="AG292" i="2"/>
  <c r="AG293" i="2"/>
  <c r="AG302" i="2"/>
  <c r="AG303" i="2"/>
  <c r="AN303" i="2" s="1"/>
  <c r="AG307" i="2"/>
  <c r="AN307" i="2" s="1"/>
  <c r="AG312" i="2"/>
  <c r="AG313" i="2"/>
  <c r="AG314" i="2"/>
  <c r="AG324" i="2"/>
  <c r="AG331" i="2"/>
  <c r="AG333" i="2"/>
  <c r="AG344" i="2"/>
  <c r="AG346" i="2"/>
  <c r="AG347" i="2"/>
  <c r="AG349" i="2"/>
  <c r="AG353" i="2"/>
  <c r="AG362" i="2"/>
  <c r="AG364" i="2"/>
  <c r="AG368" i="2"/>
  <c r="AG372" i="2"/>
  <c r="AG374" i="2"/>
  <c r="AG375" i="2"/>
  <c r="AG380" i="2"/>
  <c r="AG385" i="2"/>
  <c r="AG387" i="2"/>
  <c r="AG390" i="2"/>
  <c r="AG391" i="2"/>
  <c r="AG392" i="2"/>
  <c r="AG401" i="2"/>
  <c r="AG406" i="2"/>
  <c r="AG413" i="2"/>
  <c r="AG416" i="2"/>
  <c r="AG422" i="2"/>
  <c r="AG436" i="2"/>
  <c r="AG440" i="2"/>
  <c r="AG445" i="2"/>
  <c r="AG446" i="2"/>
  <c r="AN446" i="2" s="1"/>
  <c r="AG447" i="2"/>
  <c r="AG452" i="2"/>
  <c r="AG234" i="2"/>
  <c r="AG235" i="2"/>
  <c r="AG237" i="2"/>
  <c r="AG241" i="2"/>
  <c r="AG250" i="2"/>
  <c r="AG263" i="2"/>
  <c r="AG265" i="2"/>
  <c r="AN265" i="2" s="1"/>
  <c r="AG266" i="2"/>
  <c r="AG270" i="2"/>
  <c r="AG273" i="2"/>
  <c r="AG278" i="2"/>
  <c r="AG284" i="2"/>
  <c r="AG285" i="2"/>
  <c r="AG289" i="2"/>
  <c r="AG296" i="2"/>
  <c r="AG297" i="2"/>
  <c r="AG300" i="2"/>
  <c r="AG301" i="2"/>
  <c r="AG308" i="2"/>
  <c r="AG315" i="2"/>
  <c r="AG332" i="2"/>
  <c r="AG334" i="2"/>
  <c r="AG335" i="2"/>
  <c r="AG337" i="2"/>
  <c r="AG348" i="2"/>
  <c r="AG350" i="2"/>
  <c r="AG351" i="2"/>
  <c r="AG354" i="2"/>
  <c r="AG355" i="2"/>
  <c r="AG357" i="2"/>
  <c r="AG358" i="2"/>
  <c r="AG360" i="2"/>
  <c r="AG367" i="2"/>
  <c r="AG377" i="2"/>
  <c r="AG378" i="2"/>
  <c r="AG383" i="2"/>
  <c r="AG388" i="2"/>
  <c r="AG397" i="2"/>
  <c r="AG402" i="2"/>
  <c r="AG403" i="2"/>
  <c r="AG404" i="2"/>
  <c r="AG408" i="2"/>
  <c r="AG415" i="2"/>
  <c r="AG418" i="2"/>
  <c r="AG420" i="2"/>
  <c r="AG425" i="2"/>
  <c r="AG433" i="2"/>
  <c r="AN433" i="2" s="1"/>
  <c r="AG437" i="2"/>
  <c r="AG438" i="2"/>
  <c r="AG441" i="2"/>
  <c r="AG442" i="2"/>
  <c r="AG443" i="2"/>
  <c r="AG239" i="2"/>
  <c r="AG244" i="2"/>
  <c r="AG255" i="2"/>
  <c r="AN255" i="2" s="1"/>
  <c r="AG264" i="2"/>
  <c r="AG269" i="2"/>
  <c r="AG286" i="2"/>
  <c r="AN286" i="2" s="1"/>
  <c r="AG291" i="2"/>
  <c r="AG309" i="2"/>
  <c r="AG310" i="2"/>
  <c r="AG326" i="2"/>
  <c r="AG327" i="2"/>
  <c r="AN327" i="2" s="1"/>
  <c r="AG338" i="2"/>
  <c r="AG339" i="2"/>
  <c r="AG359" i="2"/>
  <c r="AG393" i="2"/>
  <c r="AG414" i="2"/>
  <c r="AG419" i="2"/>
  <c r="AG424" i="2"/>
  <c r="AG432" i="2"/>
  <c r="AG448" i="2"/>
  <c r="AG458" i="2"/>
  <c r="AG462" i="2"/>
  <c r="AG464" i="2"/>
  <c r="AG466" i="2"/>
  <c r="AG470" i="2"/>
  <c r="AG471" i="2"/>
  <c r="AG474" i="2"/>
  <c r="AG481" i="2"/>
  <c r="AG487" i="2"/>
  <c r="AG488" i="2"/>
  <c r="AG490" i="2"/>
  <c r="AG497" i="2"/>
  <c r="AG503" i="2"/>
  <c r="AG504" i="2"/>
  <c r="AG506" i="2"/>
  <c r="AN506" i="2" s="1"/>
  <c r="AG513" i="2"/>
  <c r="AG518" i="2"/>
  <c r="AG524" i="2"/>
  <c r="AG527" i="2"/>
  <c r="AG536" i="2"/>
  <c r="AG542" i="2"/>
  <c r="AN542" i="2" s="1"/>
  <c r="AG545" i="2"/>
  <c r="AG552" i="2"/>
  <c r="AN552" i="2" s="1"/>
  <c r="AG556" i="2"/>
  <c r="AG557" i="2"/>
  <c r="AG558" i="2"/>
  <c r="AG567" i="2"/>
  <c r="AG572" i="2"/>
  <c r="AG573" i="2"/>
  <c r="AG574" i="2"/>
  <c r="AG583" i="2"/>
  <c r="AG588" i="2"/>
  <c r="AG589" i="2"/>
  <c r="AG590" i="2"/>
  <c r="AG594" i="2"/>
  <c r="AG601" i="2"/>
  <c r="AG605" i="2"/>
  <c r="AG606" i="2"/>
  <c r="AG610" i="2"/>
  <c r="AG616" i="2"/>
  <c r="AG623" i="2"/>
  <c r="AG625" i="2"/>
  <c r="AG628" i="2"/>
  <c r="AG629" i="2"/>
  <c r="AG641" i="2"/>
  <c r="AG642" i="2"/>
  <c r="AG644" i="2"/>
  <c r="AG238" i="2"/>
  <c r="AG259" i="2"/>
  <c r="AG267" i="2"/>
  <c r="AG272" i="2"/>
  <c r="AG336" i="2"/>
  <c r="AG352" i="2"/>
  <c r="AG376" i="2"/>
  <c r="AN376" i="2" s="1"/>
  <c r="AG435" i="2"/>
  <c r="AG439" i="2"/>
  <c r="AG454" i="2"/>
  <c r="AG457" i="2"/>
  <c r="AG465" i="2"/>
  <c r="AG477" i="2"/>
  <c r="AG483" i="2"/>
  <c r="AG484" i="2"/>
  <c r="AG486" i="2"/>
  <c r="AG493" i="2"/>
  <c r="AG499" i="2"/>
  <c r="AG500" i="2"/>
  <c r="AG502" i="2"/>
  <c r="AG509" i="2"/>
  <c r="AG515" i="2"/>
  <c r="AG516" i="2"/>
  <c r="AG520" i="2"/>
  <c r="AN520" i="2" s="1"/>
  <c r="AG526" i="2"/>
  <c r="AG529" i="2"/>
  <c r="AG531" i="2"/>
  <c r="AG535" i="2"/>
  <c r="AG537" i="2"/>
  <c r="AG541" i="2"/>
  <c r="AG547" i="2"/>
  <c r="AG548" i="2"/>
  <c r="AG551" i="2"/>
  <c r="AG554" i="2"/>
  <c r="AG563" i="2"/>
  <c r="AG568" i="2"/>
  <c r="AG569" i="2"/>
  <c r="AG570" i="2"/>
  <c r="AG579" i="2"/>
  <c r="AG584" i="2"/>
  <c r="AG585" i="2"/>
  <c r="AG586" i="2"/>
  <c r="AG591" i="2"/>
  <c r="AG593" i="2"/>
  <c r="AG599" i="2"/>
  <c r="AG607" i="2"/>
  <c r="AN607" i="2" s="1"/>
  <c r="AG609" i="2"/>
  <c r="AG612" i="2"/>
  <c r="AG614" i="2"/>
  <c r="AG619" i="2"/>
  <c r="AG624" i="2"/>
  <c r="AG631" i="2"/>
  <c r="AG634" i="2"/>
  <c r="AG247" i="2"/>
  <c r="AG248" i="2"/>
  <c r="AG356" i="2"/>
  <c r="AG379" i="2"/>
  <c r="AG400" i="2"/>
  <c r="AG409" i="2"/>
  <c r="AG428" i="2"/>
  <c r="AG429" i="2"/>
  <c r="AG453" i="2"/>
  <c r="AG455" i="2"/>
  <c r="AG460" i="2"/>
  <c r="AN460" i="2" s="1"/>
  <c r="AG468" i="2"/>
  <c r="AG472" i="2"/>
  <c r="AG479" i="2"/>
  <c r="AG480" i="2"/>
  <c r="AN480" i="2" s="1"/>
  <c r="AG482" i="2"/>
  <c r="AG489" i="2"/>
  <c r="AG495" i="2"/>
  <c r="AG496" i="2"/>
  <c r="AN496" i="2" s="1"/>
  <c r="AG498" i="2"/>
  <c r="AG505" i="2"/>
  <c r="AG511" i="2"/>
  <c r="AG512" i="2"/>
  <c r="AG514" i="2"/>
  <c r="AG521" i="2"/>
  <c r="AG525" i="2"/>
  <c r="AG530" i="2"/>
  <c r="AG532" i="2"/>
  <c r="AG534" i="2"/>
  <c r="AG538" i="2"/>
  <c r="AG539" i="2"/>
  <c r="AG544" i="2"/>
  <c r="AG549" i="2"/>
  <c r="AG550" i="2"/>
  <c r="AG553" i="2"/>
  <c r="AN553" i="2" s="1"/>
  <c r="AG559" i="2"/>
  <c r="AG564" i="2"/>
  <c r="AG565" i="2"/>
  <c r="AG566" i="2"/>
  <c r="AG575" i="2"/>
  <c r="AG580" i="2"/>
  <c r="AG581" i="2"/>
  <c r="AG582" i="2"/>
  <c r="AG592" i="2"/>
  <c r="AG595" i="2"/>
  <c r="AG600" i="2"/>
  <c r="AG603" i="2"/>
  <c r="AG608" i="2"/>
  <c r="AG613" i="2"/>
  <c r="AG615" i="2"/>
  <c r="AG618" i="2"/>
  <c r="AG620" i="2"/>
  <c r="AG630" i="2"/>
  <c r="AG633" i="2"/>
  <c r="AG636" i="2"/>
  <c r="AG643" i="2"/>
  <c r="AG316" i="2"/>
  <c r="AG317" i="2"/>
  <c r="AG318" i="2"/>
  <c r="AN318" i="2" s="1"/>
  <c r="AG369" i="2"/>
  <c r="AG398" i="2"/>
  <c r="AG399" i="2"/>
  <c r="AG459" i="2"/>
  <c r="AG494" i="2"/>
  <c r="AG501" i="2"/>
  <c r="AG519" i="2"/>
  <c r="AG533" i="2"/>
  <c r="AG571" i="2"/>
  <c r="AG596" i="2"/>
  <c r="AG597" i="2"/>
  <c r="AG602" i="2"/>
  <c r="AG611" i="2"/>
  <c r="AG637" i="2"/>
  <c r="AG638" i="2"/>
  <c r="AG648" i="2"/>
  <c r="AG655" i="2"/>
  <c r="AG661" i="2"/>
  <c r="AG662" i="2"/>
  <c r="AG664" i="2"/>
  <c r="AG671" i="2"/>
  <c r="AG677" i="2"/>
  <c r="AG685" i="2"/>
  <c r="AG687" i="2"/>
  <c r="AG690" i="2"/>
  <c r="AG693" i="2"/>
  <c r="AG699" i="2"/>
  <c r="AG706" i="2"/>
  <c r="AG709" i="2"/>
  <c r="AG710" i="2"/>
  <c r="AG713" i="2"/>
  <c r="AG716" i="2"/>
  <c r="AG717" i="2"/>
  <c r="AG719" i="2"/>
  <c r="AG726" i="2"/>
  <c r="AG732" i="2"/>
  <c r="AG733" i="2"/>
  <c r="AG735" i="2"/>
  <c r="AG742" i="2"/>
  <c r="AN742" i="2" s="1"/>
  <c r="AG748" i="2"/>
  <c r="AG749" i="2"/>
  <c r="AG751" i="2"/>
  <c r="AG758" i="2"/>
  <c r="AG764" i="2"/>
  <c r="AG765" i="2"/>
  <c r="AG767" i="2"/>
  <c r="AG774" i="2"/>
  <c r="AG777" i="2"/>
  <c r="AN777" i="2" s="1"/>
  <c r="AG782" i="2"/>
  <c r="AG792" i="2"/>
  <c r="AG799" i="2"/>
  <c r="AG802" i="2"/>
  <c r="AG804" i="2"/>
  <c r="AG808" i="2"/>
  <c r="AG252" i="2"/>
  <c r="AG288" i="2"/>
  <c r="AG475" i="2"/>
  <c r="AG476" i="2"/>
  <c r="AG510" i="2"/>
  <c r="AG517" i="2"/>
  <c r="AG523" i="2"/>
  <c r="AG528" i="2"/>
  <c r="AG540" i="2"/>
  <c r="AG562" i="2"/>
  <c r="AN562" i="2" s="1"/>
  <c r="AG587" i="2"/>
  <c r="AG617" i="2"/>
  <c r="AG622" i="2"/>
  <c r="AG632" i="2"/>
  <c r="AG635" i="2"/>
  <c r="AG639" i="2"/>
  <c r="AG645" i="2"/>
  <c r="AG646" i="2"/>
  <c r="AG651" i="2"/>
  <c r="AG657" i="2"/>
  <c r="AG658" i="2"/>
  <c r="AG660" i="2"/>
  <c r="AG667" i="2"/>
  <c r="AG673" i="2"/>
  <c r="AG674" i="2"/>
  <c r="AG676" i="2"/>
  <c r="AN676" i="2" s="1"/>
  <c r="AG679" i="2"/>
  <c r="AG681" i="2"/>
  <c r="AG682" i="2"/>
  <c r="AG684" i="2"/>
  <c r="AG689" i="2"/>
  <c r="AG692" i="2"/>
  <c r="AG695" i="2"/>
  <c r="AG697" i="2"/>
  <c r="AG702" i="2"/>
  <c r="AG708" i="2"/>
  <c r="AG711" i="2"/>
  <c r="AG712" i="2"/>
  <c r="AG715" i="2"/>
  <c r="AG722" i="2"/>
  <c r="AG728" i="2"/>
  <c r="AG729" i="2"/>
  <c r="AG731" i="2"/>
  <c r="AG738" i="2"/>
  <c r="AG744" i="2"/>
  <c r="AG745" i="2"/>
  <c r="AG747" i="2"/>
  <c r="AG754" i="2"/>
  <c r="AG760" i="2"/>
  <c r="AG761" i="2"/>
  <c r="AG763" i="2"/>
  <c r="AG770" i="2"/>
  <c r="AG776" i="2"/>
  <c r="AG784" i="2"/>
  <c r="AG786" i="2"/>
  <c r="AG789" i="2"/>
  <c r="AG791" i="2"/>
  <c r="AG794" i="2"/>
  <c r="AG798" i="2"/>
  <c r="AG803" i="2"/>
  <c r="AG805" i="2"/>
  <c r="AG279" i="2"/>
  <c r="AG304" i="2"/>
  <c r="AG305" i="2"/>
  <c r="AG329" i="2"/>
  <c r="AG382" i="2"/>
  <c r="AG426" i="2"/>
  <c r="AG463" i="2"/>
  <c r="AG469" i="2"/>
  <c r="AG473" i="2"/>
  <c r="AG491" i="2"/>
  <c r="AG492" i="2"/>
  <c r="AG522" i="2"/>
  <c r="AG543" i="2"/>
  <c r="AG560" i="2"/>
  <c r="AG561" i="2"/>
  <c r="AG578" i="2"/>
  <c r="AG621" i="2"/>
  <c r="AG626" i="2"/>
  <c r="AG627" i="2"/>
  <c r="AG647" i="2"/>
  <c r="AG653" i="2"/>
  <c r="AG654" i="2"/>
  <c r="AG656" i="2"/>
  <c r="AG663" i="2"/>
  <c r="AG669" i="2"/>
  <c r="AG670" i="2"/>
  <c r="AG672" i="2"/>
  <c r="AG680" i="2"/>
  <c r="AG686" i="2"/>
  <c r="AG688" i="2"/>
  <c r="AN688" i="2" s="1"/>
  <c r="AG691" i="2"/>
  <c r="AG696" i="2"/>
  <c r="AG698" i="2"/>
  <c r="AG701" i="2"/>
  <c r="AG703" i="2"/>
  <c r="AG707" i="2"/>
  <c r="AG718" i="2"/>
  <c r="AG724" i="2"/>
  <c r="AG725" i="2"/>
  <c r="AG727" i="2"/>
  <c r="AG734" i="2"/>
  <c r="AG740" i="2"/>
  <c r="AG741" i="2"/>
  <c r="AG743" i="2"/>
  <c r="AG750" i="2"/>
  <c r="AG756" i="2"/>
  <c r="AG757" i="2"/>
  <c r="AG759" i="2"/>
  <c r="AG766" i="2"/>
  <c r="AG772" i="2"/>
  <c r="AG773" i="2"/>
  <c r="AG775" i="2"/>
  <c r="AG778" i="2"/>
  <c r="AG780" i="2"/>
  <c r="AG781" i="2"/>
  <c r="AN781" i="2" s="1"/>
  <c r="AG783" i="2"/>
  <c r="AG788" i="2"/>
  <c r="AG795" i="2"/>
  <c r="AG796" i="2"/>
  <c r="AG801" i="2"/>
  <c r="AG806" i="2"/>
  <c r="AG341" i="2"/>
  <c r="AG407" i="2"/>
  <c r="AG421" i="2"/>
  <c r="AG555" i="2"/>
  <c r="AG652" i="2"/>
  <c r="AG659" i="2"/>
  <c r="AG704" i="2"/>
  <c r="AG739" i="2"/>
  <c r="AN739" i="2" s="1"/>
  <c r="AG746" i="2"/>
  <c r="AG768" i="2"/>
  <c r="AG769" i="2"/>
  <c r="AG785" i="2"/>
  <c r="AN785" i="2" s="1"/>
  <c r="AG797" i="2"/>
  <c r="AG807" i="2"/>
  <c r="AG813" i="2"/>
  <c r="AG816" i="2"/>
  <c r="AG821" i="2"/>
  <c r="AG10" i="2"/>
  <c r="AG15" i="2"/>
  <c r="AG21" i="2"/>
  <c r="AG22" i="2"/>
  <c r="AG23" i="2"/>
  <c r="AG29" i="2"/>
  <c r="AG36" i="2"/>
  <c r="AG41" i="2"/>
  <c r="AG42" i="2"/>
  <c r="AG44" i="2"/>
  <c r="AG51" i="2"/>
  <c r="AG54" i="2"/>
  <c r="AG57" i="2"/>
  <c r="AG65" i="2"/>
  <c r="AG68" i="2"/>
  <c r="AG72" i="2"/>
  <c r="AG73" i="2"/>
  <c r="AG76" i="2"/>
  <c r="AG79" i="2"/>
  <c r="AG86" i="2"/>
  <c r="AG92" i="2"/>
  <c r="AG93" i="2"/>
  <c r="AG100" i="2"/>
  <c r="AG102" i="2"/>
  <c r="AG110" i="2"/>
  <c r="AG111" i="2"/>
  <c r="AG113" i="2"/>
  <c r="AG125" i="2"/>
  <c r="AG133" i="2"/>
  <c r="AG141" i="2"/>
  <c r="AG150" i="2"/>
  <c r="AG152" i="2"/>
  <c r="AG153" i="2"/>
  <c r="AG158" i="2"/>
  <c r="AG160" i="2"/>
  <c r="AG161" i="2"/>
  <c r="AG163" i="2"/>
  <c r="AG164" i="2"/>
  <c r="AG167" i="2"/>
  <c r="AG168" i="2"/>
  <c r="AG171" i="2"/>
  <c r="AG172" i="2"/>
  <c r="AG175" i="2"/>
  <c r="AG176" i="2"/>
  <c r="AG179" i="2"/>
  <c r="AG180" i="2"/>
  <c r="AG183" i="2"/>
  <c r="AG184" i="2"/>
  <c r="AN184" i="2" s="1"/>
  <c r="AG186" i="2"/>
  <c r="AG189" i="2"/>
  <c r="AG190" i="2"/>
  <c r="AN190" i="2" s="1"/>
  <c r="AG197" i="2"/>
  <c r="AG198" i="2"/>
  <c r="AG206" i="2"/>
  <c r="AG214" i="2"/>
  <c r="AN214" i="2" s="1"/>
  <c r="AG216" i="2"/>
  <c r="AG217" i="2"/>
  <c r="AG230" i="2"/>
  <c r="AG231" i="2"/>
  <c r="AG209" i="2"/>
  <c r="AG215" i="2"/>
  <c r="AG218" i="2"/>
  <c r="AG221" i="2"/>
  <c r="AG224" i="2"/>
  <c r="AG228" i="2"/>
  <c r="AG456" i="2"/>
  <c r="AG507" i="2"/>
  <c r="AG576" i="2"/>
  <c r="AG665" i="2"/>
  <c r="AG678" i="2"/>
  <c r="AG753" i="2"/>
  <c r="AG790" i="2"/>
  <c r="AG812" i="2"/>
  <c r="AG16" i="2"/>
  <c r="AG20" i="2"/>
  <c r="AG31" i="2"/>
  <c r="AG45" i="2"/>
  <c r="AG58" i="2"/>
  <c r="AG80" i="2"/>
  <c r="AG95" i="2"/>
  <c r="AG97" i="2"/>
  <c r="AG101" i="2"/>
  <c r="AG115" i="2"/>
  <c r="AG117" i="2"/>
  <c r="AG124" i="2"/>
  <c r="AG132" i="2"/>
  <c r="AG138" i="2"/>
  <c r="AG147" i="2"/>
  <c r="AG195" i="2"/>
  <c r="AG204" i="2"/>
  <c r="AG211" i="2"/>
  <c r="AG213" i="2"/>
  <c r="AG467" i="2"/>
  <c r="AG478" i="2"/>
  <c r="AG485" i="2"/>
  <c r="AN485" i="2" s="1"/>
  <c r="AG546" i="2"/>
  <c r="AG604" i="2"/>
  <c r="AG668" i="2"/>
  <c r="AG675" i="2"/>
  <c r="AG683" i="2"/>
  <c r="AG720" i="2"/>
  <c r="AG721" i="2"/>
  <c r="AG755" i="2"/>
  <c r="AG762" i="2"/>
  <c r="AG793" i="2"/>
  <c r="AG800" i="2"/>
  <c r="AG809" i="2"/>
  <c r="AG815" i="2"/>
  <c r="AG818" i="2"/>
  <c r="AG820" i="2"/>
  <c r="AG6" i="2"/>
  <c r="AN6" i="2" s="1"/>
  <c r="AG7" i="2"/>
  <c r="AG8" i="2"/>
  <c r="AG13" i="2"/>
  <c r="AG17" i="2"/>
  <c r="AG19" i="2"/>
  <c r="AG27" i="2"/>
  <c r="AG32" i="2"/>
  <c r="AG37" i="2"/>
  <c r="AG38" i="2"/>
  <c r="AG39" i="2"/>
  <c r="AG47" i="2"/>
  <c r="AG53" i="2"/>
  <c r="AG55" i="2"/>
  <c r="AG56" i="2"/>
  <c r="AG61" i="2"/>
  <c r="AG66" i="2"/>
  <c r="AG67" i="2"/>
  <c r="AG69" i="2"/>
  <c r="AG71" i="2"/>
  <c r="AG74" i="2"/>
  <c r="AG75" i="2"/>
  <c r="AG78" i="2"/>
  <c r="AG82" i="2"/>
  <c r="AG88" i="2"/>
  <c r="AG89" i="2"/>
  <c r="AG91" i="2"/>
  <c r="AG98" i="2"/>
  <c r="AG99" i="2"/>
  <c r="AG109" i="2"/>
  <c r="AG116" i="2"/>
  <c r="AG119" i="2"/>
  <c r="AG126" i="2"/>
  <c r="AG127" i="2"/>
  <c r="AG128" i="2"/>
  <c r="AG134" i="2"/>
  <c r="AG135" i="2"/>
  <c r="AG136" i="2"/>
  <c r="AG142" i="2"/>
  <c r="AG143" i="2"/>
  <c r="AG144" i="2"/>
  <c r="AG156" i="2"/>
  <c r="AG192" i="2"/>
  <c r="AG194" i="2"/>
  <c r="AG199" i="2"/>
  <c r="AG201" i="2"/>
  <c r="AG202" i="2"/>
  <c r="AG207" i="2"/>
  <c r="AG208" i="2"/>
  <c r="AG220" i="2"/>
  <c r="AG225" i="2"/>
  <c r="AG229" i="2"/>
  <c r="AG577" i="2"/>
  <c r="AG752" i="2"/>
  <c r="AG59" i="2"/>
  <c r="AG107" i="2"/>
  <c r="AG130" i="2"/>
  <c r="AG140" i="2"/>
  <c r="AG148" i="2"/>
  <c r="AG157" i="2"/>
  <c r="AG159" i="2"/>
  <c r="AG205" i="2"/>
  <c r="AG461" i="2"/>
  <c r="AG598" i="2"/>
  <c r="AG640" i="2"/>
  <c r="AN640" i="2" s="1"/>
  <c r="AG649" i="2"/>
  <c r="AG650" i="2"/>
  <c r="AG694" i="2"/>
  <c r="AG736" i="2"/>
  <c r="AG737" i="2"/>
  <c r="AG771" i="2"/>
  <c r="AG779" i="2"/>
  <c r="AG787" i="2"/>
  <c r="AN787" i="2" s="1"/>
  <c r="AG810" i="2"/>
  <c r="AG814" i="2"/>
  <c r="AG819" i="2"/>
  <c r="AG822" i="2"/>
  <c r="AG11" i="2"/>
  <c r="AG12" i="2"/>
  <c r="AG14" i="2"/>
  <c r="AG18" i="2"/>
  <c r="AG24" i="2"/>
  <c r="AG26" i="2"/>
  <c r="AG28" i="2"/>
  <c r="AG33" i="2"/>
  <c r="AG34" i="2"/>
  <c r="AG35" i="2"/>
  <c r="AG43" i="2"/>
  <c r="AG49" i="2"/>
  <c r="AN49" i="2" s="1"/>
  <c r="AG50" i="2"/>
  <c r="AG52" i="2"/>
  <c r="AG62" i="2"/>
  <c r="AG63" i="2"/>
  <c r="AG64" i="2"/>
  <c r="AG70" i="2"/>
  <c r="AG84" i="2"/>
  <c r="AG85" i="2"/>
  <c r="AG87" i="2"/>
  <c r="AG94" i="2"/>
  <c r="AG96" i="2"/>
  <c r="AG104" i="2"/>
  <c r="AG105" i="2"/>
  <c r="AG108" i="2"/>
  <c r="AG112" i="2"/>
  <c r="AG118" i="2"/>
  <c r="AG121" i="2"/>
  <c r="AG122" i="2"/>
  <c r="AG129" i="2"/>
  <c r="AG137" i="2"/>
  <c r="AG145" i="2"/>
  <c r="AG149" i="2"/>
  <c r="AG154" i="2"/>
  <c r="AG155" i="2"/>
  <c r="AG162" i="2"/>
  <c r="AG165" i="2"/>
  <c r="AG166" i="2"/>
  <c r="AG169" i="2"/>
  <c r="AG170" i="2"/>
  <c r="AG173" i="2"/>
  <c r="AG174" i="2"/>
  <c r="AG177" i="2"/>
  <c r="AG178" i="2"/>
  <c r="AG181" i="2"/>
  <c r="AG182" i="2"/>
  <c r="AG185" i="2"/>
  <c r="AG187" i="2"/>
  <c r="AG188" i="2"/>
  <c r="AG191" i="2"/>
  <c r="AG193" i="2"/>
  <c r="AG196" i="2"/>
  <c r="AG200" i="2"/>
  <c r="AG203" i="2"/>
  <c r="AG210" i="2"/>
  <c r="AG219" i="2"/>
  <c r="AG222" i="2"/>
  <c r="AG223" i="2"/>
  <c r="AG226" i="2"/>
  <c r="AG227" i="2"/>
  <c r="AG232" i="2"/>
  <c r="AG508" i="2"/>
  <c r="AG666" i="2"/>
  <c r="AG700" i="2"/>
  <c r="AG705" i="2"/>
  <c r="AG714" i="2"/>
  <c r="AG723" i="2"/>
  <c r="AN723" i="2" s="1"/>
  <c r="AG730" i="2"/>
  <c r="AG811" i="2"/>
  <c r="AG817" i="2"/>
  <c r="AG9" i="2"/>
  <c r="AG25" i="2"/>
  <c r="AG30" i="2"/>
  <c r="AG40" i="2"/>
  <c r="AG46" i="2"/>
  <c r="AN46" i="2" s="1"/>
  <c r="AG48" i="2"/>
  <c r="AG60" i="2"/>
  <c r="AG77" i="2"/>
  <c r="AG81" i="2"/>
  <c r="AG83" i="2"/>
  <c r="AG90" i="2"/>
  <c r="AG103" i="2"/>
  <c r="AG106" i="2"/>
  <c r="AG114" i="2"/>
  <c r="AG120" i="2"/>
  <c r="AG123" i="2"/>
  <c r="AG131" i="2"/>
  <c r="AG139" i="2"/>
  <c r="AG146" i="2"/>
  <c r="AG151" i="2"/>
  <c r="AG212" i="2"/>
  <c r="D17" i="2"/>
  <c r="B21" i="2" s="1"/>
  <c r="E30" i="2"/>
  <c r="D30" i="2"/>
  <c r="AL4" i="2"/>
  <c r="AL5" i="2"/>
  <c r="E32" i="2"/>
  <c r="D32" i="2"/>
  <c r="AM4" i="2"/>
  <c r="AM5" i="2"/>
  <c r="D29" i="2"/>
  <c r="E29" i="2"/>
  <c r="AH4" i="2"/>
  <c r="AH5" i="2"/>
  <c r="E28" i="2"/>
  <c r="D28" i="2"/>
  <c r="AJ5" i="2"/>
  <c r="AJ4" i="2"/>
  <c r="AK4" i="2"/>
  <c r="AK5" i="2"/>
  <c r="AI5" i="2"/>
  <c r="D31" i="2"/>
  <c r="E31" i="2"/>
  <c r="AG4" i="2"/>
  <c r="AG5" i="2"/>
  <c r="B34" i="1"/>
  <c r="AN809" i="2" l="1"/>
  <c r="AN364" i="2"/>
  <c r="AO799" i="2"/>
  <c r="AO712" i="2"/>
  <c r="AO621" i="2"/>
  <c r="AO427" i="2"/>
  <c r="AO437" i="2"/>
  <c r="AN283" i="2"/>
  <c r="AO99" i="2"/>
  <c r="AO41" i="2"/>
  <c r="AN445" i="2"/>
  <c r="AN344" i="2"/>
  <c r="AN177" i="2"/>
  <c r="AN543" i="2"/>
  <c r="AN530" i="2"/>
  <c r="AN644" i="2"/>
  <c r="AO367" i="2"/>
  <c r="AO92" i="2"/>
  <c r="AO49" i="2"/>
  <c r="AO325" i="2"/>
  <c r="AN736" i="2"/>
  <c r="AO129" i="2"/>
  <c r="AO480" i="2"/>
  <c r="AN16" i="2"/>
  <c r="AO635" i="2"/>
  <c r="AO627" i="2"/>
  <c r="AO667" i="2"/>
  <c r="AO594" i="2"/>
  <c r="AO574" i="2"/>
  <c r="AO307" i="2"/>
  <c r="AO278" i="2"/>
  <c r="AN112" i="2"/>
  <c r="AN218" i="2"/>
  <c r="AN707" i="2"/>
  <c r="AN569" i="2"/>
  <c r="AO314" i="2"/>
  <c r="AN442" i="2"/>
  <c r="AN444" i="2"/>
  <c r="AN63" i="2"/>
  <c r="AN79" i="2"/>
  <c r="AN698" i="2"/>
  <c r="AN745" i="2"/>
  <c r="AN660" i="2"/>
  <c r="AN512" i="2"/>
  <c r="AN465" i="2"/>
  <c r="AN464" i="2"/>
  <c r="AN351" i="2"/>
  <c r="AN278" i="2"/>
  <c r="AO626" i="2"/>
  <c r="AO158" i="2"/>
  <c r="AO785" i="2"/>
  <c r="AO672" i="2"/>
  <c r="AO113" i="2"/>
  <c r="AO706" i="2"/>
  <c r="AO234" i="2"/>
  <c r="AN409" i="2"/>
  <c r="AO88" i="2"/>
  <c r="AN694" i="2"/>
  <c r="AN800" i="2"/>
  <c r="AN230" i="2"/>
  <c r="AN590" i="2"/>
  <c r="AN377" i="2"/>
  <c r="AO616" i="2"/>
  <c r="AN577" i="2"/>
  <c r="AN74" i="2"/>
  <c r="AN712" i="2"/>
  <c r="AN664" i="2"/>
  <c r="AN566" i="2"/>
  <c r="AN323" i="2"/>
  <c r="AO814" i="2"/>
  <c r="AO25" i="2"/>
  <c r="AO187" i="2"/>
  <c r="AO139" i="2"/>
  <c r="AO767" i="2"/>
  <c r="AO737" i="2"/>
  <c r="AO555" i="2"/>
  <c r="AO514" i="2"/>
  <c r="AO426" i="2"/>
  <c r="AO391" i="2"/>
  <c r="AO334" i="2"/>
  <c r="AO239" i="2"/>
  <c r="AO401" i="2"/>
  <c r="AO308" i="2"/>
  <c r="AO337" i="2"/>
  <c r="AN193" i="2"/>
  <c r="AN686" i="2"/>
  <c r="AN612" i="2"/>
  <c r="AN548" i="2"/>
  <c r="AO174" i="2"/>
  <c r="AO32" i="2"/>
  <c r="AO368" i="2"/>
  <c r="AO274" i="2"/>
  <c r="AO505" i="2"/>
  <c r="AO226" i="2"/>
  <c r="AO678" i="2"/>
  <c r="AO633" i="2"/>
  <c r="AO473" i="2"/>
  <c r="AO548" i="2"/>
  <c r="AO483" i="2"/>
  <c r="AO252" i="2"/>
  <c r="AO267" i="2"/>
  <c r="AN52" i="2"/>
  <c r="AN656" i="2"/>
  <c r="AN561" i="2"/>
  <c r="AN708" i="2"/>
  <c r="AN476" i="2"/>
  <c r="AN623" i="2"/>
  <c r="AO19" i="2"/>
  <c r="AO608" i="2"/>
  <c r="AO16" i="2"/>
  <c r="AO698" i="2"/>
  <c r="AO350" i="2"/>
  <c r="AO273" i="2"/>
  <c r="AN212" i="2"/>
  <c r="AN131" i="2"/>
  <c r="AN185" i="2"/>
  <c r="AN822" i="2"/>
  <c r="AN126" i="2"/>
  <c r="AN37" i="2"/>
  <c r="AN211" i="2"/>
  <c r="AN138" i="2"/>
  <c r="AN80" i="2"/>
  <c r="AN167" i="2"/>
  <c r="AN750" i="2"/>
  <c r="AN734" i="2"/>
  <c r="AN794" i="2"/>
  <c r="AN802" i="2"/>
  <c r="AN459" i="2"/>
  <c r="AN618" i="2"/>
  <c r="AN582" i="2"/>
  <c r="AN539" i="2"/>
  <c r="AN584" i="2"/>
  <c r="AN435" i="2"/>
  <c r="AN490" i="2"/>
  <c r="AN432" i="2"/>
  <c r="AN291" i="2"/>
  <c r="AN402" i="2"/>
  <c r="AN296" i="2"/>
  <c r="AN406" i="2"/>
  <c r="AO160" i="2"/>
  <c r="AO78" i="2"/>
  <c r="AO272" i="2"/>
  <c r="AO406" i="2"/>
  <c r="AO213" i="2"/>
  <c r="AO199" i="2"/>
  <c r="AO121" i="2"/>
  <c r="AO181" i="2"/>
  <c r="AO98" i="2"/>
  <c r="AO201" i="2"/>
  <c r="AO207" i="2"/>
  <c r="AO177" i="2"/>
  <c r="AO75" i="2"/>
  <c r="AO27" i="2"/>
  <c r="AO791" i="2"/>
  <c r="AO12" i="2"/>
  <c r="AO653" i="2"/>
  <c r="AO747" i="2"/>
  <c r="AO668" i="2"/>
  <c r="AO568" i="2"/>
  <c r="AO254" i="2"/>
  <c r="AN45" i="2"/>
  <c r="AN639" i="2"/>
  <c r="AO155" i="2"/>
  <c r="AO432" i="2"/>
  <c r="AO768" i="2"/>
  <c r="AO656" i="2"/>
  <c r="AO510" i="2"/>
  <c r="AN310" i="2"/>
  <c r="AN106" i="2"/>
  <c r="AN81" i="2"/>
  <c r="AN9" i="2"/>
  <c r="AN666" i="2"/>
  <c r="AN210" i="2"/>
  <c r="AN169" i="2"/>
  <c r="AN137" i="2"/>
  <c r="AN85" i="2"/>
  <c r="AN159" i="2"/>
  <c r="AN135" i="2"/>
  <c r="AN99" i="2"/>
  <c r="AN53" i="2"/>
  <c r="AN675" i="2"/>
  <c r="AN115" i="2"/>
  <c r="AN753" i="2"/>
  <c r="AN221" i="2"/>
  <c r="AN231" i="2"/>
  <c r="AN175" i="2"/>
  <c r="AN160" i="2"/>
  <c r="AN150" i="2"/>
  <c r="AN113" i="2"/>
  <c r="AN21" i="2"/>
  <c r="AN816" i="2"/>
  <c r="AN555" i="2"/>
  <c r="AN806" i="2"/>
  <c r="AN788" i="2"/>
  <c r="AN778" i="2"/>
  <c r="AN766" i="2"/>
  <c r="AN718" i="2"/>
  <c r="AN669" i="2"/>
  <c r="AN653" i="2"/>
  <c r="AN621" i="2"/>
  <c r="AN279" i="2"/>
  <c r="AN784" i="2"/>
  <c r="AN761" i="2"/>
  <c r="AN684" i="2"/>
  <c r="AN632" i="2"/>
  <c r="AN748" i="2"/>
  <c r="AN716" i="2"/>
  <c r="AN706" i="2"/>
  <c r="AN687" i="2"/>
  <c r="AN648" i="2"/>
  <c r="AN533" i="2"/>
  <c r="AN356" i="2"/>
  <c r="AN568" i="2"/>
  <c r="AN502" i="2"/>
  <c r="AN486" i="2"/>
  <c r="AN583" i="2"/>
  <c r="AN567" i="2"/>
  <c r="AN527" i="2"/>
  <c r="AN415" i="2"/>
  <c r="AN335" i="2"/>
  <c r="AN447" i="2"/>
  <c r="AN436" i="2"/>
  <c r="AN390" i="2"/>
  <c r="AN375" i="2"/>
  <c r="AN331" i="2"/>
  <c r="AN293" i="2"/>
  <c r="AN411" i="2"/>
  <c r="AN395" i="2"/>
  <c r="AN384" i="2"/>
  <c r="AO636" i="2"/>
  <c r="AO518" i="2"/>
  <c r="AO530" i="2"/>
  <c r="AO494" i="2"/>
  <c r="AO343" i="2"/>
  <c r="AO403" i="2"/>
  <c r="AO262" i="2"/>
  <c r="AO246" i="2"/>
  <c r="AN155" i="2"/>
  <c r="AN18" i="2"/>
  <c r="AN208" i="2"/>
  <c r="AN199" i="2"/>
  <c r="AN144" i="2"/>
  <c r="AN297" i="2"/>
  <c r="AO593" i="2"/>
  <c r="AO490" i="2"/>
  <c r="AO338" i="2"/>
  <c r="AO390" i="2"/>
  <c r="AO354" i="2"/>
  <c r="AO366" i="2"/>
  <c r="AO292" i="2"/>
  <c r="AN704" i="2"/>
  <c r="AN805" i="2"/>
  <c r="AN622" i="2"/>
  <c r="AN397" i="2"/>
  <c r="AO173" i="2"/>
  <c r="AN154" i="2"/>
  <c r="AN157" i="2"/>
  <c r="AN13" i="2"/>
  <c r="AN721" i="2"/>
  <c r="AN172" i="2"/>
  <c r="AN29" i="2"/>
  <c r="AN663" i="2"/>
  <c r="AN645" i="2"/>
  <c r="AN774" i="2"/>
  <c r="AN531" i="2"/>
  <c r="AN408" i="2"/>
  <c r="AN362" i="2"/>
  <c r="AO677" i="2"/>
  <c r="AN120" i="2"/>
  <c r="AN222" i="2"/>
  <c r="AN192" i="2"/>
  <c r="AN793" i="2"/>
  <c r="AN768" i="2"/>
  <c r="AN738" i="2"/>
  <c r="AN677" i="2"/>
  <c r="AN247" i="2"/>
  <c r="AN554" i="2"/>
  <c r="AN458" i="2"/>
  <c r="AN438" i="2"/>
  <c r="AN332" i="2"/>
  <c r="AN300" i="2"/>
  <c r="AN250" i="2"/>
  <c r="AO399" i="2"/>
  <c r="AN340" i="2"/>
  <c r="AN272" i="2"/>
  <c r="AO30" i="2"/>
  <c r="AO641" i="2"/>
  <c r="AO335" i="2"/>
  <c r="AN226" i="2"/>
  <c r="AN104" i="2"/>
  <c r="AN33" i="2"/>
  <c r="AN130" i="2"/>
  <c r="AN88" i="2"/>
  <c r="AN66" i="2"/>
  <c r="AN17" i="2"/>
  <c r="AN20" i="2"/>
  <c r="AN507" i="2"/>
  <c r="AN51" i="2"/>
  <c r="AN382" i="2"/>
  <c r="AN697" i="2"/>
  <c r="AN646" i="2"/>
  <c r="AN517" i="2"/>
  <c r="AN764" i="2"/>
  <c r="AN535" i="2"/>
  <c r="AN628" i="2"/>
  <c r="AN594" i="2"/>
  <c r="AN393" i="2"/>
  <c r="AN358" i="2"/>
  <c r="AN347" i="2"/>
  <c r="AN280" i="2"/>
  <c r="AN370" i="2"/>
  <c r="AN268" i="2"/>
  <c r="AN246" i="2"/>
  <c r="AO206" i="2"/>
  <c r="AO159" i="2"/>
  <c r="AO191" i="2"/>
  <c r="AO164" i="2"/>
  <c r="AO48" i="2"/>
  <c r="AO797" i="2"/>
  <c r="AO44" i="2"/>
  <c r="AO811" i="2"/>
  <c r="AO801" i="2"/>
  <c r="AO55" i="2"/>
  <c r="AO28" i="2"/>
  <c r="AO716" i="2"/>
  <c r="AO696" i="2"/>
  <c r="AO560" i="2"/>
  <c r="AO531" i="2"/>
  <c r="AO550" i="2"/>
  <c r="AO613" i="2"/>
  <c r="AN118" i="2"/>
  <c r="AN755" i="2"/>
  <c r="AN183" i="2"/>
  <c r="AN100" i="2"/>
  <c r="AN68" i="2"/>
  <c r="AN36" i="2"/>
  <c r="AN473" i="2"/>
  <c r="AN729" i="2"/>
  <c r="AN288" i="2"/>
  <c r="AN732" i="2"/>
  <c r="AN602" i="2"/>
  <c r="AN636" i="2"/>
  <c r="AN603" i="2"/>
  <c r="AN428" i="2"/>
  <c r="AN631" i="2"/>
  <c r="AN593" i="2"/>
  <c r="AN610" i="2"/>
  <c r="AN474" i="2"/>
  <c r="AN378" i="2"/>
  <c r="AN308" i="2"/>
  <c r="AN258" i="2"/>
  <c r="AN361" i="2"/>
  <c r="AN236" i="2"/>
  <c r="AO122" i="2"/>
  <c r="AO232" i="2"/>
  <c r="AO268" i="2"/>
  <c r="AO535" i="2"/>
  <c r="AO624" i="2"/>
  <c r="AO600" i="2"/>
  <c r="AO118" i="2"/>
  <c r="AO231" i="2"/>
  <c r="AO221" i="2"/>
  <c r="AO146" i="2"/>
  <c r="AO151" i="2"/>
  <c r="AO89" i="2"/>
  <c r="AO734" i="2"/>
  <c r="AO655" i="2"/>
  <c r="AO615" i="2"/>
  <c r="AO642" i="2"/>
  <c r="AO719" i="2"/>
  <c r="AO659" i="2"/>
  <c r="AO566" i="2"/>
  <c r="AO501" i="2"/>
  <c r="AO449" i="2"/>
  <c r="AO303" i="2"/>
  <c r="AO410" i="2"/>
  <c r="AO394" i="2"/>
  <c r="AO439" i="2"/>
  <c r="AO513" i="2"/>
  <c r="AO452" i="2"/>
  <c r="AO436" i="2"/>
  <c r="AO470" i="2"/>
  <c r="AO448" i="2"/>
  <c r="AN151" i="2"/>
  <c r="AN103" i="2"/>
  <c r="AN77" i="2"/>
  <c r="AN817" i="2"/>
  <c r="AN28" i="2"/>
  <c r="AN819" i="2"/>
  <c r="AN71" i="2"/>
  <c r="AN61" i="2"/>
  <c r="AN478" i="2"/>
  <c r="AN164" i="2"/>
  <c r="AN44" i="2"/>
  <c r="AN769" i="2"/>
  <c r="AN801" i="2"/>
  <c r="AN775" i="2"/>
  <c r="AN759" i="2"/>
  <c r="AN743" i="2"/>
  <c r="AN727" i="2"/>
  <c r="AN744" i="2"/>
  <c r="AN695" i="2"/>
  <c r="AN674" i="2"/>
  <c r="AN633" i="2"/>
  <c r="AN581" i="2"/>
  <c r="AN538" i="2"/>
  <c r="AN511" i="2"/>
  <c r="AN479" i="2"/>
  <c r="AN642" i="2"/>
  <c r="AN625" i="2"/>
  <c r="AN326" i="2"/>
  <c r="AN301" i="2"/>
  <c r="AN235" i="2"/>
  <c r="AN422" i="2"/>
  <c r="AN292" i="2"/>
  <c r="AN394" i="2"/>
  <c r="AN330" i="2"/>
  <c r="AN281" i="2"/>
  <c r="AO70" i="2"/>
  <c r="AO154" i="2"/>
  <c r="AO289" i="2"/>
  <c r="AO693" i="2"/>
  <c r="AO699" i="2"/>
  <c r="AO326" i="2"/>
  <c r="AO527" i="2"/>
  <c r="AO707" i="2"/>
  <c r="AO467" i="2"/>
  <c r="AO691" i="2"/>
  <c r="AO713" i="2"/>
  <c r="AO186" i="2"/>
  <c r="AO182" i="2"/>
  <c r="AO157" i="2"/>
  <c r="AO112" i="2"/>
  <c r="AO106" i="2"/>
  <c r="AO66" i="2"/>
  <c r="AO790" i="2"/>
  <c r="AO169" i="2"/>
  <c r="AO134" i="2"/>
  <c r="AO125" i="2"/>
  <c r="AO46" i="2"/>
  <c r="AO782" i="2"/>
  <c r="AO752" i="2"/>
  <c r="AO736" i="2"/>
  <c r="AO809" i="2"/>
  <c r="AO788" i="2"/>
  <c r="AO60" i="2"/>
  <c r="AO724" i="2"/>
  <c r="AO710" i="2"/>
  <c r="AO697" i="2"/>
  <c r="AO588" i="2"/>
  <c r="AO683" i="2"/>
  <c r="AO607" i="2"/>
  <c r="AO504" i="2"/>
  <c r="AO528" i="2"/>
  <c r="AO420" i="2"/>
  <c r="AO447" i="2"/>
  <c r="AO570" i="2"/>
  <c r="AO489" i="2"/>
  <c r="AO468" i="2"/>
  <c r="AO364" i="2"/>
  <c r="AO373" i="2"/>
  <c r="AO237" i="2"/>
  <c r="AN599" i="2"/>
  <c r="AO183" i="2"/>
  <c r="AO612" i="2"/>
  <c r="AO523" i="2"/>
  <c r="AO341" i="2"/>
  <c r="AO245" i="2"/>
  <c r="AO5" i="2"/>
  <c r="AN237" i="2"/>
  <c r="AN312" i="2"/>
  <c r="AO553" i="2"/>
  <c r="AO715" i="2"/>
  <c r="AO196" i="2"/>
  <c r="AO124" i="2"/>
  <c r="AO117" i="2"/>
  <c r="AO87" i="2"/>
  <c r="AO21" i="2"/>
  <c r="AO10" i="2"/>
  <c r="AO572" i="2"/>
  <c r="AO596" i="2"/>
  <c r="AO665" i="2"/>
  <c r="AO577" i="2"/>
  <c r="AO625" i="2"/>
  <c r="AO491" i="2"/>
  <c r="AO419" i="2"/>
  <c r="AO261" i="2"/>
  <c r="AO321" i="2"/>
  <c r="AO317" i="2"/>
  <c r="AN541" i="2"/>
  <c r="AO519" i="2"/>
  <c r="AO551" i="2"/>
  <c r="AO140" i="2"/>
  <c r="AO26" i="2"/>
  <c r="AO276" i="2"/>
  <c r="AO294" i="2"/>
  <c r="AO284" i="2"/>
  <c r="AO351" i="2"/>
  <c r="AN203" i="2"/>
  <c r="AN191" i="2"/>
  <c r="AN598" i="2"/>
  <c r="AN760" i="2"/>
  <c r="AN366" i="2"/>
  <c r="AN262" i="2"/>
  <c r="AO189" i="2"/>
  <c r="AO102" i="2"/>
  <c r="AO546" i="2"/>
  <c r="AO374" i="2"/>
  <c r="AO269" i="2"/>
  <c r="AN678" i="2"/>
  <c r="AN682" i="2"/>
  <c r="AN550" i="2"/>
  <c r="AN488" i="2"/>
  <c r="AN462" i="2"/>
  <c r="AN401" i="2"/>
  <c r="AN276" i="2"/>
  <c r="AN345" i="2"/>
  <c r="AN295" i="2"/>
  <c r="AO188" i="2"/>
  <c r="AO128" i="2"/>
  <c r="AO760" i="2"/>
  <c r="AO763" i="2"/>
  <c r="AO576" i="2"/>
  <c r="AO515" i="2"/>
  <c r="AO538" i="2"/>
  <c r="AO310" i="2"/>
  <c r="AO242" i="2"/>
  <c r="AO402" i="2"/>
  <c r="AO324" i="2"/>
  <c r="AN337" i="2"/>
  <c r="AN814" i="2"/>
  <c r="AN78" i="2"/>
  <c r="AN467" i="2"/>
  <c r="AN217" i="2"/>
  <c r="AN179" i="2"/>
  <c r="AN57" i="2"/>
  <c r="AN463" i="2"/>
  <c r="AN770" i="2"/>
  <c r="AN521" i="2"/>
  <c r="AN487" i="2"/>
  <c r="AN689" i="2"/>
  <c r="AN513" i="2"/>
  <c r="AN443" i="2"/>
  <c r="AN123" i="2"/>
  <c r="AN714" i="2"/>
  <c r="AN182" i="2"/>
  <c r="AN174" i="2"/>
  <c r="AN129" i="2"/>
  <c r="AN84" i="2"/>
  <c r="AN43" i="2"/>
  <c r="AN14" i="2"/>
  <c r="AN107" i="2"/>
  <c r="AN82" i="2"/>
  <c r="AN820" i="2"/>
  <c r="AN204" i="2"/>
  <c r="AN58" i="2"/>
  <c r="AN189" i="2"/>
  <c r="AN111" i="2"/>
  <c r="AN65" i="2"/>
  <c r="AN647" i="2"/>
  <c r="AN469" i="2"/>
  <c r="AN329" i="2"/>
  <c r="AN510" i="2"/>
  <c r="AN799" i="2"/>
  <c r="AN685" i="2"/>
  <c r="AN597" i="2"/>
  <c r="AN317" i="2"/>
  <c r="AN615" i="2"/>
  <c r="AN525" i="2"/>
  <c r="AN547" i="2"/>
  <c r="AN267" i="2"/>
  <c r="AN357" i="2"/>
  <c r="AN334" i="2"/>
  <c r="AN451" i="2"/>
  <c r="AN434" i="2"/>
  <c r="AN410" i="2"/>
  <c r="AN232" i="2"/>
  <c r="AN165" i="2"/>
  <c r="AN128" i="2"/>
  <c r="AN27" i="2"/>
  <c r="AN812" i="2"/>
  <c r="AN659" i="2"/>
  <c r="AN672" i="2"/>
  <c r="AN630" i="2"/>
  <c r="AN564" i="2"/>
  <c r="AN619" i="2"/>
  <c r="AN499" i="2"/>
  <c r="AN355" i="2"/>
  <c r="AN290" i="2"/>
  <c r="AN162" i="2"/>
  <c r="AN815" i="2"/>
  <c r="AN213" i="2"/>
  <c r="AN41" i="2"/>
  <c r="AN587" i="2"/>
  <c r="AN782" i="2"/>
  <c r="AN709" i="2"/>
  <c r="AN671" i="2"/>
  <c r="AN526" i="2"/>
  <c r="AN249" i="2"/>
  <c r="AN4" i="2"/>
  <c r="AN40" i="2"/>
  <c r="AN223" i="2"/>
  <c r="AN779" i="2"/>
  <c r="AN207" i="2"/>
  <c r="AN143" i="2"/>
  <c r="AN119" i="2"/>
  <c r="AN32" i="2"/>
  <c r="AN668" i="2"/>
  <c r="AN101" i="2"/>
  <c r="AN456" i="2"/>
  <c r="AN180" i="2"/>
  <c r="AN141" i="2"/>
  <c r="AN93" i="2"/>
  <c r="AN813" i="2"/>
  <c r="AN783" i="2"/>
  <c r="AN696" i="2"/>
  <c r="AN522" i="2"/>
  <c r="AN776" i="2"/>
  <c r="AN711" i="2"/>
  <c r="AN699" i="2"/>
  <c r="AN662" i="2"/>
  <c r="AN399" i="2"/>
  <c r="AN565" i="2"/>
  <c r="AN455" i="2"/>
  <c r="AN248" i="2"/>
  <c r="AN609" i="2"/>
  <c r="AN579" i="2"/>
  <c r="AN500" i="2"/>
  <c r="AN457" i="2"/>
  <c r="AN606" i="2"/>
  <c r="AN574" i="2"/>
  <c r="AN545" i="2"/>
  <c r="AN359" i="2"/>
  <c r="AN441" i="2"/>
  <c r="AN273" i="2"/>
  <c r="AN374" i="2"/>
  <c r="AN346" i="2"/>
  <c r="AN423" i="2"/>
  <c r="AN381" i="2"/>
  <c r="AN322" i="2"/>
  <c r="AN256" i="2"/>
  <c r="AO193" i="2"/>
  <c r="AO108" i="2"/>
  <c r="AO200" i="2"/>
  <c r="AO820" i="2"/>
  <c r="AO279" i="2"/>
  <c r="AO110" i="2"/>
  <c r="AO116" i="2"/>
  <c r="AO220" i="2"/>
  <c r="AO219" i="2"/>
  <c r="AO204" i="2"/>
  <c r="AO167" i="2"/>
  <c r="AO43" i="2"/>
  <c r="AO64" i="2"/>
  <c r="AO775" i="2"/>
  <c r="AO762" i="2"/>
  <c r="AO63" i="2"/>
  <c r="AO743" i="2"/>
  <c r="AO24" i="2"/>
  <c r="AO738" i="2"/>
  <c r="AO661" i="2"/>
  <c r="AO569" i="2"/>
  <c r="AO500" i="2"/>
  <c r="AO742" i="2"/>
  <c r="AO704" i="2"/>
  <c r="AO663" i="2"/>
  <c r="AO539" i="2"/>
  <c r="AO679" i="2"/>
  <c r="AO650" i="2"/>
  <c r="AO597" i="2"/>
  <c r="AO477" i="2"/>
  <c r="AN508" i="2"/>
  <c r="AN166" i="2"/>
  <c r="AN96" i="2"/>
  <c r="AN62" i="2"/>
  <c r="AN229" i="2"/>
  <c r="AN194" i="2"/>
  <c r="AN134" i="2"/>
  <c r="AN98" i="2"/>
  <c r="AN47" i="2"/>
  <c r="AN132" i="2"/>
  <c r="AN206" i="2"/>
  <c r="AN158" i="2"/>
  <c r="AN76" i="2"/>
  <c r="AN15" i="2"/>
  <c r="AN421" i="2"/>
  <c r="AN680" i="2"/>
  <c r="AN578" i="2"/>
  <c r="AN791" i="2"/>
  <c r="AN728" i="2"/>
  <c r="AN658" i="2"/>
  <c r="AN540" i="2"/>
  <c r="AN252" i="2"/>
  <c r="AN758" i="2"/>
  <c r="AN726" i="2"/>
  <c r="AN713" i="2"/>
  <c r="AN638" i="2"/>
  <c r="AN519" i="2"/>
  <c r="AN600" i="2"/>
  <c r="AN495" i="2"/>
  <c r="AN624" i="2"/>
  <c r="AN591" i="2"/>
  <c r="AN563" i="2"/>
  <c r="AN516" i="2"/>
  <c r="AN484" i="2"/>
  <c r="AN558" i="2"/>
  <c r="AN524" i="2"/>
  <c r="AN504" i="2"/>
  <c r="AN471" i="2"/>
  <c r="AN424" i="2"/>
  <c r="AN244" i="2"/>
  <c r="AN425" i="2"/>
  <c r="AN350" i="2"/>
  <c r="AN289" i="2"/>
  <c r="AN263" i="2"/>
  <c r="AN387" i="2"/>
  <c r="AN324" i="2"/>
  <c r="AN253" i="2"/>
  <c r="AN311" i="2"/>
  <c r="AN245" i="2"/>
  <c r="AO29" i="2"/>
  <c r="AO203" i="2"/>
  <c r="AO414" i="2"/>
  <c r="AO533" i="2"/>
  <c r="AO322" i="2"/>
  <c r="AO428" i="2"/>
  <c r="AO618" i="2"/>
  <c r="AO629" i="2"/>
  <c r="AO592" i="2"/>
  <c r="AO192" i="2"/>
  <c r="AO143" i="2"/>
  <c r="AO225" i="2"/>
  <c r="AO132" i="2"/>
  <c r="AO156" i="2"/>
  <c r="AO6" i="2"/>
  <c r="AO769" i="2"/>
  <c r="AO819" i="2"/>
  <c r="AO756" i="2"/>
  <c r="AO727" i="2"/>
  <c r="AO34" i="2"/>
  <c r="AO789" i="2"/>
  <c r="AO754" i="2"/>
  <c r="AO720" i="2"/>
  <c r="AO733" i="2"/>
  <c r="AO670" i="2"/>
  <c r="AO516" i="2"/>
  <c r="AO755" i="2"/>
  <c r="AO723" i="2"/>
  <c r="AO694" i="2"/>
  <c r="AO676" i="2"/>
  <c r="AO644" i="2"/>
  <c r="AO557" i="2"/>
  <c r="AO511" i="2"/>
  <c r="AO673" i="2"/>
  <c r="AO614" i="2"/>
  <c r="AO488" i="2"/>
  <c r="AO684" i="2"/>
  <c r="AO584" i="2"/>
  <c r="AO563" i="2"/>
  <c r="AO509" i="2"/>
  <c r="AO464" i="2"/>
  <c r="AO433" i="2"/>
  <c r="AO540" i="2"/>
  <c r="AO353" i="2"/>
  <c r="AO327" i="2"/>
  <c r="AO282" i="2"/>
  <c r="AO251" i="2"/>
  <c r="AO316" i="2"/>
  <c r="AO280" i="2"/>
  <c r="AO378" i="2"/>
  <c r="AO356" i="2"/>
  <c r="AO266" i="2"/>
  <c r="AO233" i="2"/>
  <c r="AO332" i="2"/>
  <c r="AO312" i="2"/>
  <c r="AO259" i="2"/>
  <c r="AO479" i="2"/>
  <c r="AO417" i="2"/>
  <c r="AO559" i="2"/>
  <c r="AO502" i="2"/>
  <c r="AO446" i="2"/>
  <c r="AO458" i="2"/>
  <c r="AO260" i="2"/>
  <c r="AO300" i="2"/>
  <c r="AO346" i="2"/>
  <c r="AO377" i="2"/>
  <c r="AO4" i="2"/>
  <c r="AN146" i="2"/>
  <c r="AN90" i="2"/>
  <c r="AN60" i="2"/>
  <c r="AN30" i="2"/>
  <c r="AN811" i="2"/>
  <c r="AN705" i="2"/>
  <c r="AN200" i="2"/>
  <c r="AN188" i="2"/>
  <c r="AN181" i="2"/>
  <c r="AN173" i="2"/>
  <c r="AN149" i="2"/>
  <c r="AN122" i="2"/>
  <c r="AN108" i="2"/>
  <c r="AN94" i="2"/>
  <c r="AN70" i="2"/>
  <c r="AN35" i="2"/>
  <c r="AN26" i="2"/>
  <c r="AN12" i="2"/>
  <c r="AN771" i="2"/>
  <c r="AN650" i="2"/>
  <c r="AN461" i="2"/>
  <c r="AN148" i="2"/>
  <c r="AN59" i="2"/>
  <c r="AN225" i="2"/>
  <c r="AN202" i="2"/>
  <c r="AN142" i="2"/>
  <c r="AN116" i="2"/>
  <c r="AN91" i="2"/>
  <c r="AN69" i="2"/>
  <c r="AN56" i="2"/>
  <c r="AN39" i="2"/>
  <c r="AN8" i="2"/>
  <c r="AN818" i="2"/>
  <c r="AN720" i="2"/>
  <c r="AN604" i="2"/>
  <c r="AN195" i="2"/>
  <c r="AN124" i="2"/>
  <c r="AN97" i="2"/>
  <c r="AN665" i="2"/>
  <c r="AN228" i="2"/>
  <c r="AN215" i="2"/>
  <c r="AN198" i="2"/>
  <c r="AN186" i="2"/>
  <c r="AN171" i="2"/>
  <c r="AN163" i="2"/>
  <c r="AN153" i="2"/>
  <c r="AN133" i="2"/>
  <c r="AN110" i="2"/>
  <c r="AN92" i="2"/>
  <c r="AN73" i="2"/>
  <c r="AN42" i="2"/>
  <c r="AN23" i="2"/>
  <c r="AN10" i="2"/>
  <c r="AN807" i="2"/>
  <c r="AN407" i="2"/>
  <c r="AN796" i="2"/>
  <c r="AN773" i="2"/>
  <c r="AN757" i="2"/>
  <c r="AN741" i="2"/>
  <c r="AN725" i="2"/>
  <c r="AN703" i="2"/>
  <c r="AN691" i="2"/>
  <c r="AN627" i="2"/>
  <c r="AN492" i="2"/>
  <c r="AN305" i="2"/>
  <c r="AN803" i="2"/>
  <c r="AN789" i="2"/>
  <c r="AN754" i="2"/>
  <c r="AN722" i="2"/>
  <c r="AN692" i="2"/>
  <c r="AN681" i="2"/>
  <c r="AN673" i="2"/>
  <c r="AN657" i="2"/>
  <c r="AN617" i="2"/>
  <c r="AN528" i="2"/>
  <c r="AN808" i="2"/>
  <c r="AN792" i="2"/>
  <c r="AN767" i="2"/>
  <c r="AN751" i="2"/>
  <c r="AN735" i="2"/>
  <c r="AN719" i="2"/>
  <c r="AN710" i="2"/>
  <c r="AN693" i="2"/>
  <c r="AN661" i="2"/>
  <c r="AN637" i="2"/>
  <c r="AN596" i="2"/>
  <c r="AN501" i="2"/>
  <c r="AN398" i="2"/>
  <c r="AN316" i="2"/>
  <c r="AN613" i="2"/>
  <c r="AN595" i="2"/>
  <c r="AN580" i="2"/>
  <c r="AN549" i="2"/>
  <c r="AN534" i="2"/>
  <c r="AN505" i="2"/>
  <c r="AN489" i="2"/>
  <c r="AN472" i="2"/>
  <c r="AN453" i="2"/>
  <c r="AN400" i="2"/>
  <c r="AN586" i="2"/>
  <c r="AN570" i="2"/>
  <c r="AN529" i="2"/>
  <c r="AN515" i="2"/>
  <c r="AN483" i="2"/>
  <c r="AN454" i="2"/>
  <c r="AN352" i="2"/>
  <c r="AN259" i="2"/>
  <c r="AN641" i="2"/>
  <c r="AN605" i="2"/>
  <c r="AN589" i="2"/>
  <c r="AN573" i="2"/>
  <c r="AN557" i="2"/>
  <c r="AN518" i="2"/>
  <c r="AN503" i="2"/>
  <c r="AN470" i="2"/>
  <c r="AN419" i="2"/>
  <c r="AN339" i="2"/>
  <c r="AN269" i="2"/>
  <c r="AN239" i="2"/>
  <c r="AN420" i="2"/>
  <c r="AN404" i="2"/>
  <c r="AN388" i="2"/>
  <c r="AN367" i="2"/>
  <c r="AN348" i="2"/>
  <c r="AN285" i="2"/>
  <c r="AN270" i="2"/>
  <c r="AN234" i="2"/>
  <c r="AN416" i="2"/>
  <c r="AN392" i="2"/>
  <c r="AN385" i="2"/>
  <c r="AN372" i="2"/>
  <c r="AN353" i="2"/>
  <c r="AN251" i="2"/>
  <c r="AN450" i="2"/>
  <c r="AN431" i="2"/>
  <c r="AN417" i="2"/>
  <c r="AN405" i="2"/>
  <c r="AN389" i="2"/>
  <c r="AN373" i="2"/>
  <c r="AN365" i="2"/>
  <c r="AN343" i="2"/>
  <c r="AN321" i="2"/>
  <c r="AN277" i="2"/>
  <c r="AN261" i="2"/>
  <c r="AN254" i="2"/>
  <c r="AO104" i="2"/>
  <c r="AO57" i="2"/>
  <c r="AO120" i="2"/>
  <c r="AO72" i="2"/>
  <c r="AO253" i="2"/>
  <c r="AO291" i="2"/>
  <c r="AO53" i="2"/>
  <c r="AO152" i="2"/>
  <c r="AO424" i="2"/>
  <c r="AO453" i="2"/>
  <c r="AO525" i="2"/>
  <c r="AO554" i="2"/>
  <c r="AO822" i="2"/>
  <c r="AO376" i="2"/>
  <c r="AO543" i="2"/>
  <c r="AO630" i="2"/>
  <c r="AO709" i="2"/>
  <c r="AO685" i="2"/>
  <c r="AO359" i="2"/>
  <c r="AO465" i="2"/>
  <c r="AO776" i="2"/>
  <c r="AO422" i="2"/>
  <c r="AO545" i="2"/>
  <c r="AO798" i="2"/>
  <c r="AO784" i="2"/>
  <c r="AO215" i="2"/>
  <c r="AO176" i="2"/>
  <c r="AO135" i="2"/>
  <c r="AO179" i="2"/>
  <c r="AO172" i="2"/>
  <c r="AO111" i="2"/>
  <c r="AO224" i="2"/>
  <c r="AO180" i="2"/>
  <c r="AO208" i="2"/>
  <c r="AO101" i="2"/>
  <c r="AO223" i="2"/>
  <c r="AO209" i="2"/>
  <c r="AO184" i="2"/>
  <c r="AO153" i="2"/>
  <c r="AO130" i="2"/>
  <c r="AO93" i="2"/>
  <c r="AO217" i="2"/>
  <c r="AO197" i="2"/>
  <c r="AO166" i="2"/>
  <c r="AO136" i="2"/>
  <c r="AO123" i="2"/>
  <c r="AO83" i="2"/>
  <c r="AO51" i="2"/>
  <c r="AO31" i="2"/>
  <c r="AO17" i="2"/>
  <c r="AO781" i="2"/>
  <c r="AO721" i="2"/>
  <c r="AO168" i="2"/>
  <c r="AO114" i="2"/>
  <c r="AO97" i="2"/>
  <c r="AO45" i="2"/>
  <c r="AO796" i="2"/>
  <c r="AO770" i="2"/>
  <c r="AO745" i="2"/>
  <c r="AO729" i="2"/>
  <c r="AO62" i="2"/>
  <c r="AO47" i="2"/>
  <c r="AO8" i="2"/>
  <c r="AO817" i="2"/>
  <c r="AO807" i="2"/>
  <c r="AO795" i="2"/>
  <c r="AO773" i="2"/>
  <c r="AO764" i="2"/>
  <c r="AO84" i="2"/>
  <c r="AO68" i="2"/>
  <c r="AO58" i="2"/>
  <c r="AO42" i="2"/>
  <c r="AO33" i="2"/>
  <c r="AO818" i="2"/>
  <c r="AO810" i="2"/>
  <c r="AO802" i="2"/>
  <c r="AO794" i="2"/>
  <c r="AO787" i="2"/>
  <c r="AO758" i="2"/>
  <c r="AO741" i="2"/>
  <c r="AO732" i="2"/>
  <c r="AO669" i="2"/>
  <c r="AO646" i="2"/>
  <c r="AO637" i="2"/>
  <c r="AO731" i="2"/>
  <c r="AO718" i="2"/>
  <c r="AO711" i="2"/>
  <c r="AO702" i="2"/>
  <c r="AO692" i="2"/>
  <c r="AO652" i="2"/>
  <c r="AO639" i="2"/>
  <c r="AO601" i="2"/>
  <c r="AO591" i="2"/>
  <c r="AO573" i="2"/>
  <c r="AO549" i="2"/>
  <c r="AO503" i="2"/>
  <c r="AO658" i="2"/>
  <c r="AO649" i="2"/>
  <c r="AO564" i="2"/>
  <c r="AO537" i="2"/>
  <c r="AO521" i="2"/>
  <c r="AO722" i="2"/>
  <c r="AO675" i="2"/>
  <c r="AO643" i="2"/>
  <c r="AO628" i="2"/>
  <c r="AO619" i="2"/>
  <c r="AO581" i="2"/>
  <c r="AO507" i="2"/>
  <c r="AO582" i="2"/>
  <c r="AO571" i="2"/>
  <c r="AO536" i="2"/>
  <c r="AO526" i="2"/>
  <c r="AO498" i="2"/>
  <c r="AO485" i="2"/>
  <c r="AO454" i="2"/>
  <c r="AO442" i="2"/>
  <c r="AO435" i="2"/>
  <c r="AO487" i="2"/>
  <c r="AO456" i="2"/>
  <c r="AO444" i="2"/>
  <c r="AO431" i="2"/>
  <c r="AO567" i="2"/>
  <c r="AO532" i="2"/>
  <c r="AO497" i="2"/>
  <c r="AO478" i="2"/>
  <c r="AO445" i="2"/>
  <c r="AO476" i="2"/>
  <c r="AO466" i="2"/>
  <c r="AO405" i="2"/>
  <c r="AO384" i="2"/>
  <c r="AO363" i="2"/>
  <c r="AO349" i="2"/>
  <c r="AO318" i="2"/>
  <c r="AO296" i="2"/>
  <c r="AO281" i="2"/>
  <c r="AO412" i="2"/>
  <c r="AO398" i="2"/>
  <c r="AO365" i="2"/>
  <c r="AO340" i="2"/>
  <c r="AO315" i="2"/>
  <c r="AO299" i="2"/>
  <c r="AO263" i="2"/>
  <c r="AO250" i="2"/>
  <c r="AO396" i="2"/>
  <c r="AO355" i="2"/>
  <c r="AO331" i="2"/>
  <c r="AO264" i="2"/>
  <c r="AO248" i="2"/>
  <c r="AO238" i="2"/>
  <c r="AO385" i="2"/>
  <c r="AO360" i="2"/>
  <c r="AO342" i="2"/>
  <c r="AO311" i="2"/>
  <c r="AO306" i="2"/>
  <c r="AO257" i="2"/>
  <c r="AN139" i="2"/>
  <c r="AN114" i="2"/>
  <c r="AN83" i="2"/>
  <c r="AN48" i="2"/>
  <c r="AN25" i="2"/>
  <c r="AN730" i="2"/>
  <c r="AN700" i="2"/>
  <c r="AN227" i="2"/>
  <c r="AN219" i="2"/>
  <c r="AN196" i="2"/>
  <c r="AN187" i="2"/>
  <c r="AN178" i="2"/>
  <c r="AN170" i="2"/>
  <c r="AN145" i="2"/>
  <c r="AN121" i="2"/>
  <c r="AN105" i="2"/>
  <c r="AN87" i="2"/>
  <c r="AN64" i="2"/>
  <c r="AN50" i="2"/>
  <c r="AN34" i="2"/>
  <c r="AN24" i="2"/>
  <c r="AN11" i="2"/>
  <c r="AN810" i="2"/>
  <c r="AN737" i="2"/>
  <c r="AN649" i="2"/>
  <c r="AN205" i="2"/>
  <c r="AN140" i="2"/>
  <c r="AN752" i="2"/>
  <c r="AN220" i="2"/>
  <c r="AN201" i="2"/>
  <c r="AN156" i="2"/>
  <c r="AN136" i="2"/>
  <c r="AN127" i="2"/>
  <c r="AN109" i="2"/>
  <c r="AN89" i="2"/>
  <c r="AN75" i="2"/>
  <c r="AN67" i="2"/>
  <c r="AN55" i="2"/>
  <c r="AN38" i="2"/>
  <c r="AN19" i="2"/>
  <c r="AN7" i="2"/>
  <c r="AN762" i="2"/>
  <c r="AN683" i="2"/>
  <c r="AN546" i="2"/>
  <c r="AN147" i="2"/>
  <c r="AN117" i="2"/>
  <c r="AN95" i="2"/>
  <c r="AN31" i="2"/>
  <c r="AN790" i="2"/>
  <c r="AN576" i="2"/>
  <c r="AN224" i="2"/>
  <c r="AN209" i="2"/>
  <c r="AN216" i="2"/>
  <c r="AN197" i="2"/>
  <c r="AN176" i="2"/>
  <c r="AN168" i="2"/>
  <c r="AN161" i="2"/>
  <c r="AN152" i="2"/>
  <c r="AN125" i="2"/>
  <c r="AN102" i="2"/>
  <c r="AN86" i="2"/>
  <c r="AN72" i="2"/>
  <c r="AN54" i="2"/>
  <c r="AN22" i="2"/>
  <c r="AN821" i="2"/>
  <c r="AN797" i="2"/>
  <c r="AN746" i="2"/>
  <c r="AN652" i="2"/>
  <c r="AN341" i="2"/>
  <c r="AN795" i="2"/>
  <c r="AN780" i="2"/>
  <c r="AN772" i="2"/>
  <c r="AN756" i="2"/>
  <c r="AN740" i="2"/>
  <c r="AN724" i="2"/>
  <c r="AN701" i="2"/>
  <c r="AN670" i="2"/>
  <c r="AN654" i="2"/>
  <c r="AN626" i="2"/>
  <c r="AN560" i="2"/>
  <c r="AN491" i="2"/>
  <c r="AN426" i="2"/>
  <c r="AN304" i="2"/>
  <c r="AN798" i="2"/>
  <c r="AN786" i="2"/>
  <c r="AN763" i="2"/>
  <c r="AN747" i="2"/>
  <c r="AN731" i="2"/>
  <c r="AN715" i="2"/>
  <c r="AN702" i="2"/>
  <c r="AN679" i="2"/>
  <c r="AN667" i="2"/>
  <c r="AN651" i="2"/>
  <c r="AN635" i="2"/>
  <c r="AN523" i="2"/>
  <c r="AN475" i="2"/>
  <c r="AN804" i="2"/>
  <c r="AN765" i="2"/>
  <c r="AN749" i="2"/>
  <c r="AN733" i="2"/>
  <c r="AN717" i="2"/>
  <c r="AN690" i="2"/>
  <c r="AN655" i="2"/>
  <c r="AN611" i="2"/>
  <c r="AN571" i="2"/>
  <c r="AN494" i="2"/>
  <c r="AN369" i="2"/>
  <c r="AN643" i="2"/>
  <c r="AN620" i="2"/>
  <c r="AN608" i="2"/>
  <c r="AN592" i="2"/>
  <c r="AN575" i="2"/>
  <c r="AN559" i="2"/>
  <c r="AN544" i="2"/>
  <c r="AN532" i="2"/>
  <c r="AN514" i="2"/>
  <c r="AN498" i="2"/>
  <c r="AN482" i="2"/>
  <c r="AN468" i="2"/>
  <c r="AN429" i="2"/>
  <c r="AN379" i="2"/>
  <c r="AN634" i="2"/>
  <c r="AN614" i="2"/>
  <c r="AN585" i="2"/>
  <c r="AN551" i="2"/>
  <c r="AN537" i="2"/>
  <c r="AN509" i="2"/>
  <c r="AN493" i="2"/>
  <c r="AN477" i="2"/>
  <c r="AN439" i="2"/>
  <c r="AN336" i="2"/>
  <c r="AN238" i="2"/>
  <c r="AN629" i="2"/>
  <c r="AN616" i="2"/>
  <c r="AN601" i="2"/>
  <c r="AN588" i="2"/>
  <c r="AN572" i="2"/>
  <c r="AN556" i="2"/>
  <c r="AN536" i="2"/>
  <c r="AN497" i="2"/>
  <c r="AN481" i="2"/>
  <c r="AN466" i="2"/>
  <c r="AN448" i="2"/>
  <c r="AN414" i="2"/>
  <c r="AN338" i="2"/>
  <c r="AN309" i="2"/>
  <c r="AN264" i="2"/>
  <c r="AN437" i="2"/>
  <c r="AN418" i="2"/>
  <c r="AN403" i="2"/>
  <c r="AN383" i="2"/>
  <c r="AN360" i="2"/>
  <c r="AN354" i="2"/>
  <c r="AN315" i="2"/>
  <c r="AN284" i="2"/>
  <c r="AN266" i="2"/>
  <c r="AN241" i="2"/>
  <c r="AN452" i="2"/>
  <c r="AN440" i="2"/>
  <c r="AN413" i="2"/>
  <c r="AN391" i="2"/>
  <c r="AN380" i="2"/>
  <c r="AN368" i="2"/>
  <c r="AN349" i="2"/>
  <c r="AN333" i="2"/>
  <c r="AN313" i="2"/>
  <c r="AN302" i="2"/>
  <c r="AN271" i="2"/>
  <c r="AN242" i="2"/>
  <c r="AN449" i="2"/>
  <c r="AN430" i="2"/>
  <c r="AN412" i="2"/>
  <c r="AN396" i="2"/>
  <c r="AN386" i="2"/>
  <c r="AN371" i="2"/>
  <c r="AN363" i="2"/>
  <c r="AN342" i="2"/>
  <c r="AN325" i="2"/>
  <c r="AN320" i="2"/>
  <c r="AN299" i="2"/>
  <c r="AN287" i="2"/>
  <c r="AN274" i="2"/>
  <c r="AN260" i="2"/>
  <c r="AN240" i="2"/>
  <c r="AO37" i="2"/>
  <c r="AO243" i="2"/>
  <c r="AO255" i="2"/>
  <c r="AO76" i="2"/>
  <c r="AO100" i="2"/>
  <c r="AO148" i="2"/>
  <c r="AO304" i="2"/>
  <c r="AO382" i="2"/>
  <c r="AO457" i="2"/>
  <c r="AO602" i="2"/>
  <c r="AO800" i="2"/>
  <c r="AO15" i="2"/>
  <c r="AO459" i="2"/>
  <c r="AO701" i="2"/>
  <c r="AO816" i="2"/>
  <c r="AO792" i="2"/>
  <c r="AO329" i="2"/>
  <c r="AO375" i="2"/>
  <c r="AO632" i="2"/>
  <c r="AO806" i="2"/>
  <c r="AO610" i="2"/>
  <c r="AO808" i="2"/>
  <c r="AO230" i="2"/>
  <c r="AO212" i="2"/>
  <c r="AO198" i="2"/>
  <c r="AO163" i="2"/>
  <c r="AO127" i="2"/>
  <c r="AO96" i="2"/>
  <c r="AO205" i="2"/>
  <c r="AO178" i="2"/>
  <c r="AO95" i="2"/>
  <c r="AO222" i="2"/>
  <c r="AO190" i="2"/>
  <c r="AO175" i="2"/>
  <c r="AO228" i="2"/>
  <c r="AO195" i="2"/>
  <c r="AO137" i="2"/>
  <c r="AO227" i="2"/>
  <c r="AO216" i="2"/>
  <c r="AO202" i="2"/>
  <c r="AO150" i="2"/>
  <c r="AO138" i="2"/>
  <c r="AO105" i="2"/>
  <c r="AO90" i="2"/>
  <c r="AO214" i="2"/>
  <c r="AO165" i="2"/>
  <c r="AO144" i="2"/>
  <c r="AO119" i="2"/>
  <c r="AO109" i="2"/>
  <c r="AO91" i="2"/>
  <c r="AO77" i="2"/>
  <c r="AO71" i="2"/>
  <c r="AO59" i="2"/>
  <c r="AO39" i="2"/>
  <c r="AO14" i="2"/>
  <c r="AO805" i="2"/>
  <c r="AO780" i="2"/>
  <c r="AO171" i="2"/>
  <c r="AO141" i="2"/>
  <c r="AO131" i="2"/>
  <c r="AO81" i="2"/>
  <c r="AO38" i="2"/>
  <c r="AO23" i="2"/>
  <c r="AO786" i="2"/>
  <c r="AO779" i="2"/>
  <c r="AO759" i="2"/>
  <c r="AO744" i="2"/>
  <c r="AO728" i="2"/>
  <c r="AO79" i="2"/>
  <c r="AO35" i="2"/>
  <c r="AO11" i="2"/>
  <c r="AO815" i="2"/>
  <c r="AO803" i="2"/>
  <c r="AO793" i="2"/>
  <c r="AO778" i="2"/>
  <c r="AO772" i="2"/>
  <c r="AO751" i="2"/>
  <c r="AO735" i="2"/>
  <c r="AO65" i="2"/>
  <c r="AO56" i="2"/>
  <c r="AO50" i="2"/>
  <c r="AO783" i="2"/>
  <c r="AO766" i="2"/>
  <c r="AO746" i="2"/>
  <c r="AO730" i="2"/>
  <c r="AO740" i="2"/>
  <c r="AO717" i="2"/>
  <c r="AO705" i="2"/>
  <c r="AO681" i="2"/>
  <c r="AO654" i="2"/>
  <c r="AO645" i="2"/>
  <c r="AO631" i="2"/>
  <c r="AO620" i="2"/>
  <c r="AO604" i="2"/>
  <c r="AO556" i="2"/>
  <c r="AO508" i="2"/>
  <c r="AO492" i="2"/>
  <c r="AO739" i="2"/>
  <c r="AO726" i="2"/>
  <c r="AO700" i="2"/>
  <c r="AO687" i="2"/>
  <c r="AO680" i="2"/>
  <c r="AO660" i="2"/>
  <c r="AO647" i="2"/>
  <c r="AO623" i="2"/>
  <c r="AO589" i="2"/>
  <c r="AO495" i="2"/>
  <c r="AO689" i="2"/>
  <c r="AO666" i="2"/>
  <c r="AO622" i="2"/>
  <c r="AO606" i="2"/>
  <c r="AO580" i="2"/>
  <c r="AO561" i="2"/>
  <c r="AO512" i="2"/>
  <c r="AO496" i="2"/>
  <c r="AO690" i="2"/>
  <c r="AO664" i="2"/>
  <c r="AO651" i="2"/>
  <c r="AO617" i="2"/>
  <c r="AO605" i="2"/>
  <c r="AO552" i="2"/>
  <c r="AO499" i="2"/>
  <c r="AO599" i="2"/>
  <c r="AO590" i="2"/>
  <c r="AO579" i="2"/>
  <c r="AO558" i="2"/>
  <c r="AO534" i="2"/>
  <c r="AO522" i="2"/>
  <c r="AO506" i="2"/>
  <c r="AO493" i="2"/>
  <c r="AO474" i="2"/>
  <c r="AO469" i="2"/>
  <c r="AO461" i="2"/>
  <c r="AO450" i="2"/>
  <c r="AO441" i="2"/>
  <c r="AO429" i="2"/>
  <c r="AO430" i="2"/>
  <c r="AO423" i="2"/>
  <c r="AO598" i="2"/>
  <c r="AO586" i="2"/>
  <c r="AO575" i="2"/>
  <c r="AO524" i="2"/>
  <c r="AO486" i="2"/>
  <c r="AO471" i="2"/>
  <c r="AO455" i="2"/>
  <c r="AO484" i="2"/>
  <c r="AO475" i="2"/>
  <c r="AO462" i="2"/>
  <c r="AO451" i="2"/>
  <c r="AO440" i="2"/>
  <c r="AO421" i="2"/>
  <c r="AO392" i="2"/>
  <c r="AO371" i="2"/>
  <c r="AO358" i="2"/>
  <c r="AO344" i="2"/>
  <c r="AO333" i="2"/>
  <c r="AO295" i="2"/>
  <c r="AO288" i="2"/>
  <c r="AO277" i="2"/>
  <c r="AO409" i="2"/>
  <c r="AO387" i="2"/>
  <c r="AO361" i="2"/>
  <c r="AO339" i="2"/>
  <c r="AO313" i="2"/>
  <c r="AO298" i="2"/>
  <c r="AO293" i="2"/>
  <c r="AO283" i="2"/>
  <c r="AO275" i="2"/>
  <c r="AO411" i="2"/>
  <c r="AO404" i="2"/>
  <c r="AO393" i="2"/>
  <c r="AO386" i="2"/>
  <c r="AO362" i="2"/>
  <c r="AO286" i="2"/>
  <c r="AO247" i="2"/>
  <c r="AO236" i="2"/>
  <c r="AO407" i="2"/>
  <c r="AO395" i="2"/>
  <c r="AO383" i="2"/>
  <c r="AO370" i="2"/>
  <c r="AO357" i="2"/>
  <c r="AO330" i="2"/>
  <c r="AO319" i="2"/>
  <c r="AO309" i="2"/>
  <c r="AO285" i="2"/>
  <c r="AO265" i="2"/>
  <c r="AO256" i="2"/>
  <c r="AN233" i="2"/>
  <c r="AN298" i="2"/>
  <c r="AN314" i="2"/>
  <c r="AN275" i="2"/>
  <c r="AN306" i="2"/>
  <c r="AN294" i="2"/>
  <c r="AN243" i="2"/>
  <c r="X245" i="2"/>
  <c r="X246" i="2"/>
  <c r="X249" i="2"/>
  <c r="X251" i="2"/>
  <c r="X262" i="2"/>
  <c r="X265" i="2"/>
  <c r="X275" i="2"/>
  <c r="X279" i="2"/>
  <c r="X287" i="2"/>
  <c r="X290" i="2"/>
  <c r="X293" i="2"/>
  <c r="X298" i="2"/>
  <c r="X301" i="2"/>
  <c r="X302" i="2"/>
  <c r="X313" i="2"/>
  <c r="X241" i="2"/>
  <c r="X250" i="2"/>
  <c r="X257" i="2"/>
  <c r="X258" i="2"/>
  <c r="X260" i="2"/>
  <c r="X269" i="2"/>
  <c r="X272" i="2"/>
  <c r="X274" i="2"/>
  <c r="X278" i="2"/>
  <c r="X280" i="2"/>
  <c r="X281" i="2"/>
  <c r="X282" i="2"/>
  <c r="X286" i="2"/>
  <c r="X288" i="2"/>
  <c r="X292" i="2"/>
  <c r="X297" i="2"/>
  <c r="X300" i="2"/>
  <c r="X305" i="2"/>
  <c r="X306" i="2"/>
  <c r="X312" i="2"/>
  <c r="X233" i="2"/>
  <c r="X234" i="2"/>
  <c r="X235" i="2"/>
  <c r="X239" i="2"/>
  <c r="X240" i="2"/>
  <c r="X242" i="2"/>
  <c r="X254" i="2"/>
  <c r="X261" i="2"/>
  <c r="X263" i="2"/>
  <c r="X268" i="2"/>
  <c r="X270" i="2"/>
  <c r="X271" i="2"/>
  <c r="X283" i="2"/>
  <c r="X289" i="2"/>
  <c r="X309" i="2"/>
  <c r="X311" i="2"/>
  <c r="X317" i="2"/>
  <c r="X323" i="2"/>
  <c r="X325" i="2"/>
  <c r="X328" i="2"/>
  <c r="X237" i="2"/>
  <c r="X238" i="2"/>
  <c r="X243" i="2"/>
  <c r="X248" i="2"/>
  <c r="X252" i="2"/>
  <c r="X253" i="2"/>
  <c r="X255" i="2"/>
  <c r="X259" i="2"/>
  <c r="X276" i="2"/>
  <c r="X284" i="2"/>
  <c r="X294" i="2"/>
  <c r="X296" i="2"/>
  <c r="X304" i="2"/>
  <c r="X236" i="2"/>
  <c r="X244" i="2"/>
  <c r="X247" i="2"/>
  <c r="X256" i="2"/>
  <c r="X264" i="2"/>
  <c r="X266" i="2"/>
  <c r="X267" i="2"/>
  <c r="X273" i="2"/>
  <c r="X277" i="2"/>
  <c r="X285" i="2"/>
  <c r="X291" i="2"/>
  <c r="X295" i="2"/>
  <c r="X299" i="2"/>
  <c r="X303" i="2"/>
  <c r="X307" i="2"/>
  <c r="X308" i="2"/>
  <c r="X321" i="2"/>
  <c r="X324" i="2"/>
  <c r="X327" i="2"/>
  <c r="X315" i="2"/>
  <c r="X316" i="2"/>
  <c r="X319" i="2"/>
  <c r="X322" i="2"/>
  <c r="X314" i="2"/>
  <c r="X318" i="2"/>
  <c r="X326" i="2"/>
  <c r="X341" i="2"/>
  <c r="X343" i="2"/>
  <c r="X344" i="2"/>
  <c r="X346" i="2"/>
  <c r="X357" i="2"/>
  <c r="X366" i="2"/>
  <c r="X379" i="2"/>
  <c r="X380" i="2"/>
  <c r="X383" i="2"/>
  <c r="X388" i="2"/>
  <c r="X397" i="2"/>
  <c r="X399" i="2"/>
  <c r="X402" i="2"/>
  <c r="X310" i="2"/>
  <c r="X320" i="2"/>
  <c r="X329" i="2"/>
  <c r="X331" i="2"/>
  <c r="X333" i="2"/>
  <c r="X335" i="2"/>
  <c r="X336" i="2"/>
  <c r="X338" i="2"/>
  <c r="X349" i="2"/>
  <c r="X351" i="2"/>
  <c r="X352" i="2"/>
  <c r="X353" i="2"/>
  <c r="X358" i="2"/>
  <c r="X362" i="2"/>
  <c r="X365" i="2"/>
  <c r="X367" i="2"/>
  <c r="X368" i="2"/>
  <c r="X369" i="2"/>
  <c r="X373" i="2"/>
  <c r="X385" i="2"/>
  <c r="X389" i="2"/>
  <c r="X391" i="2"/>
  <c r="X394" i="2"/>
  <c r="X396" i="2"/>
  <c r="X334" i="2"/>
  <c r="X342" i="2"/>
  <c r="X350" i="2"/>
  <c r="X354" i="2"/>
  <c r="X356" i="2"/>
  <c r="X359" i="2"/>
  <c r="X361" i="2"/>
  <c r="X390" i="2"/>
  <c r="X400" i="2"/>
  <c r="X404" i="2"/>
  <c r="X409" i="2"/>
  <c r="X413" i="2"/>
  <c r="X414" i="2"/>
  <c r="X417" i="2"/>
  <c r="X436" i="2"/>
  <c r="X438" i="2"/>
  <c r="X440" i="2"/>
  <c r="X442" i="2"/>
  <c r="X448" i="2"/>
  <c r="X450" i="2"/>
  <c r="X452" i="2"/>
  <c r="X330" i="2"/>
  <c r="X332" i="2"/>
  <c r="X337" i="2"/>
  <c r="X340" i="2"/>
  <c r="X345" i="2"/>
  <c r="X348" i="2"/>
  <c r="X355" i="2"/>
  <c r="X370" i="2"/>
  <c r="X377" i="2"/>
  <c r="X378" i="2"/>
  <c r="X392" i="2"/>
  <c r="X401" i="2"/>
  <c r="X406" i="2"/>
  <c r="X412" i="2"/>
  <c r="X416" i="2"/>
  <c r="X418" i="2"/>
  <c r="X428" i="2"/>
  <c r="X443" i="2"/>
  <c r="X451" i="2"/>
  <c r="X464" i="2"/>
  <c r="X471" i="2"/>
  <c r="X472" i="2"/>
  <c r="X476" i="2"/>
  <c r="X477" i="2"/>
  <c r="X479" i="2"/>
  <c r="X486" i="2"/>
  <c r="X492" i="2"/>
  <c r="X493" i="2"/>
  <c r="X495" i="2"/>
  <c r="X339" i="2"/>
  <c r="X347" i="2"/>
  <c r="X360" i="2"/>
  <c r="X364" i="2"/>
  <c r="X371" i="2"/>
  <c r="X375" i="2"/>
  <c r="X381" i="2"/>
  <c r="X382" i="2"/>
  <c r="X386" i="2"/>
  <c r="X393" i="2"/>
  <c r="X403" i="2"/>
  <c r="X405" i="2"/>
  <c r="X407" i="2"/>
  <c r="X419" i="2"/>
  <c r="X422" i="2"/>
  <c r="X424" i="2"/>
  <c r="X432" i="2"/>
  <c r="X433" i="2"/>
  <c r="X434" i="2"/>
  <c r="X435" i="2"/>
  <c r="X439" i="2"/>
  <c r="X445" i="2"/>
  <c r="X363" i="2"/>
  <c r="X372" i="2"/>
  <c r="X374" i="2"/>
  <c r="X376" i="2"/>
  <c r="X384" i="2"/>
  <c r="X387" i="2"/>
  <c r="X395" i="2"/>
  <c r="X398" i="2"/>
  <c r="X408" i="2"/>
  <c r="X410" i="2"/>
  <c r="X411" i="2"/>
  <c r="X415" i="2"/>
  <c r="X420" i="2"/>
  <c r="X421" i="2"/>
  <c r="X423" i="2"/>
  <c r="X425" i="2"/>
  <c r="X426" i="2"/>
  <c r="X427" i="2"/>
  <c r="X429" i="2"/>
  <c r="X430" i="2"/>
  <c r="X431" i="2"/>
  <c r="X437" i="2"/>
  <c r="X441" i="2"/>
  <c r="X444" i="2"/>
  <c r="X446" i="2"/>
  <c r="X449" i="2"/>
  <c r="X453" i="2"/>
  <c r="X456" i="2"/>
  <c r="X458" i="2"/>
  <c r="X460" i="2"/>
  <c r="X462" i="2"/>
  <c r="X465" i="2"/>
  <c r="X467" i="2"/>
  <c r="X470" i="2"/>
  <c r="X478" i="2"/>
  <c r="X484" i="2"/>
  <c r="X485" i="2"/>
  <c r="X487" i="2"/>
  <c r="X494" i="2"/>
  <c r="X500" i="2"/>
  <c r="X457" i="2"/>
  <c r="X463" i="2"/>
  <c r="X469" i="2"/>
  <c r="X473" i="2"/>
  <c r="X474" i="2"/>
  <c r="X475" i="2"/>
  <c r="X488" i="2"/>
  <c r="X497" i="2"/>
  <c r="X502" i="2"/>
  <c r="X508" i="2"/>
  <c r="X509" i="2"/>
  <c r="X511" i="2"/>
  <c r="X523" i="2"/>
  <c r="X527" i="2"/>
  <c r="X529" i="2"/>
  <c r="X556" i="2"/>
  <c r="X558" i="2"/>
  <c r="X567" i="2"/>
  <c r="X569" i="2"/>
  <c r="X454" i="2"/>
  <c r="X459" i="2"/>
  <c r="X461" i="2"/>
  <c r="X480" i="2"/>
  <c r="X489" i="2"/>
  <c r="X498" i="2"/>
  <c r="X499" i="2"/>
  <c r="X506" i="2"/>
  <c r="X512" i="2"/>
  <c r="X513" i="2"/>
  <c r="X515" i="2"/>
  <c r="X519" i="2"/>
  <c r="X530" i="2"/>
  <c r="X533" i="2"/>
  <c r="X535" i="2"/>
  <c r="X538" i="2"/>
  <c r="X542" i="2"/>
  <c r="X547" i="2"/>
  <c r="X555" i="2"/>
  <c r="X557" i="2"/>
  <c r="X560" i="2"/>
  <c r="X562" i="2"/>
  <c r="X571" i="2"/>
  <c r="X573" i="2"/>
  <c r="X576" i="2"/>
  <c r="X578" i="2"/>
  <c r="X587" i="2"/>
  <c r="X589" i="2"/>
  <c r="X591" i="2"/>
  <c r="X594" i="2"/>
  <c r="X600" i="2"/>
  <c r="X605" i="2"/>
  <c r="X607" i="2"/>
  <c r="X610" i="2"/>
  <c r="X613" i="2"/>
  <c r="X615" i="2"/>
  <c r="X617" i="2"/>
  <c r="X619" i="2"/>
  <c r="X624" i="2"/>
  <c r="X455" i="2"/>
  <c r="X481" i="2"/>
  <c r="X490" i="2"/>
  <c r="X491" i="2"/>
  <c r="X501" i="2"/>
  <c r="X503" i="2"/>
  <c r="X510" i="2"/>
  <c r="X516" i="2"/>
  <c r="X517" i="2"/>
  <c r="X522" i="2"/>
  <c r="X526" i="2"/>
  <c r="X531" i="2"/>
  <c r="X534" i="2"/>
  <c r="X536" i="2"/>
  <c r="X537" i="2"/>
  <c r="X540" i="2"/>
  <c r="X541" i="2"/>
  <c r="X544" i="2"/>
  <c r="X551" i="2"/>
  <c r="X552" i="2"/>
  <c r="X553" i="2"/>
  <c r="X554" i="2"/>
  <c r="X559" i="2"/>
  <c r="X561" i="2"/>
  <c r="X564" i="2"/>
  <c r="X447" i="2"/>
  <c r="X466" i="2"/>
  <c r="X468" i="2"/>
  <c r="X482" i="2"/>
  <c r="X483" i="2"/>
  <c r="X496" i="2"/>
  <c r="X504" i="2"/>
  <c r="X505" i="2"/>
  <c r="X507" i="2"/>
  <c r="X514" i="2"/>
  <c r="X518" i="2"/>
  <c r="X520" i="2"/>
  <c r="X521" i="2"/>
  <c r="X524" i="2"/>
  <c r="X525" i="2"/>
  <c r="X528" i="2"/>
  <c r="X532" i="2"/>
  <c r="X539" i="2"/>
  <c r="X543" i="2"/>
  <c r="X545" i="2"/>
  <c r="X546" i="2"/>
  <c r="X548" i="2"/>
  <c r="X549" i="2"/>
  <c r="X550" i="2"/>
  <c r="X563" i="2"/>
  <c r="X565" i="2"/>
  <c r="X568" i="2"/>
  <c r="X570" i="2"/>
  <c r="X579" i="2"/>
  <c r="X581" i="2"/>
  <c r="X584" i="2"/>
  <c r="X586" i="2"/>
  <c r="X593" i="2"/>
  <c r="X595" i="2"/>
  <c r="X602" i="2"/>
  <c r="X604" i="2"/>
  <c r="X606" i="2"/>
  <c r="X609" i="2"/>
  <c r="X575" i="2"/>
  <c r="X585" i="2"/>
  <c r="X588" i="2"/>
  <c r="X599" i="2"/>
  <c r="X603" i="2"/>
  <c r="X616" i="2"/>
  <c r="X628" i="2"/>
  <c r="X630" i="2"/>
  <c r="X636" i="2"/>
  <c r="X642" i="2"/>
  <c r="X643" i="2"/>
  <c r="X645" i="2"/>
  <c r="X652" i="2"/>
  <c r="X658" i="2"/>
  <c r="X659" i="2"/>
  <c r="X661" i="2"/>
  <c r="X668" i="2"/>
  <c r="X674" i="2"/>
  <c r="X675" i="2"/>
  <c r="X677" i="2"/>
  <c r="X679" i="2"/>
  <c r="X684" i="2"/>
  <c r="X687" i="2"/>
  <c r="X697" i="2"/>
  <c r="X704" i="2"/>
  <c r="X706" i="2"/>
  <c r="X707" i="2"/>
  <c r="X708" i="2"/>
  <c r="X710" i="2"/>
  <c r="X711" i="2"/>
  <c r="X712" i="2"/>
  <c r="X717" i="2"/>
  <c r="X718" i="2"/>
  <c r="X720" i="2"/>
  <c r="X727" i="2"/>
  <c r="X733" i="2"/>
  <c r="X577" i="2"/>
  <c r="X580" i="2"/>
  <c r="X590" i="2"/>
  <c r="X592" i="2"/>
  <c r="X601" i="2"/>
  <c r="X612" i="2"/>
  <c r="X618" i="2"/>
  <c r="X620" i="2"/>
  <c r="X632" i="2"/>
  <c r="X633" i="2"/>
  <c r="X635" i="2"/>
  <c r="X640" i="2"/>
  <c r="X646" i="2"/>
  <c r="X647" i="2"/>
  <c r="X649" i="2"/>
  <c r="X656" i="2"/>
  <c r="X662" i="2"/>
  <c r="X663" i="2"/>
  <c r="X665" i="2"/>
  <c r="X672" i="2"/>
  <c r="X680" i="2"/>
  <c r="X692" i="2"/>
  <c r="X721" i="2"/>
  <c r="X566" i="2"/>
  <c r="X572" i="2"/>
  <c r="X582" i="2"/>
  <c r="X608" i="2"/>
  <c r="X614" i="2"/>
  <c r="X621" i="2"/>
  <c r="X622" i="2"/>
  <c r="X625" i="2"/>
  <c r="X626" i="2"/>
  <c r="X637" i="2"/>
  <c r="X644" i="2"/>
  <c r="X650" i="2"/>
  <c r="X651" i="2"/>
  <c r="X653" i="2"/>
  <c r="X660" i="2"/>
  <c r="X666" i="2"/>
  <c r="X667" i="2"/>
  <c r="X669" i="2"/>
  <c r="X676" i="2"/>
  <c r="X681" i="2"/>
  <c r="X683" i="2"/>
  <c r="X685" i="2"/>
  <c r="X688" i="2"/>
  <c r="X690" i="2"/>
  <c r="X691" i="2"/>
  <c r="X694" i="2"/>
  <c r="X699" i="2"/>
  <c r="X701" i="2"/>
  <c r="X703" i="2"/>
  <c r="X705" i="2"/>
  <c r="X709" i="2"/>
  <c r="X719" i="2"/>
  <c r="X725" i="2"/>
  <c r="X726" i="2"/>
  <c r="X574" i="2"/>
  <c r="X583" i="2"/>
  <c r="X596" i="2"/>
  <c r="X597" i="2"/>
  <c r="X598" i="2"/>
  <c r="X611" i="2"/>
  <c r="X623" i="2"/>
  <c r="X627" i="2"/>
  <c r="X629" i="2"/>
  <c r="X631" i="2"/>
  <c r="X634" i="2"/>
  <c r="X638" i="2"/>
  <c r="X639" i="2"/>
  <c r="X641" i="2"/>
  <c r="X648" i="2"/>
  <c r="X654" i="2"/>
  <c r="X655" i="2"/>
  <c r="X657" i="2"/>
  <c r="X664" i="2"/>
  <c r="X670" i="2"/>
  <c r="X671" i="2"/>
  <c r="X673" i="2"/>
  <c r="X678" i="2"/>
  <c r="X682" i="2"/>
  <c r="X686" i="2"/>
  <c r="X689" i="2"/>
  <c r="X693" i="2"/>
  <c r="X695" i="2"/>
  <c r="X696" i="2"/>
  <c r="X698" i="2"/>
  <c r="X700" i="2"/>
  <c r="X702" i="2"/>
  <c r="X713" i="2"/>
  <c r="X714" i="2"/>
  <c r="X715" i="2"/>
  <c r="X716" i="2"/>
  <c r="X723" i="2"/>
  <c r="X729" i="2"/>
  <c r="X730" i="2"/>
  <c r="X732" i="2"/>
  <c r="X739" i="2"/>
  <c r="X745" i="2"/>
  <c r="X746" i="2"/>
  <c r="X748" i="2"/>
  <c r="X724" i="2"/>
  <c r="X731" i="2"/>
  <c r="X740" i="2"/>
  <c r="X742" i="2"/>
  <c r="X750" i="2"/>
  <c r="X753" i="2"/>
  <c r="X755" i="2"/>
  <c r="X761" i="2"/>
  <c r="X762" i="2"/>
  <c r="X764" i="2"/>
  <c r="X771" i="2"/>
  <c r="X775" i="2"/>
  <c r="X780" i="2"/>
  <c r="X782" i="2"/>
  <c r="X784" i="2"/>
  <c r="X787" i="2"/>
  <c r="X789" i="2"/>
  <c r="X795" i="2"/>
  <c r="X799" i="2"/>
  <c r="X804" i="2"/>
  <c r="X807" i="2"/>
  <c r="X809" i="2"/>
  <c r="X810" i="2"/>
  <c r="X813" i="2"/>
  <c r="X814" i="2"/>
  <c r="X817" i="2"/>
  <c r="X7" i="2"/>
  <c r="X12" i="2"/>
  <c r="X18" i="2"/>
  <c r="X21" i="2"/>
  <c r="X23" i="2"/>
  <c r="X26" i="2"/>
  <c r="X28" i="2"/>
  <c r="X32" i="2"/>
  <c r="X34" i="2"/>
  <c r="X46" i="2"/>
  <c r="X47" i="2"/>
  <c r="X49" i="2"/>
  <c r="X51" i="2"/>
  <c r="X60" i="2"/>
  <c r="X71" i="2"/>
  <c r="X73" i="2"/>
  <c r="X74" i="2"/>
  <c r="X722" i="2"/>
  <c r="X735" i="2"/>
  <c r="X741" i="2"/>
  <c r="X743" i="2"/>
  <c r="X747" i="2"/>
  <c r="X759" i="2"/>
  <c r="X765" i="2"/>
  <c r="X766" i="2"/>
  <c r="X768" i="2"/>
  <c r="X777" i="2"/>
  <c r="X781" i="2"/>
  <c r="X785" i="2"/>
  <c r="X788" i="2"/>
  <c r="X791" i="2"/>
  <c r="X794" i="2"/>
  <c r="X797" i="2"/>
  <c r="X798" i="2"/>
  <c r="X801" i="2"/>
  <c r="X805" i="2"/>
  <c r="X812" i="2"/>
  <c r="X816" i="2"/>
  <c r="X818" i="2"/>
  <c r="X820" i="2"/>
  <c r="X821" i="2"/>
  <c r="X822" i="2"/>
  <c r="X6" i="2"/>
  <c r="X8" i="2"/>
  <c r="X10" i="2"/>
  <c r="X14" i="2"/>
  <c r="X19" i="2"/>
  <c r="X20" i="2"/>
  <c r="X22" i="2"/>
  <c r="X25" i="2"/>
  <c r="X29" i="2"/>
  <c r="X30" i="2"/>
  <c r="X36" i="2"/>
  <c r="X38" i="2"/>
  <c r="X44" i="2"/>
  <c r="X50" i="2"/>
  <c r="X53" i="2"/>
  <c r="X57" i="2"/>
  <c r="X58" i="2"/>
  <c r="X59" i="2"/>
  <c r="X62" i="2"/>
  <c r="X64" i="2"/>
  <c r="X68" i="2"/>
  <c r="X70" i="2"/>
  <c r="X76" i="2"/>
  <c r="X77" i="2"/>
  <c r="X78" i="2"/>
  <c r="X79" i="2"/>
  <c r="X85" i="2"/>
  <c r="X86" i="2"/>
  <c r="X736" i="2"/>
  <c r="X738" i="2"/>
  <c r="X744" i="2"/>
  <c r="X749" i="2"/>
  <c r="X751" i="2"/>
  <c r="X756" i="2"/>
  <c r="X763" i="2"/>
  <c r="X769" i="2"/>
  <c r="X770" i="2"/>
  <c r="X772" i="2"/>
  <c r="X774" i="2"/>
  <c r="X776" i="2"/>
  <c r="X778" i="2"/>
  <c r="X783" i="2"/>
  <c r="X786" i="2"/>
  <c r="X793" i="2"/>
  <c r="X796" i="2"/>
  <c r="X800" i="2"/>
  <c r="X802" i="2"/>
  <c r="X819" i="2"/>
  <c r="X9" i="2"/>
  <c r="X13" i="2"/>
  <c r="X16" i="2"/>
  <c r="X17" i="2"/>
  <c r="X24" i="2"/>
  <c r="X27" i="2"/>
  <c r="X31" i="2"/>
  <c r="X41" i="2"/>
  <c r="X48" i="2"/>
  <c r="X52" i="2"/>
  <c r="X54" i="2"/>
  <c r="X55" i="2"/>
  <c r="X56" i="2"/>
  <c r="X61" i="2"/>
  <c r="X63" i="2"/>
  <c r="X66" i="2"/>
  <c r="X69" i="2"/>
  <c r="X728" i="2"/>
  <c r="X734" i="2"/>
  <c r="X737" i="2"/>
  <c r="X752" i="2"/>
  <c r="X754" i="2"/>
  <c r="X757" i="2"/>
  <c r="X758" i="2"/>
  <c r="X760" i="2"/>
  <c r="X767" i="2"/>
  <c r="X773" i="2"/>
  <c r="X779" i="2"/>
  <c r="X790" i="2"/>
  <c r="X792" i="2"/>
  <c r="X803" i="2"/>
  <c r="X806" i="2"/>
  <c r="X808" i="2"/>
  <c r="X811" i="2"/>
  <c r="X815" i="2"/>
  <c r="X11" i="2"/>
  <c r="X15" i="2"/>
  <c r="X33" i="2"/>
  <c r="X35" i="2"/>
  <c r="X37" i="2"/>
  <c r="X39" i="2"/>
  <c r="X40" i="2"/>
  <c r="X42" i="2"/>
  <c r="X43" i="2"/>
  <c r="X45" i="2"/>
  <c r="X65" i="2"/>
  <c r="X67" i="2"/>
  <c r="X80" i="2"/>
  <c r="X87" i="2"/>
  <c r="X75" i="2"/>
  <c r="X82" i="2"/>
  <c r="X93" i="2"/>
  <c r="X95" i="2"/>
  <c r="X97" i="2"/>
  <c r="X98" i="2"/>
  <c r="X99" i="2"/>
  <c r="X102" i="2"/>
  <c r="X103" i="2"/>
  <c r="X105" i="2"/>
  <c r="X106" i="2"/>
  <c r="X107" i="2"/>
  <c r="X111" i="2"/>
  <c r="X112" i="2"/>
  <c r="X114" i="2"/>
  <c r="X119" i="2"/>
  <c r="X121" i="2"/>
  <c r="X149" i="2"/>
  <c r="X153" i="2"/>
  <c r="X154" i="2"/>
  <c r="X166" i="2"/>
  <c r="X167" i="2"/>
  <c r="X174" i="2"/>
  <c r="X175" i="2"/>
  <c r="X182" i="2"/>
  <c r="X183" i="2"/>
  <c r="X189" i="2"/>
  <c r="X194" i="2"/>
  <c r="X198" i="2"/>
  <c r="X199" i="2"/>
  <c r="X203" i="2"/>
  <c r="X205" i="2"/>
  <c r="X206" i="2"/>
  <c r="X207" i="2"/>
  <c r="X209" i="2"/>
  <c r="X210" i="2"/>
  <c r="X211" i="2"/>
  <c r="X213" i="2"/>
  <c r="X214" i="2"/>
  <c r="X83" i="2"/>
  <c r="X84" i="2"/>
  <c r="X91" i="2"/>
  <c r="X96" i="2"/>
  <c r="X101" i="2"/>
  <c r="X108" i="2"/>
  <c r="X109" i="2"/>
  <c r="X115" i="2"/>
  <c r="X116" i="2"/>
  <c r="X118" i="2"/>
  <c r="X120" i="2"/>
  <c r="X127" i="2"/>
  <c r="X131" i="2"/>
  <c r="X135" i="2"/>
  <c r="X139" i="2"/>
  <c r="X143" i="2"/>
  <c r="X147" i="2"/>
  <c r="X150" i="2"/>
  <c r="X152" i="2"/>
  <c r="X159" i="2"/>
  <c r="X164" i="2"/>
  <c r="X169" i="2"/>
  <c r="X172" i="2"/>
  <c r="X177" i="2"/>
  <c r="X180" i="2"/>
  <c r="X185" i="2"/>
  <c r="X192" i="2"/>
  <c r="X193" i="2"/>
  <c r="X195" i="2"/>
  <c r="X197" i="2"/>
  <c r="X217" i="2"/>
  <c r="X221" i="2"/>
  <c r="X223" i="2"/>
  <c r="X231" i="2"/>
  <c r="X219" i="2"/>
  <c r="X88" i="2"/>
  <c r="X104" i="2"/>
  <c r="X113" i="2"/>
  <c r="X122" i="2"/>
  <c r="X124" i="2"/>
  <c r="X125" i="2"/>
  <c r="X126" i="2"/>
  <c r="X128" i="2"/>
  <c r="X129" i="2"/>
  <c r="X130" i="2"/>
  <c r="X132" i="2"/>
  <c r="X133" i="2"/>
  <c r="X134" i="2"/>
  <c r="X136" i="2"/>
  <c r="X137" i="2"/>
  <c r="X138" i="2"/>
  <c r="X140" i="2"/>
  <c r="X141" i="2"/>
  <c r="X142" i="2"/>
  <c r="X144" i="2"/>
  <c r="X145" i="2"/>
  <c r="X146" i="2"/>
  <c r="X148" i="2"/>
  <c r="X158" i="2"/>
  <c r="X161" i="2"/>
  <c r="X162" i="2"/>
  <c r="X163" i="2"/>
  <c r="X170" i="2"/>
  <c r="X171" i="2"/>
  <c r="X178" i="2"/>
  <c r="X179" i="2"/>
  <c r="X186" i="2"/>
  <c r="X188" i="2"/>
  <c r="X202" i="2"/>
  <c r="X215" i="2"/>
  <c r="X72" i="2"/>
  <c r="X81" i="2"/>
  <c r="X89" i="2"/>
  <c r="X90" i="2"/>
  <c r="X92" i="2"/>
  <c r="X94" i="2"/>
  <c r="X100" i="2"/>
  <c r="X110" i="2"/>
  <c r="X117" i="2"/>
  <c r="X123" i="2"/>
  <c r="X151" i="2"/>
  <c r="X155" i="2"/>
  <c r="X156" i="2"/>
  <c r="X157" i="2"/>
  <c r="X160" i="2"/>
  <c r="X165" i="2"/>
  <c r="X168" i="2"/>
  <c r="X173" i="2"/>
  <c r="X176" i="2"/>
  <c r="X181" i="2"/>
  <c r="X184" i="2"/>
  <c r="X187" i="2"/>
  <c r="X190" i="2"/>
  <c r="X191" i="2"/>
  <c r="X196" i="2"/>
  <c r="X200" i="2"/>
  <c r="X201" i="2"/>
  <c r="X204" i="2"/>
  <c r="X208" i="2"/>
  <c r="X212" i="2"/>
  <c r="X224" i="2"/>
  <c r="X225" i="2"/>
  <c r="X226" i="2"/>
  <c r="X228" i="2"/>
  <c r="X229" i="2"/>
  <c r="X230" i="2"/>
  <c r="X232" i="2"/>
  <c r="X216" i="2"/>
  <c r="X218" i="2"/>
  <c r="X220" i="2"/>
  <c r="X222" i="2"/>
  <c r="X227" i="2"/>
  <c r="AN5" i="2"/>
  <c r="B35" i="1"/>
  <c r="B44" i="1" s="1"/>
  <c r="B36" i="1"/>
  <c r="B2" i="2"/>
  <c r="D2" i="2" s="1"/>
  <c r="B41" i="1"/>
  <c r="D21" i="2"/>
  <c r="X5" i="2"/>
  <c r="X4" i="2"/>
  <c r="E21" i="2"/>
  <c r="F54" i="1"/>
  <c r="F52" i="1"/>
  <c r="F51" i="1"/>
  <c r="B22" i="1"/>
  <c r="B51" i="1" s="1"/>
  <c r="B40" i="1"/>
  <c r="F53" i="1" l="1"/>
  <c r="K21" i="1"/>
  <c r="D8" i="2"/>
  <c r="D7" i="2"/>
  <c r="B19" i="2" s="1"/>
  <c r="G53" i="1"/>
  <c r="G51" i="1"/>
  <c r="G54" i="1"/>
  <c r="G52" i="1"/>
  <c r="G50" i="1"/>
  <c r="AB234" i="2" l="1"/>
  <c r="AA235" i="2"/>
  <c r="AA236" i="2"/>
  <c r="AA238" i="2"/>
  <c r="AA247" i="2"/>
  <c r="AA250" i="2"/>
  <c r="AA253" i="2"/>
  <c r="AA266" i="2"/>
  <c r="AB269" i="2"/>
  <c r="AA272" i="2"/>
  <c r="AA274" i="2"/>
  <c r="AB276" i="2"/>
  <c r="AA278" i="2"/>
  <c r="AA282" i="2"/>
  <c r="AB284" i="2"/>
  <c r="AA286" i="2"/>
  <c r="AB290" i="2"/>
  <c r="AA292" i="2"/>
  <c r="AA297" i="2"/>
  <c r="AA300" i="2"/>
  <c r="AB306" i="2"/>
  <c r="AA307" i="2"/>
  <c r="AA310" i="2"/>
  <c r="AA315" i="2"/>
  <c r="AB238" i="2"/>
  <c r="AB240" i="2"/>
  <c r="AA245" i="2"/>
  <c r="AB246" i="2"/>
  <c r="AA248" i="2"/>
  <c r="AA249" i="2"/>
  <c r="AA252" i="2"/>
  <c r="AB255" i="2"/>
  <c r="AA256" i="2"/>
  <c r="AA259" i="2"/>
  <c r="AB263" i="2"/>
  <c r="AB265" i="2"/>
  <c r="AB271" i="2"/>
  <c r="AA273" i="2"/>
  <c r="AA276" i="2"/>
  <c r="AA277" i="2"/>
  <c r="AA284" i="2"/>
  <c r="AA285" i="2"/>
  <c r="AA296" i="2"/>
  <c r="AB311" i="2"/>
  <c r="AA313" i="2"/>
  <c r="AA244" i="2"/>
  <c r="AB248" i="2"/>
  <c r="AB252" i="2"/>
  <c r="AA257" i="2"/>
  <c r="AB259" i="2"/>
  <c r="AA260" i="2"/>
  <c r="AA262" i="2"/>
  <c r="AA267" i="2"/>
  <c r="AA280" i="2"/>
  <c r="AA288" i="2"/>
  <c r="AA295" i="2"/>
  <c r="AA298" i="2"/>
  <c r="AA299" i="2"/>
  <c r="AA302" i="2"/>
  <c r="AA303" i="2"/>
  <c r="AB305" i="2"/>
  <c r="AA306" i="2"/>
  <c r="AB307" i="2"/>
  <c r="AA308" i="2"/>
  <c r="AA314" i="2"/>
  <c r="AA316" i="2"/>
  <c r="AA319" i="2"/>
  <c r="AA322" i="2"/>
  <c r="AB323" i="2"/>
  <c r="AA233" i="2"/>
  <c r="AB236" i="2"/>
  <c r="AA239" i="2"/>
  <c r="AA242" i="2"/>
  <c r="AB244" i="2"/>
  <c r="AB250" i="2"/>
  <c r="AA251" i="2"/>
  <c r="AA254" i="2"/>
  <c r="AB257" i="2"/>
  <c r="AA258" i="2"/>
  <c r="AA261" i="2"/>
  <c r="AB267" i="2"/>
  <c r="AA269" i="2"/>
  <c r="AA275" i="2"/>
  <c r="AB280" i="2"/>
  <c r="AA281" i="2"/>
  <c r="AA283" i="2"/>
  <c r="AB288" i="2"/>
  <c r="AA290" i="2"/>
  <c r="AB292" i="2"/>
  <c r="AA293" i="2"/>
  <c r="AB295" i="2"/>
  <c r="AB298" i="2"/>
  <c r="AB299" i="2"/>
  <c r="AB302" i="2"/>
  <c r="AB303" i="2"/>
  <c r="AA234" i="2"/>
  <c r="AA237" i="2"/>
  <c r="AA240" i="2"/>
  <c r="AB242" i="2"/>
  <c r="AA246" i="2"/>
  <c r="AB254" i="2"/>
  <c r="AB261" i="2"/>
  <c r="AA263" i="2"/>
  <c r="AA265" i="2"/>
  <c r="AA271" i="2"/>
  <c r="AB274" i="2"/>
  <c r="AB278" i="2"/>
  <c r="AB282" i="2"/>
  <c r="AB286" i="2"/>
  <c r="AB293" i="2"/>
  <c r="AB294" i="2"/>
  <c r="AA304" i="2"/>
  <c r="AB310" i="2"/>
  <c r="AA311" i="2"/>
  <c r="AB315" i="2"/>
  <c r="AA318" i="2"/>
  <c r="AA320" i="2"/>
  <c r="AB327" i="2"/>
  <c r="AB308" i="2"/>
  <c r="AA312" i="2"/>
  <c r="AA317" i="2"/>
  <c r="AA323" i="2"/>
  <c r="AA327" i="2"/>
  <c r="AB332" i="2"/>
  <c r="AB335" i="2"/>
  <c r="AA336" i="2"/>
  <c r="AA339" i="2"/>
  <c r="AB341" i="2"/>
  <c r="AA342" i="2"/>
  <c r="AA345" i="2"/>
  <c r="AB348" i="2"/>
  <c r="AB351" i="2"/>
  <c r="AA352" i="2"/>
  <c r="AA355" i="2"/>
  <c r="AB357" i="2"/>
  <c r="AB364" i="2"/>
  <c r="AA368" i="2"/>
  <c r="AB371" i="2"/>
  <c r="AB372" i="2"/>
  <c r="AA375" i="2"/>
  <c r="AB379" i="2"/>
  <c r="AB383" i="2"/>
  <c r="AA385" i="2"/>
  <c r="AA387" i="2"/>
  <c r="AA391" i="2"/>
  <c r="AA396" i="2"/>
  <c r="AB397" i="2"/>
  <c r="AA398" i="2"/>
  <c r="AA401" i="2"/>
  <c r="AB314" i="2"/>
  <c r="AB318" i="2"/>
  <c r="AB319" i="2"/>
  <c r="AA309" i="2"/>
  <c r="AB331" i="2"/>
  <c r="AB333" i="2"/>
  <c r="AA334" i="2"/>
  <c r="AA337" i="2"/>
  <c r="AB340" i="2"/>
  <c r="AB343" i="2"/>
  <c r="AA344" i="2"/>
  <c r="AA347" i="2"/>
  <c r="AB349" i="2"/>
  <c r="AA350" i="2"/>
  <c r="AB353" i="2"/>
  <c r="AB356" i="2"/>
  <c r="AB360" i="2"/>
  <c r="AA361" i="2"/>
  <c r="AA363" i="2"/>
  <c r="AB365" i="2"/>
  <c r="AA366" i="2"/>
  <c r="AB369" i="2"/>
  <c r="AB373" i="2"/>
  <c r="AB377" i="2"/>
  <c r="AA378" i="2"/>
  <c r="AB381" i="2"/>
  <c r="AA388" i="2"/>
  <c r="AB389" i="2"/>
  <c r="AA390" i="2"/>
  <c r="AA393" i="2"/>
  <c r="AB395" i="2"/>
  <c r="AA399" i="2"/>
  <c r="AA328" i="2"/>
  <c r="AA335" i="2"/>
  <c r="AA343" i="2"/>
  <c r="AA351" i="2"/>
  <c r="AA357" i="2"/>
  <c r="AB363" i="2"/>
  <c r="AA367" i="2"/>
  <c r="AB368" i="2"/>
  <c r="AA372" i="2"/>
  <c r="AA374" i="2"/>
  <c r="AA379" i="2"/>
  <c r="AA384" i="2"/>
  <c r="AB385" i="2"/>
  <c r="AB393" i="2"/>
  <c r="AA395" i="2"/>
  <c r="AA397" i="2"/>
  <c r="AB399" i="2"/>
  <c r="AB403" i="2"/>
  <c r="AA407" i="2"/>
  <c r="AB409" i="2"/>
  <c r="AB413" i="2"/>
  <c r="AB417" i="2"/>
  <c r="AA419" i="2"/>
  <c r="AA420" i="2"/>
  <c r="AA426" i="2"/>
  <c r="AA435" i="2"/>
  <c r="AB436" i="2"/>
  <c r="AA437" i="2"/>
  <c r="AA439" i="2"/>
  <c r="AB440" i="2"/>
  <c r="AA441" i="2"/>
  <c r="AA447" i="2"/>
  <c r="AB448" i="2"/>
  <c r="AA449" i="2"/>
  <c r="AA333" i="2"/>
  <c r="AA341" i="2"/>
  <c r="AA349" i="2"/>
  <c r="AA353" i="2"/>
  <c r="AA356" i="2"/>
  <c r="AB387" i="2"/>
  <c r="AA389" i="2"/>
  <c r="AB391" i="2"/>
  <c r="AA400" i="2"/>
  <c r="AA405" i="2"/>
  <c r="AB407" i="2"/>
  <c r="AA408" i="2"/>
  <c r="AA411" i="2"/>
  <c r="AA415" i="2"/>
  <c r="AB419" i="2"/>
  <c r="AA423" i="2"/>
  <c r="AA427" i="2"/>
  <c r="AA430" i="2"/>
  <c r="AA431" i="2"/>
  <c r="AA433" i="2"/>
  <c r="AA446" i="2"/>
  <c r="AA455" i="2"/>
  <c r="AA458" i="2"/>
  <c r="AA462" i="2"/>
  <c r="AB464" i="2"/>
  <c r="AA469" i="2"/>
  <c r="AA470" i="2"/>
  <c r="AB472" i="2"/>
  <c r="AB474" i="2"/>
  <c r="AA475" i="2"/>
  <c r="AB476" i="2"/>
  <c r="AA478" i="2"/>
  <c r="AA480" i="2"/>
  <c r="AA485" i="2"/>
  <c r="AB490" i="2"/>
  <c r="AA491" i="2"/>
  <c r="AB492" i="2"/>
  <c r="AA494" i="2"/>
  <c r="AA496" i="2"/>
  <c r="AB330" i="2"/>
  <c r="AA331" i="2"/>
  <c r="AA332" i="2"/>
  <c r="AA338" i="2"/>
  <c r="AA340" i="2"/>
  <c r="AA346" i="2"/>
  <c r="AA348" i="2"/>
  <c r="AB355" i="2"/>
  <c r="AA358" i="2"/>
  <c r="AB361" i="2"/>
  <c r="AA365" i="2"/>
  <c r="AA369" i="2"/>
  <c r="AA377" i="2"/>
  <c r="AA383" i="2"/>
  <c r="AA392" i="2"/>
  <c r="AA402" i="2"/>
  <c r="AA404" i="2"/>
  <c r="AB405" i="2"/>
  <c r="AB411" i="2"/>
  <c r="AA412" i="2"/>
  <c r="AB415" i="2"/>
  <c r="AA421" i="2"/>
  <c r="AB423" i="2"/>
  <c r="AA425" i="2"/>
  <c r="AB427" i="2"/>
  <c r="AA429" i="2"/>
  <c r="AB431" i="2"/>
  <c r="AB433" i="2"/>
  <c r="AA438" i="2"/>
  <c r="AA442" i="2"/>
  <c r="AA444" i="2"/>
  <c r="AB446" i="2"/>
  <c r="AA324" i="2"/>
  <c r="AB329" i="2"/>
  <c r="AB336" i="2"/>
  <c r="AB337" i="2"/>
  <c r="AB339" i="2"/>
  <c r="AB344" i="2"/>
  <c r="AB345" i="2"/>
  <c r="AB347" i="2"/>
  <c r="AB352" i="2"/>
  <c r="AA360" i="2"/>
  <c r="AA364" i="2"/>
  <c r="AA373" i="2"/>
  <c r="AB375" i="2"/>
  <c r="AA381" i="2"/>
  <c r="AA386" i="2"/>
  <c r="AA394" i="2"/>
  <c r="AB401" i="2"/>
  <c r="AA403" i="2"/>
  <c r="AA409" i="2"/>
  <c r="AA413" i="2"/>
  <c r="AA417" i="2"/>
  <c r="AA418" i="2"/>
  <c r="AB421" i="2"/>
  <c r="AB425" i="2"/>
  <c r="AB428" i="2"/>
  <c r="AB429" i="2"/>
  <c r="AB432" i="2"/>
  <c r="AA434" i="2"/>
  <c r="AA436" i="2"/>
  <c r="AB438" i="2"/>
  <c r="AA440" i="2"/>
  <c r="AB442" i="2"/>
  <c r="AA443" i="2"/>
  <c r="AB444" i="2"/>
  <c r="AA445" i="2"/>
  <c r="AA448" i="2"/>
  <c r="AB450" i="2"/>
  <c r="AA452" i="2"/>
  <c r="AB454" i="2"/>
  <c r="AB456" i="2"/>
  <c r="AB460" i="2"/>
  <c r="AB466" i="2"/>
  <c r="AA468" i="2"/>
  <c r="AA471" i="2"/>
  <c r="AA473" i="2"/>
  <c r="AA477" i="2"/>
  <c r="AB482" i="2"/>
  <c r="AA483" i="2"/>
  <c r="AB484" i="2"/>
  <c r="AA486" i="2"/>
  <c r="AA488" i="2"/>
  <c r="AA493" i="2"/>
  <c r="AB498" i="2"/>
  <c r="AA499" i="2"/>
  <c r="AB500" i="2"/>
  <c r="AA466" i="2"/>
  <c r="AA482" i="2"/>
  <c r="AA484" i="2"/>
  <c r="AA487" i="2"/>
  <c r="AB494" i="2"/>
  <c r="AA501" i="2"/>
  <c r="AB506" i="2"/>
  <c r="AA507" i="2"/>
  <c r="AB508" i="2"/>
  <c r="AA510" i="2"/>
  <c r="AA512" i="2"/>
  <c r="AA517" i="2"/>
  <c r="AA521" i="2"/>
  <c r="AA522" i="2"/>
  <c r="AA526" i="2"/>
  <c r="AB530" i="2"/>
  <c r="AA531" i="2"/>
  <c r="AA534" i="2"/>
  <c r="AB538" i="2"/>
  <c r="AA539" i="2"/>
  <c r="AB542" i="2"/>
  <c r="AA545" i="2"/>
  <c r="AA546" i="2"/>
  <c r="AB554" i="2"/>
  <c r="AA555" i="2"/>
  <c r="AB557" i="2"/>
  <c r="AA561" i="2"/>
  <c r="AA566" i="2"/>
  <c r="AB567" i="2"/>
  <c r="AA568" i="2"/>
  <c r="AA450" i="2"/>
  <c r="AA456" i="2"/>
  <c r="AB458" i="2"/>
  <c r="AA463" i="2"/>
  <c r="AA464" i="2"/>
  <c r="AB468" i="2"/>
  <c r="AA472" i="2"/>
  <c r="AA474" i="2"/>
  <c r="AA476" i="2"/>
  <c r="AA479" i="2"/>
  <c r="AB486" i="2"/>
  <c r="AB496" i="2"/>
  <c r="AA497" i="2"/>
  <c r="AA505" i="2"/>
  <c r="AB510" i="2"/>
  <c r="AA511" i="2"/>
  <c r="AB512" i="2"/>
  <c r="AA514" i="2"/>
  <c r="AA516" i="2"/>
  <c r="AA518" i="2"/>
  <c r="AB522" i="2"/>
  <c r="AA523" i="2"/>
  <c r="AB526" i="2"/>
  <c r="AB534" i="2"/>
  <c r="AA536" i="2"/>
  <c r="AA540" i="2"/>
  <c r="AA544" i="2"/>
  <c r="AB546" i="2"/>
  <c r="AA549" i="2"/>
  <c r="AA550" i="2"/>
  <c r="AA552" i="2"/>
  <c r="AB555" i="2"/>
  <c r="AA556" i="2"/>
  <c r="AA559" i="2"/>
  <c r="AB561" i="2"/>
  <c r="AA565" i="2"/>
  <c r="AA570" i="2"/>
  <c r="AB571" i="2"/>
  <c r="AA572" i="2"/>
  <c r="AA575" i="2"/>
  <c r="AB577" i="2"/>
  <c r="AA581" i="2"/>
  <c r="AA586" i="2"/>
  <c r="AB587" i="2"/>
  <c r="AA588" i="2"/>
  <c r="AB591" i="2"/>
  <c r="AA592" i="2"/>
  <c r="AA593" i="2"/>
  <c r="AB597" i="2"/>
  <c r="AA599" i="2"/>
  <c r="AB601" i="2"/>
  <c r="AA604" i="2"/>
  <c r="AA606" i="2"/>
  <c r="AB607" i="2"/>
  <c r="AA609" i="2"/>
  <c r="AB615" i="2"/>
  <c r="AB619" i="2"/>
  <c r="AB621" i="2"/>
  <c r="AA623" i="2"/>
  <c r="AA629" i="2"/>
  <c r="AA631" i="2"/>
  <c r="AB452" i="2"/>
  <c r="AA454" i="2"/>
  <c r="AA460" i="2"/>
  <c r="AA461" i="2"/>
  <c r="AB462" i="2"/>
  <c r="AB478" i="2"/>
  <c r="AB488" i="2"/>
  <c r="AA489" i="2"/>
  <c r="AA498" i="2"/>
  <c r="AA500" i="2"/>
  <c r="AA502" i="2"/>
  <c r="AA504" i="2"/>
  <c r="AA509" i="2"/>
  <c r="AB514" i="2"/>
  <c r="AA515" i="2"/>
  <c r="AB516" i="2"/>
  <c r="AB518" i="2"/>
  <c r="AA520" i="2"/>
  <c r="AA524" i="2"/>
  <c r="AA528" i="2"/>
  <c r="AA529" i="2"/>
  <c r="AA532" i="2"/>
  <c r="AB536" i="2"/>
  <c r="AB540" i="2"/>
  <c r="AB544" i="2"/>
  <c r="AA548" i="2"/>
  <c r="AB550" i="2"/>
  <c r="AB552" i="2"/>
  <c r="AA558" i="2"/>
  <c r="AB559" i="2"/>
  <c r="AA560" i="2"/>
  <c r="AA563" i="2"/>
  <c r="AA451" i="2"/>
  <c r="AB470" i="2"/>
  <c r="AB471" i="2"/>
  <c r="AB480" i="2"/>
  <c r="AA481" i="2"/>
  <c r="AA490" i="2"/>
  <c r="AA492" i="2"/>
  <c r="AA495" i="2"/>
  <c r="AB502" i="2"/>
  <c r="AA503" i="2"/>
  <c r="AB504" i="2"/>
  <c r="AA506" i="2"/>
  <c r="AA508" i="2"/>
  <c r="AA513" i="2"/>
  <c r="AB520" i="2"/>
  <c r="AB524" i="2"/>
  <c r="AB528" i="2"/>
  <c r="AA530" i="2"/>
  <c r="AB532" i="2"/>
  <c r="AA537" i="2"/>
  <c r="AA538" i="2"/>
  <c r="AA542" i="2"/>
  <c r="AB547" i="2"/>
  <c r="AB548" i="2"/>
  <c r="AB551" i="2"/>
  <c r="AA553" i="2"/>
  <c r="AA554" i="2"/>
  <c r="AA557" i="2"/>
  <c r="AA562" i="2"/>
  <c r="AB563" i="2"/>
  <c r="AA564" i="2"/>
  <c r="AA567" i="2"/>
  <c r="AB569" i="2"/>
  <c r="AA573" i="2"/>
  <c r="AA578" i="2"/>
  <c r="AB579" i="2"/>
  <c r="AA580" i="2"/>
  <c r="AA583" i="2"/>
  <c r="AB585" i="2"/>
  <c r="AA589" i="2"/>
  <c r="AA594" i="2"/>
  <c r="AB595" i="2"/>
  <c r="AA603" i="2"/>
  <c r="AA605" i="2"/>
  <c r="AA611" i="2"/>
  <c r="AA612" i="2"/>
  <c r="AA613" i="2"/>
  <c r="AA614" i="2"/>
  <c r="AA617" i="2"/>
  <c r="AB625" i="2"/>
  <c r="AA627" i="2"/>
  <c r="AB630" i="2"/>
  <c r="AA569" i="2"/>
  <c r="AA574" i="2"/>
  <c r="AA584" i="2"/>
  <c r="AB593" i="2"/>
  <c r="AA595" i="2"/>
  <c r="AA597" i="2"/>
  <c r="AA598" i="2"/>
  <c r="AB605" i="2"/>
  <c r="AB613" i="2"/>
  <c r="AB629" i="2"/>
  <c r="AB633" i="2"/>
  <c r="AA635" i="2"/>
  <c r="AB640" i="2"/>
  <c r="AA641" i="2"/>
  <c r="AB642" i="2"/>
  <c r="AA644" i="2"/>
  <c r="AA646" i="2"/>
  <c r="AA651" i="2"/>
  <c r="AB656" i="2"/>
  <c r="AA657" i="2"/>
  <c r="AB658" i="2"/>
  <c r="AA660" i="2"/>
  <c r="AA662" i="2"/>
  <c r="AA667" i="2"/>
  <c r="AB672" i="2"/>
  <c r="AA673" i="2"/>
  <c r="AB674" i="2"/>
  <c r="AA676" i="2"/>
  <c r="AB680" i="2"/>
  <c r="AA683" i="2"/>
  <c r="AA688" i="2"/>
  <c r="AB692" i="2"/>
  <c r="AA695" i="2"/>
  <c r="AA703" i="2"/>
  <c r="AA705" i="2"/>
  <c r="AB706" i="2"/>
  <c r="AB709" i="2"/>
  <c r="AB710" i="2"/>
  <c r="AB713" i="2"/>
  <c r="AA715" i="2"/>
  <c r="AA716" i="2"/>
  <c r="AB717" i="2"/>
  <c r="AA719" i="2"/>
  <c r="AA721" i="2"/>
  <c r="AA726" i="2"/>
  <c r="AB731" i="2"/>
  <c r="AA732" i="2"/>
  <c r="AB733" i="2"/>
  <c r="AA576" i="2"/>
  <c r="AB583" i="2"/>
  <c r="AA585" i="2"/>
  <c r="AA587" i="2"/>
  <c r="AB589" i="2"/>
  <c r="AB611" i="2"/>
  <c r="AA615" i="2"/>
  <c r="AB617" i="2"/>
  <c r="AB623" i="2"/>
  <c r="AB627" i="2"/>
  <c r="AA628" i="2"/>
  <c r="AB631" i="2"/>
  <c r="AB634" i="2"/>
  <c r="AB635" i="2"/>
  <c r="AA639" i="2"/>
  <c r="AB644" i="2"/>
  <c r="AA645" i="2"/>
  <c r="AB646" i="2"/>
  <c r="AA648" i="2"/>
  <c r="AA650" i="2"/>
  <c r="AA655" i="2"/>
  <c r="AB660" i="2"/>
  <c r="AA661" i="2"/>
  <c r="AB662" i="2"/>
  <c r="AA664" i="2"/>
  <c r="AA666" i="2"/>
  <c r="AA671" i="2"/>
  <c r="AB676" i="2"/>
  <c r="AA677" i="2"/>
  <c r="AB688" i="2"/>
  <c r="AA690" i="2"/>
  <c r="AA694" i="2"/>
  <c r="AA696" i="2"/>
  <c r="AA697" i="2"/>
  <c r="AA700" i="2"/>
  <c r="AA707" i="2"/>
  <c r="AB719" i="2"/>
  <c r="AA720" i="2"/>
  <c r="AB721" i="2"/>
  <c r="AB575" i="2"/>
  <c r="AA577" i="2"/>
  <c r="AA579" i="2"/>
  <c r="AB581" i="2"/>
  <c r="AA590" i="2"/>
  <c r="AA591" i="2"/>
  <c r="AB599" i="2"/>
  <c r="AA601" i="2"/>
  <c r="AB603" i="2"/>
  <c r="AB609" i="2"/>
  <c r="AA619" i="2"/>
  <c r="AA620" i="2"/>
  <c r="AA632" i="2"/>
  <c r="AA636" i="2"/>
  <c r="AA638" i="2"/>
  <c r="AA643" i="2"/>
  <c r="AB648" i="2"/>
  <c r="AA649" i="2"/>
  <c r="AB650" i="2"/>
  <c r="AA652" i="2"/>
  <c r="AA654" i="2"/>
  <c r="AA659" i="2"/>
  <c r="AB664" i="2"/>
  <c r="AA665" i="2"/>
  <c r="AB666" i="2"/>
  <c r="AA668" i="2"/>
  <c r="AA670" i="2"/>
  <c r="AA675" i="2"/>
  <c r="AA678" i="2"/>
  <c r="AA679" i="2"/>
  <c r="AA682" i="2"/>
  <c r="AA684" i="2"/>
  <c r="AA686" i="2"/>
  <c r="AA687" i="2"/>
  <c r="AB690" i="2"/>
  <c r="AB694" i="2"/>
  <c r="AB696" i="2"/>
  <c r="AA698" i="2"/>
  <c r="AB700" i="2"/>
  <c r="AA702" i="2"/>
  <c r="AA704" i="2"/>
  <c r="AA708" i="2"/>
  <c r="AA711" i="2"/>
  <c r="AA712" i="2"/>
  <c r="AA714" i="2"/>
  <c r="AA718" i="2"/>
  <c r="AB723" i="2"/>
  <c r="AA724" i="2"/>
  <c r="AB725" i="2"/>
  <c r="AB565" i="2"/>
  <c r="AA571" i="2"/>
  <c r="AB573" i="2"/>
  <c r="AA582" i="2"/>
  <c r="AA607" i="2"/>
  <c r="AA621" i="2"/>
  <c r="AA622" i="2"/>
  <c r="AA625" i="2"/>
  <c r="AB626" i="2"/>
  <c r="AA633" i="2"/>
  <c r="AB636" i="2"/>
  <c r="AA637" i="2"/>
  <c r="AB638" i="2"/>
  <c r="AA640" i="2"/>
  <c r="AA642" i="2"/>
  <c r="AA647" i="2"/>
  <c r="AB652" i="2"/>
  <c r="AA653" i="2"/>
  <c r="AB654" i="2"/>
  <c r="AA656" i="2"/>
  <c r="AA658" i="2"/>
  <c r="AA663" i="2"/>
  <c r="AB668" i="2"/>
  <c r="AA669" i="2"/>
  <c r="AB670" i="2"/>
  <c r="AA672" i="2"/>
  <c r="AA674" i="2"/>
  <c r="AB678" i="2"/>
  <c r="AA680" i="2"/>
  <c r="AA681" i="2"/>
  <c r="AB682" i="2"/>
  <c r="AB684" i="2"/>
  <c r="AB686" i="2"/>
  <c r="AA692" i="2"/>
  <c r="AB698" i="2"/>
  <c r="AB702" i="2"/>
  <c r="AB704" i="2"/>
  <c r="AA706" i="2"/>
  <c r="AB708" i="2"/>
  <c r="AA710" i="2"/>
  <c r="AB712" i="2"/>
  <c r="AB714" i="2"/>
  <c r="AA717" i="2"/>
  <c r="AA722" i="2"/>
  <c r="AB727" i="2"/>
  <c r="AA728" i="2"/>
  <c r="AB729" i="2"/>
  <c r="AA731" i="2"/>
  <c r="AA733" i="2"/>
  <c r="AA738" i="2"/>
  <c r="AB743" i="2"/>
  <c r="AA744" i="2"/>
  <c r="AB745" i="2"/>
  <c r="AA747" i="2"/>
  <c r="AA749" i="2"/>
  <c r="AA754" i="2"/>
  <c r="AA725" i="2"/>
  <c r="AA727" i="2"/>
  <c r="AA729" i="2"/>
  <c r="AA730" i="2"/>
  <c r="AA739" i="2"/>
  <c r="AB741" i="2"/>
  <c r="AA745" i="2"/>
  <c r="AB751" i="2"/>
  <c r="AA752" i="2"/>
  <c r="AB759" i="2"/>
  <c r="AA760" i="2"/>
  <c r="AB761" i="2"/>
  <c r="AA763" i="2"/>
  <c r="AA765" i="2"/>
  <c r="AA770" i="2"/>
  <c r="AA774" i="2"/>
  <c r="AA777" i="2"/>
  <c r="AA778" i="2"/>
  <c r="AA781" i="2"/>
  <c r="AA783" i="2"/>
  <c r="AA785" i="2"/>
  <c r="AA786" i="2"/>
  <c r="AB789" i="2"/>
  <c r="AB791" i="2"/>
  <c r="AA792" i="2"/>
  <c r="AA797" i="2"/>
  <c r="AA801" i="2"/>
  <c r="AA802" i="2"/>
  <c r="AA805" i="2"/>
  <c r="AB809" i="2"/>
  <c r="AB813" i="2"/>
  <c r="AB817" i="2"/>
  <c r="AA819" i="2"/>
  <c r="AA821" i="2"/>
  <c r="AB8" i="2"/>
  <c r="AA11" i="2"/>
  <c r="AA15" i="2"/>
  <c r="AA16" i="2"/>
  <c r="AA20" i="2"/>
  <c r="AB22" i="2"/>
  <c r="AA27" i="2"/>
  <c r="AB28" i="2"/>
  <c r="AB30" i="2"/>
  <c r="AA31" i="2"/>
  <c r="AB32" i="2"/>
  <c r="AA33" i="2"/>
  <c r="AA36" i="2"/>
  <c r="AB38" i="2"/>
  <c r="AB44" i="2"/>
  <c r="AA45" i="2"/>
  <c r="AB46" i="2"/>
  <c r="AA48" i="2"/>
  <c r="AA50" i="2"/>
  <c r="AA52" i="2"/>
  <c r="AA55" i="2"/>
  <c r="AA56" i="2"/>
  <c r="AA58" i="2"/>
  <c r="AB59" i="2"/>
  <c r="AA63" i="2"/>
  <c r="AB72" i="2"/>
  <c r="AB73" i="2"/>
  <c r="AA723" i="2"/>
  <c r="AA734" i="2"/>
  <c r="AA737" i="2"/>
  <c r="AB739" i="2"/>
  <c r="AA740" i="2"/>
  <c r="AA742" i="2"/>
  <c r="AA746" i="2"/>
  <c r="AB749" i="2"/>
  <c r="AA758" i="2"/>
  <c r="AB763" i="2"/>
  <c r="AA764" i="2"/>
  <c r="AB765" i="2"/>
  <c r="AA767" i="2"/>
  <c r="AA769" i="2"/>
  <c r="AB777" i="2"/>
  <c r="AA779" i="2"/>
  <c r="AA780" i="2"/>
  <c r="AB781" i="2"/>
  <c r="AB783" i="2"/>
  <c r="AB785" i="2"/>
  <c r="AA790" i="2"/>
  <c r="AA793" i="2"/>
  <c r="AB797" i="2"/>
  <c r="AB801" i="2"/>
  <c r="AA803" i="2"/>
  <c r="AB805" i="2"/>
  <c r="AA810" i="2"/>
  <c r="AA811" i="2"/>
  <c r="AA815" i="2"/>
  <c r="AB819" i="2"/>
  <c r="AB821" i="2"/>
  <c r="AA7" i="2"/>
  <c r="AA9" i="2"/>
  <c r="AA13" i="2"/>
  <c r="AB16" i="2"/>
  <c r="AA17" i="2"/>
  <c r="AA18" i="2"/>
  <c r="AB20" i="2"/>
  <c r="AA21" i="2"/>
  <c r="AA24" i="2"/>
  <c r="AA35" i="2"/>
  <c r="AB36" i="2"/>
  <c r="AA39" i="2"/>
  <c r="AA43" i="2"/>
  <c r="AB48" i="2"/>
  <c r="AA49" i="2"/>
  <c r="AB50" i="2"/>
  <c r="AB52" i="2"/>
  <c r="AA54" i="2"/>
  <c r="AB56" i="2"/>
  <c r="AB58" i="2"/>
  <c r="AA61" i="2"/>
  <c r="AB63" i="2"/>
  <c r="AA67" i="2"/>
  <c r="AA69" i="2"/>
  <c r="AA75" i="2"/>
  <c r="AB77" i="2"/>
  <c r="AB83" i="2"/>
  <c r="AA84" i="2"/>
  <c r="AB85" i="2"/>
  <c r="AA87" i="2"/>
  <c r="AA735" i="2"/>
  <c r="AB737" i="2"/>
  <c r="AA748" i="2"/>
  <c r="AA750" i="2"/>
  <c r="AA753" i="2"/>
  <c r="AA755" i="2"/>
  <c r="AA757" i="2"/>
  <c r="AA762" i="2"/>
  <c r="AB767" i="2"/>
  <c r="AA768" i="2"/>
  <c r="AB769" i="2"/>
  <c r="AA771" i="2"/>
  <c r="AA773" i="2"/>
  <c r="AA775" i="2"/>
  <c r="AB779" i="2"/>
  <c r="AA782" i="2"/>
  <c r="AA787" i="2"/>
  <c r="AB793" i="2"/>
  <c r="AA794" i="2"/>
  <c r="AA795" i="2"/>
  <c r="AA799" i="2"/>
  <c r="AB803" i="2"/>
  <c r="AA804" i="2"/>
  <c r="AA807" i="2"/>
  <c r="AB811" i="2"/>
  <c r="AA812" i="2"/>
  <c r="AB815" i="2"/>
  <c r="AB820" i="2"/>
  <c r="AA822" i="2"/>
  <c r="AA6" i="2"/>
  <c r="AB9" i="2"/>
  <c r="AA12" i="2"/>
  <c r="AB13" i="2"/>
  <c r="AB17" i="2"/>
  <c r="AA19" i="2"/>
  <c r="AA23" i="2"/>
  <c r="AB24" i="2"/>
  <c r="AA25" i="2"/>
  <c r="AA26" i="2"/>
  <c r="AA29" i="2"/>
  <c r="AA34" i="2"/>
  <c r="AB39" i="2"/>
  <c r="AA40" i="2"/>
  <c r="AA42" i="2"/>
  <c r="AA47" i="2"/>
  <c r="AA51" i="2"/>
  <c r="AB54" i="2"/>
  <c r="AB57" i="2"/>
  <c r="AA60" i="2"/>
  <c r="AB61" i="2"/>
  <c r="AA62" i="2"/>
  <c r="AA65" i="2"/>
  <c r="AB67" i="2"/>
  <c r="AB69" i="2"/>
  <c r="AA71" i="2"/>
  <c r="AB735" i="2"/>
  <c r="AA736" i="2"/>
  <c r="AA741" i="2"/>
  <c r="AA743" i="2"/>
  <c r="AB747" i="2"/>
  <c r="AA751" i="2"/>
  <c r="AB753" i="2"/>
  <c r="AB755" i="2"/>
  <c r="AA756" i="2"/>
  <c r="AB757" i="2"/>
  <c r="AA759" i="2"/>
  <c r="AA761" i="2"/>
  <c r="AA766" i="2"/>
  <c r="AB771" i="2"/>
  <c r="AA772" i="2"/>
  <c r="AB773" i="2"/>
  <c r="AB775" i="2"/>
  <c r="AA776" i="2"/>
  <c r="AB787" i="2"/>
  <c r="AA789" i="2"/>
  <c r="AA791" i="2"/>
  <c r="AB795" i="2"/>
  <c r="AA796" i="2"/>
  <c r="AB799" i="2"/>
  <c r="AB807" i="2"/>
  <c r="AA809" i="2"/>
  <c r="AA813" i="2"/>
  <c r="AA817" i="2"/>
  <c r="AA818" i="2"/>
  <c r="AA8" i="2"/>
  <c r="AA10" i="2"/>
  <c r="AB12" i="2"/>
  <c r="AA14" i="2"/>
  <c r="AB19" i="2"/>
  <c r="AA22" i="2"/>
  <c r="AB26" i="2"/>
  <c r="AA28" i="2"/>
  <c r="AA30" i="2"/>
  <c r="AA32" i="2"/>
  <c r="AB34" i="2"/>
  <c r="AA38" i="2"/>
  <c r="AB40" i="2"/>
  <c r="AA41" i="2"/>
  <c r="AB42" i="2"/>
  <c r="AA44" i="2"/>
  <c r="AA46" i="2"/>
  <c r="AA59" i="2"/>
  <c r="AA64" i="2"/>
  <c r="AB65" i="2"/>
  <c r="AA66" i="2"/>
  <c r="AA68" i="2"/>
  <c r="AB71" i="2"/>
  <c r="AA73" i="2"/>
  <c r="AA79" i="2"/>
  <c r="AA81" i="2"/>
  <c r="AA86" i="2"/>
  <c r="AB76" i="2"/>
  <c r="AA77" i="2"/>
  <c r="AA78" i="2"/>
  <c r="AB79" i="2"/>
  <c r="AB91" i="2"/>
  <c r="AA92" i="2"/>
  <c r="AB93" i="2"/>
  <c r="AB97" i="2"/>
  <c r="AA101" i="2"/>
  <c r="AB104" i="2"/>
  <c r="AB105" i="2"/>
  <c r="AB109" i="2"/>
  <c r="AA110" i="2"/>
  <c r="AB111" i="2"/>
  <c r="AA113" i="2"/>
  <c r="AA115" i="2"/>
  <c r="AB119" i="2"/>
  <c r="AA122" i="2"/>
  <c r="AB124" i="2"/>
  <c r="AB128" i="2"/>
  <c r="AB132" i="2"/>
  <c r="AB136" i="2"/>
  <c r="AB140" i="2"/>
  <c r="AB144" i="2"/>
  <c r="AB149" i="2"/>
  <c r="AA150" i="2"/>
  <c r="AB153" i="2"/>
  <c r="AB155" i="2"/>
  <c r="AB159" i="2"/>
  <c r="AA160" i="2"/>
  <c r="AA165" i="2"/>
  <c r="AB166" i="2"/>
  <c r="AA173" i="2"/>
  <c r="AB174" i="2"/>
  <c r="AA181" i="2"/>
  <c r="AB182" i="2"/>
  <c r="AA188" i="2"/>
  <c r="AB194" i="2"/>
  <c r="AA195" i="2"/>
  <c r="AB198" i="2"/>
  <c r="AB200" i="2"/>
  <c r="AB201" i="2"/>
  <c r="AA204" i="2"/>
  <c r="AB206" i="2"/>
  <c r="AA208" i="2"/>
  <c r="AB210" i="2"/>
  <c r="AA212" i="2"/>
  <c r="AB214" i="2"/>
  <c r="AB75" i="2"/>
  <c r="AB81" i="2"/>
  <c r="AA82" i="2"/>
  <c r="AA90" i="2"/>
  <c r="AA94" i="2"/>
  <c r="AB101" i="2"/>
  <c r="AA102" i="2"/>
  <c r="AA107" i="2"/>
  <c r="AB113" i="2"/>
  <c r="AA114" i="2"/>
  <c r="AB115" i="2"/>
  <c r="AA117" i="2"/>
  <c r="AB122" i="2"/>
  <c r="AA125" i="2"/>
  <c r="AA126" i="2"/>
  <c r="AA129" i="2"/>
  <c r="AA130" i="2"/>
  <c r="AA133" i="2"/>
  <c r="AA134" i="2"/>
  <c r="AA137" i="2"/>
  <c r="AA138" i="2"/>
  <c r="AA141" i="2"/>
  <c r="AA142" i="2"/>
  <c r="AA145" i="2"/>
  <c r="AA146" i="2"/>
  <c r="AA151" i="2"/>
  <c r="AA156" i="2"/>
  <c r="AA158" i="2"/>
  <c r="AB160" i="2"/>
  <c r="AA161" i="2"/>
  <c r="AA162" i="2"/>
  <c r="AA163" i="2"/>
  <c r="AA168" i="2"/>
  <c r="AA170" i="2"/>
  <c r="AA171" i="2"/>
  <c r="AA176" i="2"/>
  <c r="AA178" i="2"/>
  <c r="AA179" i="2"/>
  <c r="AA184" i="2"/>
  <c r="AA186" i="2"/>
  <c r="AA196" i="2"/>
  <c r="AA202" i="2"/>
  <c r="AA203" i="2"/>
  <c r="AA205" i="2"/>
  <c r="AA209" i="2"/>
  <c r="AA213" i="2"/>
  <c r="AA215" i="2"/>
  <c r="AA216" i="2"/>
  <c r="AA219" i="2"/>
  <c r="AA220" i="2"/>
  <c r="AB225" i="2"/>
  <c r="AB229" i="2"/>
  <c r="AB217" i="2"/>
  <c r="AB221" i="2"/>
  <c r="AA74" i="2"/>
  <c r="AA83" i="2"/>
  <c r="AA85" i="2"/>
  <c r="AA89" i="2"/>
  <c r="AA95" i="2"/>
  <c r="AA96" i="2"/>
  <c r="AA98" i="2"/>
  <c r="AA99" i="2"/>
  <c r="AA103" i="2"/>
  <c r="AA106" i="2"/>
  <c r="AB107" i="2"/>
  <c r="AB108" i="2"/>
  <c r="AA112" i="2"/>
  <c r="AB117" i="2"/>
  <c r="AA121" i="2"/>
  <c r="AA123" i="2"/>
  <c r="AB125" i="2"/>
  <c r="AA127" i="2"/>
  <c r="AB129" i="2"/>
  <c r="AA131" i="2"/>
  <c r="AB133" i="2"/>
  <c r="AA135" i="2"/>
  <c r="AB137" i="2"/>
  <c r="AA139" i="2"/>
  <c r="AB141" i="2"/>
  <c r="AA143" i="2"/>
  <c r="AB145" i="2"/>
  <c r="AA147" i="2"/>
  <c r="AA152" i="2"/>
  <c r="AA154" i="2"/>
  <c r="AB156" i="2"/>
  <c r="AA157" i="2"/>
  <c r="AB161" i="2"/>
  <c r="AB162" i="2"/>
  <c r="AA169" i="2"/>
  <c r="AB170" i="2"/>
  <c r="AA177" i="2"/>
  <c r="AB178" i="2"/>
  <c r="AB186" i="2"/>
  <c r="AA187" i="2"/>
  <c r="AA190" i="2"/>
  <c r="AA191" i="2"/>
  <c r="AA197" i="2"/>
  <c r="AB202" i="2"/>
  <c r="AB205" i="2"/>
  <c r="AB209" i="2"/>
  <c r="AB213" i="2"/>
  <c r="AA226" i="2"/>
  <c r="AA230" i="2"/>
  <c r="AA80" i="2"/>
  <c r="AB87" i="2"/>
  <c r="AA88" i="2"/>
  <c r="AB89" i="2"/>
  <c r="AA91" i="2"/>
  <c r="AA93" i="2"/>
  <c r="AB95" i="2"/>
  <c r="AA97" i="2"/>
  <c r="AB99" i="2"/>
  <c r="AB103" i="2"/>
  <c r="AA105" i="2"/>
  <c r="AA109" i="2"/>
  <c r="AA111" i="2"/>
  <c r="AA116" i="2"/>
  <c r="AA119" i="2"/>
  <c r="AB121" i="2"/>
  <c r="AB123" i="2"/>
  <c r="AA124" i="2"/>
  <c r="AA128" i="2"/>
  <c r="AA132" i="2"/>
  <c r="AA136" i="2"/>
  <c r="AA140" i="2"/>
  <c r="AA144" i="2"/>
  <c r="AA149" i="2"/>
  <c r="AB152" i="2"/>
  <c r="AA153" i="2"/>
  <c r="AB157" i="2"/>
  <c r="AA159" i="2"/>
  <c r="AA164" i="2"/>
  <c r="AA166" i="2"/>
  <c r="AA167" i="2"/>
  <c r="AA172" i="2"/>
  <c r="AA174" i="2"/>
  <c r="AA175" i="2"/>
  <c r="AA180" i="2"/>
  <c r="AA182" i="2"/>
  <c r="AA183" i="2"/>
  <c r="AB190" i="2"/>
  <c r="AA192" i="2"/>
  <c r="AA194" i="2"/>
  <c r="AB197" i="2"/>
  <c r="AA198" i="2"/>
  <c r="AA199" i="2"/>
  <c r="AA206" i="2"/>
  <c r="AA207" i="2"/>
  <c r="AA210" i="2"/>
  <c r="AA211" i="2"/>
  <c r="AA214" i="2"/>
  <c r="AA218" i="2"/>
  <c r="AA222" i="2"/>
  <c r="AB226" i="2"/>
  <c r="AA227" i="2"/>
  <c r="AB230" i="2"/>
  <c r="AA231" i="2"/>
  <c r="AB218" i="2"/>
  <c r="AB222" i="2"/>
  <c r="AA223" i="2"/>
  <c r="AA225" i="2"/>
  <c r="AB231" i="2"/>
  <c r="AB175" i="2"/>
  <c r="AB112" i="2"/>
  <c r="AB187" i="2"/>
  <c r="AB173" i="2"/>
  <c r="AB90" i="2"/>
  <c r="AB179" i="2"/>
  <c r="AB146" i="2"/>
  <c r="AB138" i="2"/>
  <c r="AB130" i="2"/>
  <c r="AB195" i="2"/>
  <c r="AB169" i="2"/>
  <c r="AA118" i="2"/>
  <c r="AB782" i="2"/>
  <c r="AB762" i="2"/>
  <c r="AB33" i="2"/>
  <c r="AB774" i="2"/>
  <c r="AB738" i="2"/>
  <c r="AB750" i="2"/>
  <c r="AB687" i="2"/>
  <c r="AA689" i="2"/>
  <c r="AB639" i="2"/>
  <c r="AB667" i="2"/>
  <c r="AB558" i="2"/>
  <c r="AB511" i="2"/>
  <c r="AB566" i="2"/>
  <c r="AB479" i="2"/>
  <c r="AB475" i="2"/>
  <c r="AB437" i="2"/>
  <c r="AB396" i="2"/>
  <c r="AB483" i="2"/>
  <c r="AB434" i="2"/>
  <c r="AB312" i="2"/>
  <c r="AB277" i="2"/>
  <c r="AB300" i="2"/>
  <c r="AB798" i="2"/>
  <c r="AA814" i="2"/>
  <c r="AA798" i="2"/>
  <c r="AA709" i="2"/>
  <c r="AB715" i="2"/>
  <c r="AB693" i="2"/>
  <c r="AB227" i="2"/>
  <c r="AB211" i="2"/>
  <c r="AB167" i="2"/>
  <c r="AB184" i="2"/>
  <c r="AB168" i="2"/>
  <c r="AB219" i="2"/>
  <c r="AB171" i="2"/>
  <c r="AB223" i="2"/>
  <c r="AB180" i="2"/>
  <c r="AB164" i="2"/>
  <c r="AB116" i="2"/>
  <c r="AB51" i="2"/>
  <c r="AB7" i="2"/>
  <c r="AB11" i="2"/>
  <c r="AB790" i="2"/>
  <c r="AB758" i="2"/>
  <c r="AB27" i="2"/>
  <c r="AB786" i="2"/>
  <c r="AB6" i="2"/>
  <c r="AA788" i="2"/>
  <c r="AB643" i="2"/>
  <c r="AB655" i="2"/>
  <c r="AB570" i="2"/>
  <c r="AB683" i="2"/>
  <c r="AB647" i="2"/>
  <c r="AB574" i="2"/>
  <c r="AB507" i="2"/>
  <c r="AB582" i="2"/>
  <c r="AB515" i="2"/>
  <c r="AB491" i="2"/>
  <c r="AB473" i="2"/>
  <c r="AB388" i="2"/>
  <c r="AB328" i="2"/>
  <c r="AB499" i="2"/>
  <c r="AB445" i="2"/>
  <c r="AB400" i="2"/>
  <c r="AB324" i="2"/>
  <c r="AA326" i="2"/>
  <c r="AB273" i="2"/>
  <c r="AB316" i="2"/>
  <c r="AA264" i="2"/>
  <c r="AA806" i="2"/>
  <c r="AB780" i="2"/>
  <c r="AB822" i="2"/>
  <c r="AB800" i="2"/>
  <c r="AA816" i="2"/>
  <c r="AB810" i="2"/>
  <c r="AA800" i="2"/>
  <c r="AB794" i="2"/>
  <c r="AB806" i="2"/>
  <c r="AB792" i="2"/>
  <c r="AA784" i="2"/>
  <c r="AB772" i="2"/>
  <c r="AB768" i="2"/>
  <c r="AB764" i="2"/>
  <c r="AB760" i="2"/>
  <c r="AB756" i="2"/>
  <c r="AB752" i="2"/>
  <c r="AB748" i="2"/>
  <c r="AB744" i="2"/>
  <c r="AB740" i="2"/>
  <c r="AB736" i="2"/>
  <c r="AB732" i="2"/>
  <c r="AB728" i="2"/>
  <c r="AA189" i="2"/>
  <c r="AB181" i="2"/>
  <c r="AB165" i="2"/>
  <c r="AB94" i="2"/>
  <c r="AB215" i="2"/>
  <c r="AB163" i="2"/>
  <c r="AB142" i="2"/>
  <c r="AB134" i="2"/>
  <c r="AB126" i="2"/>
  <c r="AB177" i="2"/>
  <c r="AB150" i="2"/>
  <c r="AB82" i="2"/>
  <c r="AB23" i="2"/>
  <c r="AB746" i="2"/>
  <c r="AB730" i="2"/>
  <c r="AB43" i="2"/>
  <c r="AB754" i="2"/>
  <c r="AB770" i="2"/>
  <c r="AB14" i="2"/>
  <c r="AB718" i="2"/>
  <c r="AB679" i="2"/>
  <c r="AB659" i="2"/>
  <c r="AB586" i="2"/>
  <c r="AB671" i="2"/>
  <c r="AB722" i="2"/>
  <c r="AB663" i="2"/>
  <c r="AB578" i="2"/>
  <c r="AB598" i="2"/>
  <c r="AB562" i="2"/>
  <c r="AB408" i="2"/>
  <c r="AB392" i="2"/>
  <c r="AB320" i="2"/>
  <c r="AB272" i="2"/>
  <c r="AB266" i="2"/>
  <c r="AB237" i="2"/>
  <c r="AB258" i="2"/>
  <c r="AB233" i="2"/>
  <c r="AB818" i="2"/>
  <c r="AA808" i="2"/>
  <c r="AB802" i="2"/>
  <c r="AB814" i="2"/>
  <c r="AB784" i="2"/>
  <c r="AA820" i="2"/>
  <c r="AB812" i="2"/>
  <c r="AB796" i="2"/>
  <c r="AB808" i="2"/>
  <c r="AB776" i="2"/>
  <c r="AB207" i="2"/>
  <c r="AB183" i="2"/>
  <c r="AB191" i="2"/>
  <c r="AB176" i="2"/>
  <c r="AB188" i="2"/>
  <c r="AB86" i="2"/>
  <c r="AB172" i="2"/>
  <c r="AB47" i="2"/>
  <c r="AB742" i="2"/>
  <c r="AB726" i="2"/>
  <c r="AB66" i="2"/>
  <c r="AB778" i="2"/>
  <c r="AB62" i="2"/>
  <c r="AB10" i="2"/>
  <c r="AB766" i="2"/>
  <c r="AB734" i="2"/>
  <c r="AB675" i="2"/>
  <c r="AB594" i="2"/>
  <c r="AB651" i="2"/>
  <c r="AB590" i="2"/>
  <c r="AB487" i="2"/>
  <c r="AB495" i="2"/>
  <c r="AB503" i="2"/>
  <c r="AB404" i="2"/>
  <c r="AB441" i="2"/>
  <c r="AB262" i="2"/>
  <c r="AB296" i="2"/>
  <c r="AB804" i="2"/>
  <c r="AB816" i="2"/>
  <c r="AB788" i="2"/>
  <c r="AB697" i="2"/>
  <c r="AB691" i="2"/>
  <c r="AA701" i="2"/>
  <c r="AA713" i="2"/>
  <c r="AA691" i="2"/>
  <c r="AB699" i="2"/>
  <c r="AA685" i="2"/>
  <c r="AB673" i="2"/>
  <c r="AB669" i="2"/>
  <c r="AB665" i="2"/>
  <c r="AB661" i="2"/>
  <c r="AB657" i="2"/>
  <c r="AB653" i="2"/>
  <c r="AB649" i="2"/>
  <c r="AB645" i="2"/>
  <c r="AB641" i="2"/>
  <c r="AB637" i="2"/>
  <c r="AA616" i="2"/>
  <c r="AA602" i="2"/>
  <c r="AB632" i="2"/>
  <c r="AB608" i="2"/>
  <c r="AA630" i="2"/>
  <c r="AB622" i="2"/>
  <c r="AB604" i="2"/>
  <c r="AA596" i="2"/>
  <c r="AB602" i="2"/>
  <c r="AB576" i="2"/>
  <c r="AB560" i="2"/>
  <c r="AA547" i="2"/>
  <c r="AB545" i="2"/>
  <c r="AB541" i="2"/>
  <c r="AA541" i="2"/>
  <c r="AA527" i="2"/>
  <c r="AB523" i="2"/>
  <c r="AB505" i="2"/>
  <c r="AB489" i="2"/>
  <c r="AB457" i="2"/>
  <c r="AB453" i="2"/>
  <c r="AA457" i="2"/>
  <c r="AB467" i="2"/>
  <c r="AB426" i="2"/>
  <c r="AB410" i="2"/>
  <c r="AB422" i="2"/>
  <c r="AB418" i="2"/>
  <c r="AB402" i="2"/>
  <c r="AB386" i="2"/>
  <c r="AB380" i="2"/>
  <c r="AA376" i="2"/>
  <c r="AA370" i="2"/>
  <c r="AB358" i="2"/>
  <c r="AB350" i="2"/>
  <c r="AA362" i="2"/>
  <c r="AA359" i="2"/>
  <c r="AA321" i="2"/>
  <c r="AB346" i="2"/>
  <c r="AB338" i="2"/>
  <c r="AA693" i="2"/>
  <c r="AB701" i="2"/>
  <c r="AA618" i="2"/>
  <c r="AB614" i="2"/>
  <c r="AB596" i="2"/>
  <c r="AB624" i="2"/>
  <c r="AB620" i="2"/>
  <c r="AB618" i="2"/>
  <c r="AA600" i="2"/>
  <c r="AB580" i="2"/>
  <c r="AB564" i="2"/>
  <c r="AA533" i="2"/>
  <c r="AB527" i="2"/>
  <c r="AA551" i="2"/>
  <c r="AA543" i="2"/>
  <c r="AB539" i="2"/>
  <c r="AB521" i="2"/>
  <c r="AB535" i="2"/>
  <c r="AA519" i="2"/>
  <c r="AB509" i="2"/>
  <c r="AB493" i="2"/>
  <c r="AB477" i="2"/>
  <c r="AA465" i="2"/>
  <c r="AB449" i="2"/>
  <c r="AB459" i="2"/>
  <c r="AB469" i="2"/>
  <c r="AA459" i="2"/>
  <c r="AB451" i="2"/>
  <c r="AA432" i="2"/>
  <c r="AB390" i="2"/>
  <c r="AB374" i="2"/>
  <c r="AB382" i="2"/>
  <c r="AA380" i="2"/>
  <c r="AA371" i="2"/>
  <c r="AB370" i="2"/>
  <c r="AA330" i="2"/>
  <c r="AA305" i="2"/>
  <c r="AB317" i="2"/>
  <c r="AB309" i="2"/>
  <c r="AA291" i="2"/>
  <c r="AB301" i="2"/>
  <c r="AA279" i="2"/>
  <c r="AB260" i="2"/>
  <c r="AA255" i="2"/>
  <c r="AB253" i="2"/>
  <c r="AB241" i="2"/>
  <c r="AB228" i="2"/>
  <c r="AB212" i="2"/>
  <c r="AB185" i="2"/>
  <c r="AA200" i="2"/>
  <c r="AA232" i="2"/>
  <c r="AB681" i="2"/>
  <c r="AB707" i="2"/>
  <c r="AB703" i="2"/>
  <c r="AB689" i="2"/>
  <c r="AB677" i="2"/>
  <c r="AA626" i="2"/>
  <c r="AB612" i="2"/>
  <c r="AB600" i="2"/>
  <c r="AA608" i="2"/>
  <c r="AB588" i="2"/>
  <c r="AB628" i="2"/>
  <c r="AB616" i="2"/>
  <c r="AB592" i="2"/>
  <c r="AB584" i="2"/>
  <c r="AB568" i="2"/>
  <c r="AA535" i="2"/>
  <c r="AB531" i="2"/>
  <c r="AB525" i="2"/>
  <c r="AB519" i="2"/>
  <c r="AB537" i="2"/>
  <c r="AB533" i="2"/>
  <c r="AB513" i="2"/>
  <c r="AB497" i="2"/>
  <c r="AB481" i="2"/>
  <c r="AA467" i="2"/>
  <c r="AB461" i="2"/>
  <c r="AB455" i="2"/>
  <c r="AB447" i="2"/>
  <c r="AB443" i="2"/>
  <c r="AB439" i="2"/>
  <c r="AB435" i="2"/>
  <c r="AA414" i="2"/>
  <c r="AB430" i="2"/>
  <c r="AA406" i="2"/>
  <c r="AA428" i="2"/>
  <c r="AA422" i="2"/>
  <c r="AA410" i="2"/>
  <c r="AB416" i="2"/>
  <c r="AB394" i="2"/>
  <c r="AB384" i="2"/>
  <c r="AA382" i="2"/>
  <c r="AA354" i="2"/>
  <c r="AB362" i="2"/>
  <c r="AB366" i="2"/>
  <c r="AB724" i="2"/>
  <c r="AB720" i="2"/>
  <c r="AB716" i="2"/>
  <c r="AA699" i="2"/>
  <c r="AB695" i="2"/>
  <c r="AB685" i="2"/>
  <c r="AB705" i="2"/>
  <c r="AB711" i="2"/>
  <c r="AA634" i="2"/>
  <c r="AB610" i="2"/>
  <c r="AA624" i="2"/>
  <c r="AA610" i="2"/>
  <c r="AB606" i="2"/>
  <c r="AB572" i="2"/>
  <c r="AB556" i="2"/>
  <c r="AB529" i="2"/>
  <c r="AB553" i="2"/>
  <c r="AB543" i="2"/>
  <c r="AA525" i="2"/>
  <c r="AB549" i="2"/>
  <c r="AB517" i="2"/>
  <c r="AB501" i="2"/>
  <c r="AB485" i="2"/>
  <c r="AB463" i="2"/>
  <c r="AA453" i="2"/>
  <c r="AB465" i="2"/>
  <c r="AA416" i="2"/>
  <c r="AB412" i="2"/>
  <c r="AB424" i="2"/>
  <c r="AA424" i="2"/>
  <c r="AB420" i="2"/>
  <c r="AB414" i="2"/>
  <c r="AB406" i="2"/>
  <c r="AB398" i="2"/>
  <c r="AB378" i="2"/>
  <c r="AB376" i="2"/>
  <c r="AB367" i="2"/>
  <c r="AB359" i="2"/>
  <c r="AA329" i="2"/>
  <c r="AB297" i="2"/>
  <c r="AA294" i="2"/>
  <c r="AB313" i="2"/>
  <c r="AB291" i="2"/>
  <c r="AA289" i="2"/>
  <c r="AB285" i="2"/>
  <c r="AB287" i="2"/>
  <c r="AA268" i="2"/>
  <c r="AB251" i="2"/>
  <c r="AA243" i="2"/>
  <c r="AA228" i="2"/>
  <c r="AB220" i="2"/>
  <c r="AB204" i="2"/>
  <c r="AB192" i="2"/>
  <c r="AB203" i="2"/>
  <c r="AB193" i="2"/>
  <c r="AA221" i="2"/>
  <c r="AB354" i="2"/>
  <c r="AB325" i="2"/>
  <c r="AB321" i="2"/>
  <c r="AB279" i="2"/>
  <c r="AB247" i="2"/>
  <c r="AA241" i="2"/>
  <c r="AB232" i="2"/>
  <c r="AB224" i="2"/>
  <c r="AB216" i="2"/>
  <c r="AB208" i="2"/>
  <c r="AB189" i="2"/>
  <c r="AA155" i="2"/>
  <c r="AB135" i="2"/>
  <c r="AB120" i="2"/>
  <c r="AA104" i="2"/>
  <c r="AB98" i="2"/>
  <c r="AA325" i="2"/>
  <c r="AA301" i="2"/>
  <c r="AB304" i="2"/>
  <c r="AB268" i="2"/>
  <c r="AB249" i="2"/>
  <c r="AB235" i="2"/>
  <c r="AB199" i="2"/>
  <c r="AA224" i="2"/>
  <c r="AA217" i="2"/>
  <c r="AB148" i="2"/>
  <c r="AB139" i="2"/>
  <c r="AA120" i="2"/>
  <c r="AB100" i="2"/>
  <c r="AB74" i="2"/>
  <c r="AB78" i="2"/>
  <c r="AB70" i="2"/>
  <c r="AB68" i="2"/>
  <c r="AB64" i="2"/>
  <c r="AB60" i="2"/>
  <c r="AB55" i="2"/>
  <c r="AB53" i="2"/>
  <c r="AB49" i="2"/>
  <c r="AB45" i="2"/>
  <c r="AB41" i="2"/>
  <c r="AB29" i="2"/>
  <c r="AB35" i="2"/>
  <c r="AB31" i="2"/>
  <c r="AB25" i="2"/>
  <c r="AA148" i="2"/>
  <c r="AB96" i="2"/>
  <c r="AB92" i="2"/>
  <c r="AB84" i="2"/>
  <c r="AA72" i="2"/>
  <c r="AA70" i="2"/>
  <c r="AA53" i="2"/>
  <c r="AA37" i="2"/>
  <c r="AB21" i="2"/>
  <c r="AB326" i="2"/>
  <c r="AB334" i="2"/>
  <c r="AB281" i="2"/>
  <c r="AB270" i="2"/>
  <c r="AB264" i="2"/>
  <c r="AB243" i="2"/>
  <c r="AB239" i="2"/>
  <c r="AA229" i="2"/>
  <c r="AA201" i="2"/>
  <c r="AB158" i="2"/>
  <c r="AB127" i="2"/>
  <c r="AB88" i="2"/>
  <c r="AB80" i="2"/>
  <c r="AB342" i="2"/>
  <c r="AB322" i="2"/>
  <c r="AA287" i="2"/>
  <c r="AB283" i="2"/>
  <c r="AB289" i="2"/>
  <c r="AB275" i="2"/>
  <c r="AA270" i="2"/>
  <c r="AB256" i="2"/>
  <c r="AB245" i="2"/>
  <c r="AB196" i="2"/>
  <c r="AA193" i="2"/>
  <c r="AA185" i="2"/>
  <c r="AB143" i="2"/>
  <c r="AB151" i="2"/>
  <c r="AB147" i="2"/>
  <c r="AB131" i="2"/>
  <c r="AB118" i="2"/>
  <c r="AB114" i="2"/>
  <c r="AB110" i="2"/>
  <c r="AB102" i="2"/>
  <c r="AB106" i="2"/>
  <c r="AA76" i="2"/>
  <c r="AB18" i="2"/>
  <c r="AB15" i="2"/>
  <c r="AB154" i="2"/>
  <c r="AA100" i="2"/>
  <c r="AA108" i="2"/>
  <c r="AA57" i="2"/>
  <c r="AB37" i="2"/>
  <c r="B20" i="2"/>
  <c r="B18" i="2"/>
  <c r="L22" i="1"/>
  <c r="B51" i="2"/>
  <c r="B54" i="2" s="1"/>
  <c r="AB4" i="2"/>
  <c r="AB5" i="2"/>
  <c r="AA4" i="2"/>
  <c r="AA5" i="2"/>
  <c r="D19" i="2"/>
  <c r="E19" i="2"/>
  <c r="AD238" i="2" l="1"/>
  <c r="AC240" i="2"/>
  <c r="AC244" i="2"/>
  <c r="AD245" i="2"/>
  <c r="AD255" i="2"/>
  <c r="AD257" i="2"/>
  <c r="AD259" i="2"/>
  <c r="AD261" i="2"/>
  <c r="AC266" i="2"/>
  <c r="AD267" i="2"/>
  <c r="AD269" i="2"/>
  <c r="AD274" i="2"/>
  <c r="AD276" i="2"/>
  <c r="AD280" i="2"/>
  <c r="AD282" i="2"/>
  <c r="AC285" i="2"/>
  <c r="AD286" i="2"/>
  <c r="AD288" i="2"/>
  <c r="AD293" i="2"/>
  <c r="AD296" i="2"/>
  <c r="AD299" i="2"/>
  <c r="AC300" i="2"/>
  <c r="AC307" i="2"/>
  <c r="AC308" i="2"/>
  <c r="AD311" i="2"/>
  <c r="AD312" i="2"/>
  <c r="AD319" i="2"/>
  <c r="AC323" i="2"/>
  <c r="AC324" i="2"/>
  <c r="AC327" i="2"/>
  <c r="AC328" i="2"/>
  <c r="AC331" i="2"/>
  <c r="AC332" i="2"/>
  <c r="AC336" i="2"/>
  <c r="AC340" i="2"/>
  <c r="AC344" i="2"/>
  <c r="AC348" i="2"/>
  <c r="AC352" i="2"/>
  <c r="AC353" i="2"/>
  <c r="AD354" i="2"/>
  <c r="AC356" i="2"/>
  <c r="AD358" i="2"/>
  <c r="AD361" i="2"/>
  <c r="AD365" i="2"/>
  <c r="AD373" i="2"/>
  <c r="AD381" i="2"/>
  <c r="AC396" i="2"/>
  <c r="AC397" i="2"/>
  <c r="AD401" i="2"/>
  <c r="AD403" i="2"/>
  <c r="AC412" i="2"/>
  <c r="AD413" i="2"/>
  <c r="AC414" i="2"/>
  <c r="AD417" i="2"/>
  <c r="AC418" i="2"/>
  <c r="AC420" i="2"/>
  <c r="AD421" i="2"/>
  <c r="AC422" i="2"/>
  <c r="AD425" i="2"/>
  <c r="AC429" i="2"/>
  <c r="AD430" i="2"/>
  <c r="AD433" i="2"/>
  <c r="AC435" i="2"/>
  <c r="AC436" i="2"/>
  <c r="AC439" i="2"/>
  <c r="AC440" i="2"/>
  <c r="AD444" i="2"/>
  <c r="AD446" i="2"/>
  <c r="AC452" i="2"/>
  <c r="AC456" i="2"/>
  <c r="AC460" i="2"/>
  <c r="AC461" i="2"/>
  <c r="AC463" i="2"/>
  <c r="AD464" i="2"/>
  <c r="AD466" i="2"/>
  <c r="AD472" i="2"/>
  <c r="AD473" i="2"/>
  <c r="AC480" i="2"/>
  <c r="AD484" i="2"/>
  <c r="AC485" i="2"/>
  <c r="AD486" i="2"/>
  <c r="AC496" i="2"/>
  <c r="AD500" i="2"/>
  <c r="AC501" i="2"/>
  <c r="AD502" i="2"/>
  <c r="AC235" i="2"/>
  <c r="AC236" i="2"/>
  <c r="AD240" i="2"/>
  <c r="AC241" i="2"/>
  <c r="AD244" i="2"/>
  <c r="AC248" i="2"/>
  <c r="AC249" i="2"/>
  <c r="AD250" i="2"/>
  <c r="AC270" i="2"/>
  <c r="AC277" i="2"/>
  <c r="AC278" i="2"/>
  <c r="AC281" i="2"/>
  <c r="AC289" i="2"/>
  <c r="AD300" i="2"/>
  <c r="AC303" i="2"/>
  <c r="AD307" i="2"/>
  <c r="AD308" i="2"/>
  <c r="AC315" i="2"/>
  <c r="AC316" i="2"/>
  <c r="AD321" i="2"/>
  <c r="AD323" i="2"/>
  <c r="AD324" i="2"/>
  <c r="AD327" i="2"/>
  <c r="AD328" i="2"/>
  <c r="AC330" i="2"/>
  <c r="AD331" i="2"/>
  <c r="AC333" i="2"/>
  <c r="AC337" i="2"/>
  <c r="AC341" i="2"/>
  <c r="AC345" i="2"/>
  <c r="AC349" i="2"/>
  <c r="AD353" i="2"/>
  <c r="AC357" i="2"/>
  <c r="AD375" i="2"/>
  <c r="AD377" i="2"/>
  <c r="AC382" i="2"/>
  <c r="AC392" i="2"/>
  <c r="AC393" i="2"/>
  <c r="AD397" i="2"/>
  <c r="AD399" i="2"/>
  <c r="AD407" i="2"/>
  <c r="AC409" i="2"/>
  <c r="AD415" i="2"/>
  <c r="AD423" i="2"/>
  <c r="AD429" i="2"/>
  <c r="AD436" i="2"/>
  <c r="AD438" i="2"/>
  <c r="AD440" i="2"/>
  <c r="AD442" i="2"/>
  <c r="AC451" i="2"/>
  <c r="AD452" i="2"/>
  <c r="AC453" i="2"/>
  <c r="AC455" i="2"/>
  <c r="AD456" i="2"/>
  <c r="AC457" i="2"/>
  <c r="AD460" i="2"/>
  <c r="AC467" i="2"/>
  <c r="AD470" i="2"/>
  <c r="AC476" i="2"/>
  <c r="AD480" i="2"/>
  <c r="AC481" i="2"/>
  <c r="AD482" i="2"/>
  <c r="AC492" i="2"/>
  <c r="AD496" i="2"/>
  <c r="AC497" i="2"/>
  <c r="AD498" i="2"/>
  <c r="AD236" i="2"/>
  <c r="AD242" i="2"/>
  <c r="AD246" i="2"/>
  <c r="AD248" i="2"/>
  <c r="AC251" i="2"/>
  <c r="AC252" i="2"/>
  <c r="AC262" i="2"/>
  <c r="AC263" i="2"/>
  <c r="AD265" i="2"/>
  <c r="AC271" i="2"/>
  <c r="AD278" i="2"/>
  <c r="AD284" i="2"/>
  <c r="AC290" i="2"/>
  <c r="AD292" i="2"/>
  <c r="AC295" i="2"/>
  <c r="AD297" i="2"/>
  <c r="AD303" i="2"/>
  <c r="AD315" i="2"/>
  <c r="AD316" i="2"/>
  <c r="AC320" i="2"/>
  <c r="AD325" i="2"/>
  <c r="AD329" i="2"/>
  <c r="AD333" i="2"/>
  <c r="AD337" i="2"/>
  <c r="AD341" i="2"/>
  <c r="AD345" i="2"/>
  <c r="AD349" i="2"/>
  <c r="AD357" i="2"/>
  <c r="AC364" i="2"/>
  <c r="AD366" i="2"/>
  <c r="AC368" i="2"/>
  <c r="AC369" i="2"/>
  <c r="AD370" i="2"/>
  <c r="AC372" i="2"/>
  <c r="AC379" i="2"/>
  <c r="AC383" i="2"/>
  <c r="AD385" i="2"/>
  <c r="AC387" i="2"/>
  <c r="AC388" i="2"/>
  <c r="AC389" i="2"/>
  <c r="AD393" i="2"/>
  <c r="AD395" i="2"/>
  <c r="AC404" i="2"/>
  <c r="AC405" i="2"/>
  <c r="AC408" i="2"/>
  <c r="AD409" i="2"/>
  <c r="AD411" i="2"/>
  <c r="AC416" i="2"/>
  <c r="AC424" i="2"/>
  <c r="AD427" i="2"/>
  <c r="AD431" i="2"/>
  <c r="AC447" i="2"/>
  <c r="AC448" i="2"/>
  <c r="AD454" i="2"/>
  <c r="AD458" i="2"/>
  <c r="AC468" i="2"/>
  <c r="AC469" i="2"/>
  <c r="AD476" i="2"/>
  <c r="AC477" i="2"/>
  <c r="AD478" i="2"/>
  <c r="AC488" i="2"/>
  <c r="AD492" i="2"/>
  <c r="AC493" i="2"/>
  <c r="AD494" i="2"/>
  <c r="AC504" i="2"/>
  <c r="AD234" i="2"/>
  <c r="AC243" i="2"/>
  <c r="AC247" i="2"/>
  <c r="AD252" i="2"/>
  <c r="AD254" i="2"/>
  <c r="AC258" i="2"/>
  <c r="AC259" i="2"/>
  <c r="AD263" i="2"/>
  <c r="AC267" i="2"/>
  <c r="AC268" i="2"/>
  <c r="AD271" i="2"/>
  <c r="AC273" i="2"/>
  <c r="AC274" i="2"/>
  <c r="AC282" i="2"/>
  <c r="AC283" i="2"/>
  <c r="AC286" i="2"/>
  <c r="AC287" i="2"/>
  <c r="AD290" i="2"/>
  <c r="AD295" i="2"/>
  <c r="AC296" i="2"/>
  <c r="AC299" i="2"/>
  <c r="AD301" i="2"/>
  <c r="AD305" i="2"/>
  <c r="AC311" i="2"/>
  <c r="AC312" i="2"/>
  <c r="AC319" i="2"/>
  <c r="AD320" i="2"/>
  <c r="AC360" i="2"/>
  <c r="AC361" i="2"/>
  <c r="AD362" i="2"/>
  <c r="AC365" i="2"/>
  <c r="AD369" i="2"/>
  <c r="AC373" i="2"/>
  <c r="AD374" i="2"/>
  <c r="AC378" i="2"/>
  <c r="AD379" i="2"/>
  <c r="AC380" i="2"/>
  <c r="AD383" i="2"/>
  <c r="AC384" i="2"/>
  <c r="AC386" i="2"/>
  <c r="AD387" i="2"/>
  <c r="AD389" i="2"/>
  <c r="AD391" i="2"/>
  <c r="AC400" i="2"/>
  <c r="AC401" i="2"/>
  <c r="AD405" i="2"/>
  <c r="AC413" i="2"/>
  <c r="AC417" i="2"/>
  <c r="AD419" i="2"/>
  <c r="AC421" i="2"/>
  <c r="AC425" i="2"/>
  <c r="AC426" i="2"/>
  <c r="AC433" i="2"/>
  <c r="AC443" i="2"/>
  <c r="AC444" i="2"/>
  <c r="AD448" i="2"/>
  <c r="AD450" i="2"/>
  <c r="AC459" i="2"/>
  <c r="AD462" i="2"/>
  <c r="AC464" i="2"/>
  <c r="AC465" i="2"/>
  <c r="AD468" i="2"/>
  <c r="AC471" i="2"/>
  <c r="AC472" i="2"/>
  <c r="AC473" i="2"/>
  <c r="AD474" i="2"/>
  <c r="AC484" i="2"/>
  <c r="AD488" i="2"/>
  <c r="AC489" i="2"/>
  <c r="AD490" i="2"/>
  <c r="AC500" i="2"/>
  <c r="AD504" i="2"/>
  <c r="AC512" i="2"/>
  <c r="AD516" i="2"/>
  <c r="AC517" i="2"/>
  <c r="AD520" i="2"/>
  <c r="AC523" i="2"/>
  <c r="AD524" i="2"/>
  <c r="AC525" i="2"/>
  <c r="AD528" i="2"/>
  <c r="AC529" i="2"/>
  <c r="AC531" i="2"/>
  <c r="AD532" i="2"/>
  <c r="AD534" i="2"/>
  <c r="AD542" i="2"/>
  <c r="AC548" i="2"/>
  <c r="AD549" i="2"/>
  <c r="AD552" i="2"/>
  <c r="AD554" i="2"/>
  <c r="AC555" i="2"/>
  <c r="AD559" i="2"/>
  <c r="AD561" i="2"/>
  <c r="AC570" i="2"/>
  <c r="AC571" i="2"/>
  <c r="AD575" i="2"/>
  <c r="AD577" i="2"/>
  <c r="AC586" i="2"/>
  <c r="AC587" i="2"/>
  <c r="AD595" i="2"/>
  <c r="AD597" i="2"/>
  <c r="AD603" i="2"/>
  <c r="AC606" i="2"/>
  <c r="AD607" i="2"/>
  <c r="AD609" i="2"/>
  <c r="AD617" i="2"/>
  <c r="AD631" i="2"/>
  <c r="AD633" i="2"/>
  <c r="AC638" i="2"/>
  <c r="AD642" i="2"/>
  <c r="AC643" i="2"/>
  <c r="AD644" i="2"/>
  <c r="AC654" i="2"/>
  <c r="AD658" i="2"/>
  <c r="AC659" i="2"/>
  <c r="AD660" i="2"/>
  <c r="AC670" i="2"/>
  <c r="AD674" i="2"/>
  <c r="AC675" i="2"/>
  <c r="AD676" i="2"/>
  <c r="AD682" i="2"/>
  <c r="AC683" i="2"/>
  <c r="AD684" i="2"/>
  <c r="AC686" i="2"/>
  <c r="AD692" i="2"/>
  <c r="AD700" i="2"/>
  <c r="AC714" i="2"/>
  <c r="AC725" i="2"/>
  <c r="AD729" i="2"/>
  <c r="AC730" i="2"/>
  <c r="AD731" i="2"/>
  <c r="AC741" i="2"/>
  <c r="AD745" i="2"/>
  <c r="AC746" i="2"/>
  <c r="AD747" i="2"/>
  <c r="AC508" i="2"/>
  <c r="AD512" i="2"/>
  <c r="AC513" i="2"/>
  <c r="AD514" i="2"/>
  <c r="AD526" i="2"/>
  <c r="AC535" i="2"/>
  <c r="AD538" i="2"/>
  <c r="AC543" i="2"/>
  <c r="AD548" i="2"/>
  <c r="AD555" i="2"/>
  <c r="AD557" i="2"/>
  <c r="AC566" i="2"/>
  <c r="AC567" i="2"/>
  <c r="AD571" i="2"/>
  <c r="AD573" i="2"/>
  <c r="AC582" i="2"/>
  <c r="AC583" i="2"/>
  <c r="AD587" i="2"/>
  <c r="AD589" i="2"/>
  <c r="AD601" i="2"/>
  <c r="AC610" i="2"/>
  <c r="AC618" i="2"/>
  <c r="AD621" i="2"/>
  <c r="AC627" i="2"/>
  <c r="AD628" i="2"/>
  <c r="AD638" i="2"/>
  <c r="AC639" i="2"/>
  <c r="AD640" i="2"/>
  <c r="AC650" i="2"/>
  <c r="AD654" i="2"/>
  <c r="AC655" i="2"/>
  <c r="AD656" i="2"/>
  <c r="AC666" i="2"/>
  <c r="AD670" i="2"/>
  <c r="AC671" i="2"/>
  <c r="AD672" i="2"/>
  <c r="AC678" i="2"/>
  <c r="AD680" i="2"/>
  <c r="AD686" i="2"/>
  <c r="AC687" i="2"/>
  <c r="AD688" i="2"/>
  <c r="AC693" i="2"/>
  <c r="AC701" i="2"/>
  <c r="AD704" i="2"/>
  <c r="AC710" i="2"/>
  <c r="AD711" i="2"/>
  <c r="AD714" i="2"/>
  <c r="AC721" i="2"/>
  <c r="AD725" i="2"/>
  <c r="AC726" i="2"/>
  <c r="AD727" i="2"/>
  <c r="AC737" i="2"/>
  <c r="AD741" i="2"/>
  <c r="AC742" i="2"/>
  <c r="AD743" i="2"/>
  <c r="AD508" i="2"/>
  <c r="AC509" i="2"/>
  <c r="AD510" i="2"/>
  <c r="AD522" i="2"/>
  <c r="AC527" i="2"/>
  <c r="AC536" i="2"/>
  <c r="AC537" i="2"/>
  <c r="AC540" i="2"/>
  <c r="AC544" i="2"/>
  <c r="AD550" i="2"/>
  <c r="AC562" i="2"/>
  <c r="AC563" i="2"/>
  <c r="AD567" i="2"/>
  <c r="AD569" i="2"/>
  <c r="AC578" i="2"/>
  <c r="AC579" i="2"/>
  <c r="AD583" i="2"/>
  <c r="AD585" i="2"/>
  <c r="AC591" i="2"/>
  <c r="AD593" i="2"/>
  <c r="AC598" i="2"/>
  <c r="AC599" i="2"/>
  <c r="AC602" i="2"/>
  <c r="AD605" i="2"/>
  <c r="AC611" i="2"/>
  <c r="AD613" i="2"/>
  <c r="AC615" i="2"/>
  <c r="AC619" i="2"/>
  <c r="AC620" i="2"/>
  <c r="AC623" i="2"/>
  <c r="AC624" i="2"/>
  <c r="AD627" i="2"/>
  <c r="AC635" i="2"/>
  <c r="AD636" i="2"/>
  <c r="AC646" i="2"/>
  <c r="AD650" i="2"/>
  <c r="AC651" i="2"/>
  <c r="AD652" i="2"/>
  <c r="AC662" i="2"/>
  <c r="AD666" i="2"/>
  <c r="AC667" i="2"/>
  <c r="AD668" i="2"/>
  <c r="AD678" i="2"/>
  <c r="AC679" i="2"/>
  <c r="AC690" i="2"/>
  <c r="AC694" i="2"/>
  <c r="AD696" i="2"/>
  <c r="AC698" i="2"/>
  <c r="AC702" i="2"/>
  <c r="AC703" i="2"/>
  <c r="AC706" i="2"/>
  <c r="AD710" i="2"/>
  <c r="AC717" i="2"/>
  <c r="AD721" i="2"/>
  <c r="AC722" i="2"/>
  <c r="AD723" i="2"/>
  <c r="AC733" i="2"/>
  <c r="AD737" i="2"/>
  <c r="AC738" i="2"/>
  <c r="AD739" i="2"/>
  <c r="AC749" i="2"/>
  <c r="AC505" i="2"/>
  <c r="AD506" i="2"/>
  <c r="AC516" i="2"/>
  <c r="AD518" i="2"/>
  <c r="AC520" i="2"/>
  <c r="AC521" i="2"/>
  <c r="AC524" i="2"/>
  <c r="AC528" i="2"/>
  <c r="AD530" i="2"/>
  <c r="AC532" i="2"/>
  <c r="AC533" i="2"/>
  <c r="AD536" i="2"/>
  <c r="AC539" i="2"/>
  <c r="AD540" i="2"/>
  <c r="AC541" i="2"/>
  <c r="AD544" i="2"/>
  <c r="AD546" i="2"/>
  <c r="AC552" i="2"/>
  <c r="AC558" i="2"/>
  <c r="AC559" i="2"/>
  <c r="AD563" i="2"/>
  <c r="AD565" i="2"/>
  <c r="AC574" i="2"/>
  <c r="AC575" i="2"/>
  <c r="AD579" i="2"/>
  <c r="AD581" i="2"/>
  <c r="AC590" i="2"/>
  <c r="AD591" i="2"/>
  <c r="AC594" i="2"/>
  <c r="AC595" i="2"/>
  <c r="AD599" i="2"/>
  <c r="AC603" i="2"/>
  <c r="AC604" i="2"/>
  <c r="AC607" i="2"/>
  <c r="AC608" i="2"/>
  <c r="AD611" i="2"/>
  <c r="AC612" i="2"/>
  <c r="AC614" i="2"/>
  <c r="AD615" i="2"/>
  <c r="AC616" i="2"/>
  <c r="AD619" i="2"/>
  <c r="AC622" i="2"/>
  <c r="AD623" i="2"/>
  <c r="AD625" i="2"/>
  <c r="AD629" i="2"/>
  <c r="AC631" i="2"/>
  <c r="AD635" i="2"/>
  <c r="AC642" i="2"/>
  <c r="AD646" i="2"/>
  <c r="AC647" i="2"/>
  <c r="AD648" i="2"/>
  <c r="AC658" i="2"/>
  <c r="AD662" i="2"/>
  <c r="AC663" i="2"/>
  <c r="AD664" i="2"/>
  <c r="AC674" i="2"/>
  <c r="AC682" i="2"/>
  <c r="AD690" i="2"/>
  <c r="AC691" i="2"/>
  <c r="AD694" i="2"/>
  <c r="AC695" i="2"/>
  <c r="AC697" i="2"/>
  <c r="AD698" i="2"/>
  <c r="AC699" i="2"/>
  <c r="AD702" i="2"/>
  <c r="AC705" i="2"/>
  <c r="AD706" i="2"/>
  <c r="AD708" i="2"/>
  <c r="AD712" i="2"/>
  <c r="AD717" i="2"/>
  <c r="AC718" i="2"/>
  <c r="AD719" i="2"/>
  <c r="AC729" i="2"/>
  <c r="AD733" i="2"/>
  <c r="AC734" i="2"/>
  <c r="AD735" i="2"/>
  <c r="AC745" i="2"/>
  <c r="AD749" i="2"/>
  <c r="AC750" i="2"/>
  <c r="AC753" i="2"/>
  <c r="AD757" i="2"/>
  <c r="AC758" i="2"/>
  <c r="AD759" i="2"/>
  <c r="AC769" i="2"/>
  <c r="AD773" i="2"/>
  <c r="AC774" i="2"/>
  <c r="AD775" i="2"/>
  <c r="AD781" i="2"/>
  <c r="AC782" i="2"/>
  <c r="AD783" i="2"/>
  <c r="AC785" i="2"/>
  <c r="AC793" i="2"/>
  <c r="AD795" i="2"/>
  <c r="AC800" i="2"/>
  <c r="AC809" i="2"/>
  <c r="AC810" i="2"/>
  <c r="AC813" i="2"/>
  <c r="AC817" i="2"/>
  <c r="AD819" i="2"/>
  <c r="AD13" i="2"/>
  <c r="AD17" i="2"/>
  <c r="AD20" i="2"/>
  <c r="AD22" i="2"/>
  <c r="AC35" i="2"/>
  <c r="AC36" i="2"/>
  <c r="AC37" i="2"/>
  <c r="AC39" i="2"/>
  <c r="AC40" i="2"/>
  <c r="AC46" i="2"/>
  <c r="AD50" i="2"/>
  <c r="AC51" i="2"/>
  <c r="AD52" i="2"/>
  <c r="AD56" i="2"/>
  <c r="AD59" i="2"/>
  <c r="AC77" i="2"/>
  <c r="AD81" i="2"/>
  <c r="AC82" i="2"/>
  <c r="AD83" i="2"/>
  <c r="AC93" i="2"/>
  <c r="AD95" i="2"/>
  <c r="AC97" i="2"/>
  <c r="AC100" i="2"/>
  <c r="AD105" i="2"/>
  <c r="AC111" i="2"/>
  <c r="AD115" i="2"/>
  <c r="AC116" i="2"/>
  <c r="AD117" i="2"/>
  <c r="AD123" i="2"/>
  <c r="AC125" i="2"/>
  <c r="AC126" i="2"/>
  <c r="AC133" i="2"/>
  <c r="AC134" i="2"/>
  <c r="AC141" i="2"/>
  <c r="AC142" i="2"/>
  <c r="AD149" i="2"/>
  <c r="AC150" i="2"/>
  <c r="AC156" i="2"/>
  <c r="AC157" i="2"/>
  <c r="AC158" i="2"/>
  <c r="AD163" i="2"/>
  <c r="AD166" i="2"/>
  <c r="AC167" i="2"/>
  <c r="AC170" i="2"/>
  <c r="AD172" i="2"/>
  <c r="AD179" i="2"/>
  <c r="AD182" i="2"/>
  <c r="AC183" i="2"/>
  <c r="AD753" i="2"/>
  <c r="AC754" i="2"/>
  <c r="AD755" i="2"/>
  <c r="AC765" i="2"/>
  <c r="AD769" i="2"/>
  <c r="AC770" i="2"/>
  <c r="AD771" i="2"/>
  <c r="AC777" i="2"/>
  <c r="AD779" i="2"/>
  <c r="AD785" i="2"/>
  <c r="AC786" i="2"/>
  <c r="AD787" i="2"/>
  <c r="AD793" i="2"/>
  <c r="AC794" i="2"/>
  <c r="AC797" i="2"/>
  <c r="AC801" i="2"/>
  <c r="AD803" i="2"/>
  <c r="AC805" i="2"/>
  <c r="AC806" i="2"/>
  <c r="AD809" i="2"/>
  <c r="AC812" i="2"/>
  <c r="AD813" i="2"/>
  <c r="AC814" i="2"/>
  <c r="AD817" i="2"/>
  <c r="AC818" i="2"/>
  <c r="AC821" i="2"/>
  <c r="AC8" i="2"/>
  <c r="AC9" i="2"/>
  <c r="AD10" i="2"/>
  <c r="AC31" i="2"/>
  <c r="AC32" i="2"/>
  <c r="AD36" i="2"/>
  <c r="AD40" i="2"/>
  <c r="AC42" i="2"/>
  <c r="AD46" i="2"/>
  <c r="AC47" i="2"/>
  <c r="AD48" i="2"/>
  <c r="AC53" i="2"/>
  <c r="AC58" i="2"/>
  <c r="AC64" i="2"/>
  <c r="AC65" i="2"/>
  <c r="AC73" i="2"/>
  <c r="AD74" i="2"/>
  <c r="AD77" i="2"/>
  <c r="AD79" i="2"/>
  <c r="AC89" i="2"/>
  <c r="AD93" i="2"/>
  <c r="AC94" i="2"/>
  <c r="AC96" i="2"/>
  <c r="AD97" i="2"/>
  <c r="AC98" i="2"/>
  <c r="AC101" i="2"/>
  <c r="AD103" i="2"/>
  <c r="AD107" i="2"/>
  <c r="AD111" i="2"/>
  <c r="AC112" i="2"/>
  <c r="AD113" i="2"/>
  <c r="AC119" i="2"/>
  <c r="AD125" i="2"/>
  <c r="AD126" i="2"/>
  <c r="AD133" i="2"/>
  <c r="AD134" i="2"/>
  <c r="AD141" i="2"/>
  <c r="AD142" i="2"/>
  <c r="AD147" i="2"/>
  <c r="AD150" i="2"/>
  <c r="AD157" i="2"/>
  <c r="AD158" i="2"/>
  <c r="AC161" i="2"/>
  <c r="AD167" i="2"/>
  <c r="AD170" i="2"/>
  <c r="AC171" i="2"/>
  <c r="AC174" i="2"/>
  <c r="AD176" i="2"/>
  <c r="AD183" i="2"/>
  <c r="AD191" i="2"/>
  <c r="AC194" i="2"/>
  <c r="AC198" i="2"/>
  <c r="AD199" i="2"/>
  <c r="AD206" i="2"/>
  <c r="AD751" i="2"/>
  <c r="AC761" i="2"/>
  <c r="AD765" i="2"/>
  <c r="AC766" i="2"/>
  <c r="AD767" i="2"/>
  <c r="AD777" i="2"/>
  <c r="AC778" i="2"/>
  <c r="AC789" i="2"/>
  <c r="AC796" i="2"/>
  <c r="AD797" i="2"/>
  <c r="AC798" i="2"/>
  <c r="AD801" i="2"/>
  <c r="AC802" i="2"/>
  <c r="AC804" i="2"/>
  <c r="AD805" i="2"/>
  <c r="AD807" i="2"/>
  <c r="AD815" i="2"/>
  <c r="AD821" i="2"/>
  <c r="AD6" i="2"/>
  <c r="AD9" i="2"/>
  <c r="AC12" i="2"/>
  <c r="AC23" i="2"/>
  <c r="AC24" i="2"/>
  <c r="AD26" i="2"/>
  <c r="AC28" i="2"/>
  <c r="AD32" i="2"/>
  <c r="AD34" i="2"/>
  <c r="AD38" i="2"/>
  <c r="AD42" i="2"/>
  <c r="AC43" i="2"/>
  <c r="AD44" i="2"/>
  <c r="AC54" i="2"/>
  <c r="AD55" i="2"/>
  <c r="AD58" i="2"/>
  <c r="AC60" i="2"/>
  <c r="AC61" i="2"/>
  <c r="AD65" i="2"/>
  <c r="AD67" i="2"/>
  <c r="AC69" i="2"/>
  <c r="AC70" i="2"/>
  <c r="AD73" i="2"/>
  <c r="AC85" i="2"/>
  <c r="AD89" i="2"/>
  <c r="AC90" i="2"/>
  <c r="AD91" i="2"/>
  <c r="AD101" i="2"/>
  <c r="AD109" i="2"/>
  <c r="AD119" i="2"/>
  <c r="AC120" i="2"/>
  <c r="AC129" i="2"/>
  <c r="AC130" i="2"/>
  <c r="AC137" i="2"/>
  <c r="AC138" i="2"/>
  <c r="AC145" i="2"/>
  <c r="AC146" i="2"/>
  <c r="AD151" i="2"/>
  <c r="AC153" i="2"/>
  <c r="AD161" i="2"/>
  <c r="AC162" i="2"/>
  <c r="AD164" i="2"/>
  <c r="AD171" i="2"/>
  <c r="AD174" i="2"/>
  <c r="AC175" i="2"/>
  <c r="AC178" i="2"/>
  <c r="AD180" i="2"/>
  <c r="AC757" i="2"/>
  <c r="AD761" i="2"/>
  <c r="AC762" i="2"/>
  <c r="AD763" i="2"/>
  <c r="AC773" i="2"/>
  <c r="AC781" i="2"/>
  <c r="AD789" i="2"/>
  <c r="AC790" i="2"/>
  <c r="AD791" i="2"/>
  <c r="AD799" i="2"/>
  <c r="AC808" i="2"/>
  <c r="AD811" i="2"/>
  <c r="AC816" i="2"/>
  <c r="AC13" i="2"/>
  <c r="AD14" i="2"/>
  <c r="AC16" i="2"/>
  <c r="AC17" i="2"/>
  <c r="AD19" i="2"/>
  <c r="AC20" i="2"/>
  <c r="AD24" i="2"/>
  <c r="AC27" i="2"/>
  <c r="AD28" i="2"/>
  <c r="AD30" i="2"/>
  <c r="AC50" i="2"/>
  <c r="AD54" i="2"/>
  <c r="AD61" i="2"/>
  <c r="AD63" i="2"/>
  <c r="AC68" i="2"/>
  <c r="AD69" i="2"/>
  <c r="AD71" i="2"/>
  <c r="AD75" i="2"/>
  <c r="AC81" i="2"/>
  <c r="AD85" i="2"/>
  <c r="AC86" i="2"/>
  <c r="AD87" i="2"/>
  <c r="AD99" i="2"/>
  <c r="AC105" i="2"/>
  <c r="AD106" i="2"/>
  <c r="AC115" i="2"/>
  <c r="AD121" i="2"/>
  <c r="AC123" i="2"/>
  <c r="AD129" i="2"/>
  <c r="AD130" i="2"/>
  <c r="AD137" i="2"/>
  <c r="AD138" i="2"/>
  <c r="AD145" i="2"/>
  <c r="AD146" i="2"/>
  <c r="AC149" i="2"/>
  <c r="AD153" i="2"/>
  <c r="AD162" i="2"/>
  <c r="AC163" i="2"/>
  <c r="AC166" i="2"/>
  <c r="AD168" i="2"/>
  <c r="AD175" i="2"/>
  <c r="AD178" i="2"/>
  <c r="AC179" i="2"/>
  <c r="AC182" i="2"/>
  <c r="AD184" i="2"/>
  <c r="AD186" i="2"/>
  <c r="AC187" i="2"/>
  <c r="AC190" i="2"/>
  <c r="AD195" i="2"/>
  <c r="AD202" i="2"/>
  <c r="AC186" i="2"/>
  <c r="AD187" i="2"/>
  <c r="AD192" i="2"/>
  <c r="AD196" i="2"/>
  <c r="AC202" i="2"/>
  <c r="AC207" i="2"/>
  <c r="AC214" i="2"/>
  <c r="AC215" i="2"/>
  <c r="AC229" i="2"/>
  <c r="AD231" i="2"/>
  <c r="AD198" i="2"/>
  <c r="AC206" i="2"/>
  <c r="AD207" i="2"/>
  <c r="AD214" i="2"/>
  <c r="AD215" i="2"/>
  <c r="AC218" i="2"/>
  <c r="AC219" i="2"/>
  <c r="AC223" i="2"/>
  <c r="AC227" i="2"/>
  <c r="AC230" i="2"/>
  <c r="AD218" i="2"/>
  <c r="AD188" i="2"/>
  <c r="AC201" i="2"/>
  <c r="AC210" i="2"/>
  <c r="AC211" i="2"/>
  <c r="AD219" i="2"/>
  <c r="AC222" i="2"/>
  <c r="AD223" i="2"/>
  <c r="AC226" i="2"/>
  <c r="AD227" i="2"/>
  <c r="AD230" i="2"/>
  <c r="AD190" i="2"/>
  <c r="AC191" i="2"/>
  <c r="AD194" i="2"/>
  <c r="AC195" i="2"/>
  <c r="AC203" i="2"/>
  <c r="AD210" i="2"/>
  <c r="AD211" i="2"/>
  <c r="AD222" i="2"/>
  <c r="AD226" i="2"/>
  <c r="AD200" i="2"/>
  <c r="AC106" i="2"/>
  <c r="AC104" i="2"/>
  <c r="AC102" i="2"/>
  <c r="AC709" i="2"/>
  <c r="AC549" i="2"/>
  <c r="AC547" i="2"/>
  <c r="AC634" i="2"/>
  <c r="AC245" i="2"/>
  <c r="AC304" i="2"/>
  <c r="AC819" i="2"/>
  <c r="AD804" i="2"/>
  <c r="AD810" i="2"/>
  <c r="AD794" i="2"/>
  <c r="AC792" i="2"/>
  <c r="AC776" i="2"/>
  <c r="AD790" i="2"/>
  <c r="AD774" i="2"/>
  <c r="AD770" i="2"/>
  <c r="AD766" i="2"/>
  <c r="AD762" i="2"/>
  <c r="AD758" i="2"/>
  <c r="AD754" i="2"/>
  <c r="AD750" i="2"/>
  <c r="AD746" i="2"/>
  <c r="AD742" i="2"/>
  <c r="AD738" i="2"/>
  <c r="AD734" i="2"/>
  <c r="AD730" i="2"/>
  <c r="AD726" i="2"/>
  <c r="AD722" i="2"/>
  <c r="AD718" i="2"/>
  <c r="AD681" i="2"/>
  <c r="AD693" i="2"/>
  <c r="AC779" i="2"/>
  <c r="AC689" i="2"/>
  <c r="AC772" i="2"/>
  <c r="AC764" i="2"/>
  <c r="AC756" i="2"/>
  <c r="AC748" i="2"/>
  <c r="AC740" i="2"/>
  <c r="AC732" i="2"/>
  <c r="AC724" i="2"/>
  <c r="AC716" i="2"/>
  <c r="AD677" i="2"/>
  <c r="AD679" i="2"/>
  <c r="AD614" i="2"/>
  <c r="AD596" i="2"/>
  <c r="AD610" i="2"/>
  <c r="AC600" i="2"/>
  <c r="AC684" i="2"/>
  <c r="AC672" i="2"/>
  <c r="AD669" i="2"/>
  <c r="AC664" i="2"/>
  <c r="AD661" i="2"/>
  <c r="AC656" i="2"/>
  <c r="AD653" i="2"/>
  <c r="AC648" i="2"/>
  <c r="AD645" i="2"/>
  <c r="AC640" i="2"/>
  <c r="AD637" i="2"/>
  <c r="AC633" i="2"/>
  <c r="AD604" i="2"/>
  <c r="AD634" i="2"/>
  <c r="AD632" i="2"/>
  <c r="AD592" i="2"/>
  <c r="AC625" i="2"/>
  <c r="AC617" i="2"/>
  <c r="AC609" i="2"/>
  <c r="AC601" i="2"/>
  <c r="AD594" i="2"/>
  <c r="AC585" i="2"/>
  <c r="AD582" i="2"/>
  <c r="AC577" i="2"/>
  <c r="AD574" i="2"/>
  <c r="AC569" i="2"/>
  <c r="AD566" i="2"/>
  <c r="AC561" i="2"/>
  <c r="AD558" i="2"/>
  <c r="AC550" i="2"/>
  <c r="AD519" i="2"/>
  <c r="AD539" i="2"/>
  <c r="AC584" i="2"/>
  <c r="AC576" i="2"/>
  <c r="AC568" i="2"/>
  <c r="AC560" i="2"/>
  <c r="AD553" i="2"/>
  <c r="AD471" i="2"/>
  <c r="AD449" i="2"/>
  <c r="AD451" i="2"/>
  <c r="AD445" i="2"/>
  <c r="AD441" i="2"/>
  <c r="AD437" i="2"/>
  <c r="AD426" i="2"/>
  <c r="AC160" i="2"/>
  <c r="AC18" i="2"/>
  <c r="AC55" i="2"/>
  <c r="AC78" i="2"/>
  <c r="AC632" i="2"/>
  <c r="AC707" i="2"/>
  <c r="AC545" i="2"/>
  <c r="AC628" i="2"/>
  <c r="AC432" i="2"/>
  <c r="AD802" i="2"/>
  <c r="AC780" i="2"/>
  <c r="AD816" i="2"/>
  <c r="AD800" i="2"/>
  <c r="AC784" i="2"/>
  <c r="AD788" i="2"/>
  <c r="AD778" i="2"/>
  <c r="AC712" i="2"/>
  <c r="AD697" i="2"/>
  <c r="AD691" i="2"/>
  <c r="AC685" i="2"/>
  <c r="AC811" i="2"/>
  <c r="AC803" i="2"/>
  <c r="AC795" i="2"/>
  <c r="AC783" i="2"/>
  <c r="AC771" i="2"/>
  <c r="AD768" i="2"/>
  <c r="AC763" i="2"/>
  <c r="AD760" i="2"/>
  <c r="AC755" i="2"/>
  <c r="AD752" i="2"/>
  <c r="AC747" i="2"/>
  <c r="AD744" i="2"/>
  <c r="AC739" i="2"/>
  <c r="AD736" i="2"/>
  <c r="AC731" i="2"/>
  <c r="AD728" i="2"/>
  <c r="AC723" i="2"/>
  <c r="AD720" i="2"/>
  <c r="AD705" i="2"/>
  <c r="AD709" i="2"/>
  <c r="AD707" i="2"/>
  <c r="AD683" i="2"/>
  <c r="AC629" i="2"/>
  <c r="AC704" i="2"/>
  <c r="AC696" i="2"/>
  <c r="AC688" i="2"/>
  <c r="AD620" i="2"/>
  <c r="AD606" i="2"/>
  <c r="AC588" i="2"/>
  <c r="AC673" i="2"/>
  <c r="AC665" i="2"/>
  <c r="AC657" i="2"/>
  <c r="AC649" i="2"/>
  <c r="AC641" i="2"/>
  <c r="AD602" i="2"/>
  <c r="AC597" i="2"/>
  <c r="AD590" i="2"/>
  <c r="AD584" i="2"/>
  <c r="AD580" i="2"/>
  <c r="AD576" i="2"/>
  <c r="AD572" i="2"/>
  <c r="AD568" i="2"/>
  <c r="AD564" i="2"/>
  <c r="AD560" i="2"/>
  <c r="AD556" i="2"/>
  <c r="AD533" i="2"/>
  <c r="AC542" i="2"/>
  <c r="AC534" i="2"/>
  <c r="AC526" i="2"/>
  <c r="AC518" i="2"/>
  <c r="AD515" i="2"/>
  <c r="AC510" i="2"/>
  <c r="AD507" i="2"/>
  <c r="AC502" i="2"/>
  <c r="AD499" i="2"/>
  <c r="AC494" i="2"/>
  <c r="AD491" i="2"/>
  <c r="AC486" i="2"/>
  <c r="AD483" i="2"/>
  <c r="AC478" i="2"/>
  <c r="AD475" i="2"/>
  <c r="AD463" i="2"/>
  <c r="AC515" i="2"/>
  <c r="AC507" i="2"/>
  <c r="AC499" i="2"/>
  <c r="AC491" i="2"/>
  <c r="AC76" i="2"/>
  <c r="AD159" i="2"/>
  <c r="AC822" i="2"/>
  <c r="AC820" i="2"/>
  <c r="AC626" i="2"/>
  <c r="AC630" i="2"/>
  <c r="AC715" i="2"/>
  <c r="AC430" i="2"/>
  <c r="AC428" i="2"/>
  <c r="AD820" i="2"/>
  <c r="AD814" i="2"/>
  <c r="AD798" i="2"/>
  <c r="AD808" i="2"/>
  <c r="AD792" i="2"/>
  <c r="AD776" i="2"/>
  <c r="AD782" i="2"/>
  <c r="AD695" i="2"/>
  <c r="AC681" i="2"/>
  <c r="AD713" i="2"/>
  <c r="AC787" i="2"/>
  <c r="AC708" i="2"/>
  <c r="AD703" i="2"/>
  <c r="AD689" i="2"/>
  <c r="AC768" i="2"/>
  <c r="AC760" i="2"/>
  <c r="AC752" i="2"/>
  <c r="AC744" i="2"/>
  <c r="AC736" i="2"/>
  <c r="AC728" i="2"/>
  <c r="AC720" i="2"/>
  <c r="AD715" i="2"/>
  <c r="AD701" i="2"/>
  <c r="AC677" i="2"/>
  <c r="AD687" i="2"/>
  <c r="AC596" i="2"/>
  <c r="AD624" i="2"/>
  <c r="AD600" i="2"/>
  <c r="AC676" i="2"/>
  <c r="AD673" i="2"/>
  <c r="AC668" i="2"/>
  <c r="AD665" i="2"/>
  <c r="AC660" i="2"/>
  <c r="AD657" i="2"/>
  <c r="AC652" i="2"/>
  <c r="AD649" i="2"/>
  <c r="AC644" i="2"/>
  <c r="AD641" i="2"/>
  <c r="AC636" i="2"/>
  <c r="AD622" i="2"/>
  <c r="AD616" i="2"/>
  <c r="AC592" i="2"/>
  <c r="AC621" i="2"/>
  <c r="AC613" i="2"/>
  <c r="AC605" i="2"/>
  <c r="AC593" i="2"/>
  <c r="AD586" i="2"/>
  <c r="AC581" i="2"/>
  <c r="AD578" i="2"/>
  <c r="AC573" i="2"/>
  <c r="AD570" i="2"/>
  <c r="AC565" i="2"/>
  <c r="AD562" i="2"/>
  <c r="AC557" i="2"/>
  <c r="AD529" i="2"/>
  <c r="AD551" i="2"/>
  <c r="AD541" i="2"/>
  <c r="AD525" i="2"/>
  <c r="AC554" i="2"/>
  <c r="AC546" i="2"/>
  <c r="AD521" i="2"/>
  <c r="AC580" i="2"/>
  <c r="AC572" i="2"/>
  <c r="AC564" i="2"/>
  <c r="AC556" i="2"/>
  <c r="AD535" i="2"/>
  <c r="AD461" i="2"/>
  <c r="AC449" i="2"/>
  <c r="AD459" i="2"/>
  <c r="AD517" i="2"/>
  <c r="AD513" i="2"/>
  <c r="AD509" i="2"/>
  <c r="AD505" i="2"/>
  <c r="AD501" i="2"/>
  <c r="AD497" i="2"/>
  <c r="AD493" i="2"/>
  <c r="AC154" i="2"/>
  <c r="AC108" i="2"/>
  <c r="AC152" i="2"/>
  <c r="AC713" i="2"/>
  <c r="AC553" i="2"/>
  <c r="AC551" i="2"/>
  <c r="AC711" i="2"/>
  <c r="AC302" i="2"/>
  <c r="AC253" i="2"/>
  <c r="AD818" i="2"/>
  <c r="AD780" i="2"/>
  <c r="AD784" i="2"/>
  <c r="AD812" i="2"/>
  <c r="AD796" i="2"/>
  <c r="AC788" i="2"/>
  <c r="AD822" i="2"/>
  <c r="AD806" i="2"/>
  <c r="AD786" i="2"/>
  <c r="AD685" i="2"/>
  <c r="AC815" i="2"/>
  <c r="AC807" i="2"/>
  <c r="AC799" i="2"/>
  <c r="AC791" i="2"/>
  <c r="AC775" i="2"/>
  <c r="AD772" i="2"/>
  <c r="AC767" i="2"/>
  <c r="AD764" i="2"/>
  <c r="AC759" i="2"/>
  <c r="AD756" i="2"/>
  <c r="AC751" i="2"/>
  <c r="AD748" i="2"/>
  <c r="AC743" i="2"/>
  <c r="AD740" i="2"/>
  <c r="AC735" i="2"/>
  <c r="AD732" i="2"/>
  <c r="AC727" i="2"/>
  <c r="AD724" i="2"/>
  <c r="AC719" i="2"/>
  <c r="AD716" i="2"/>
  <c r="AD699" i="2"/>
  <c r="AD675" i="2"/>
  <c r="AD671" i="2"/>
  <c r="AD667" i="2"/>
  <c r="AD663" i="2"/>
  <c r="AD659" i="2"/>
  <c r="AD655" i="2"/>
  <c r="AD651" i="2"/>
  <c r="AD647" i="2"/>
  <c r="AD643" i="2"/>
  <c r="AD639" i="2"/>
  <c r="AD612" i="2"/>
  <c r="AD630" i="2"/>
  <c r="AD608" i="2"/>
  <c r="AC700" i="2"/>
  <c r="AC692" i="2"/>
  <c r="AC680" i="2"/>
  <c r="AD588" i="2"/>
  <c r="AC669" i="2"/>
  <c r="AC661" i="2"/>
  <c r="AC653" i="2"/>
  <c r="AC645" i="2"/>
  <c r="AC637" i="2"/>
  <c r="AD626" i="2"/>
  <c r="AD618" i="2"/>
  <c r="AD598" i="2"/>
  <c r="AC589" i="2"/>
  <c r="AD531" i="2"/>
  <c r="AD543" i="2"/>
  <c r="AD527" i="2"/>
  <c r="AC519" i="2"/>
  <c r="AD537" i="2"/>
  <c r="AD523" i="2"/>
  <c r="AD547" i="2"/>
  <c r="AD545" i="2"/>
  <c r="AC538" i="2"/>
  <c r="AC530" i="2"/>
  <c r="AC522" i="2"/>
  <c r="AC514" i="2"/>
  <c r="AD511" i="2"/>
  <c r="AC506" i="2"/>
  <c r="AD503" i="2"/>
  <c r="AC498" i="2"/>
  <c r="AD495" i="2"/>
  <c r="AC490" i="2"/>
  <c r="AD487" i="2"/>
  <c r="AC482" i="2"/>
  <c r="AD479" i="2"/>
  <c r="AC474" i="2"/>
  <c r="AC511" i="2"/>
  <c r="AC503" i="2"/>
  <c r="AC495" i="2"/>
  <c r="AC487" i="2"/>
  <c r="AD467" i="2"/>
  <c r="AD410" i="2"/>
  <c r="AD434" i="2"/>
  <c r="AC470" i="2"/>
  <c r="AC462" i="2"/>
  <c r="AD447" i="2"/>
  <c r="AC442" i="2"/>
  <c r="AD439" i="2"/>
  <c r="AD418" i="2"/>
  <c r="AD416" i="2"/>
  <c r="AC423" i="2"/>
  <c r="AC415" i="2"/>
  <c r="AC403" i="2"/>
  <c r="AD400" i="2"/>
  <c r="AC395" i="2"/>
  <c r="AD392" i="2"/>
  <c r="AD384" i="2"/>
  <c r="AD402" i="2"/>
  <c r="AD398" i="2"/>
  <c r="AD394" i="2"/>
  <c r="AD390" i="2"/>
  <c r="AC371" i="2"/>
  <c r="AC359" i="2"/>
  <c r="AC366" i="2"/>
  <c r="AD363" i="2"/>
  <c r="AC342" i="2"/>
  <c r="AD335" i="2"/>
  <c r="AD364" i="2"/>
  <c r="AC347" i="2"/>
  <c r="AD344" i="2"/>
  <c r="AC339" i="2"/>
  <c r="AD336" i="2"/>
  <c r="AD342" i="2"/>
  <c r="AD318" i="2"/>
  <c r="AC313" i="2"/>
  <c r="AD310" i="2"/>
  <c r="AD304" i="2"/>
  <c r="AD302" i="2"/>
  <c r="AC301" i="2"/>
  <c r="AD285" i="2"/>
  <c r="AD287" i="2"/>
  <c r="AD264" i="2"/>
  <c r="AD262" i="2"/>
  <c r="AC246" i="2"/>
  <c r="AC192" i="2"/>
  <c r="AD185" i="2"/>
  <c r="AC184" i="2"/>
  <c r="AC176" i="2"/>
  <c r="AC168" i="2"/>
  <c r="AD156" i="2"/>
  <c r="AC173" i="2"/>
  <c r="AD160" i="2"/>
  <c r="AC128" i="2"/>
  <c r="AD100" i="2"/>
  <c r="AC72" i="2"/>
  <c r="AD62" i="2"/>
  <c r="AD53" i="2"/>
  <c r="AC63" i="2"/>
  <c r="AC57" i="2"/>
  <c r="AD37" i="2"/>
  <c r="AD49" i="2"/>
  <c r="AD41" i="2"/>
  <c r="AC29" i="2"/>
  <c r="AC10" i="2"/>
  <c r="AC483" i="2"/>
  <c r="AC475" i="2"/>
  <c r="AD469" i="2"/>
  <c r="AD465" i="2"/>
  <c r="AC445" i="2"/>
  <c r="AC437" i="2"/>
  <c r="AC450" i="2"/>
  <c r="AC438" i="2"/>
  <c r="AD435" i="2"/>
  <c r="AC431" i="2"/>
  <c r="AD420" i="2"/>
  <c r="AC406" i="2"/>
  <c r="AD408" i="2"/>
  <c r="AC376" i="2"/>
  <c r="AD378" i="2"/>
  <c r="AC398" i="2"/>
  <c r="AC390" i="2"/>
  <c r="AC358" i="2"/>
  <c r="AD355" i="2"/>
  <c r="AD350" i="2"/>
  <c r="AC350" i="2"/>
  <c r="AC381" i="2"/>
  <c r="AC367" i="2"/>
  <c r="AC354" i="2"/>
  <c r="AD347" i="2"/>
  <c r="AC338" i="2"/>
  <c r="AC322" i="2"/>
  <c r="AD368" i="2"/>
  <c r="AD352" i="2"/>
  <c r="AC325" i="2"/>
  <c r="AD346" i="2"/>
  <c r="AC326" i="2"/>
  <c r="AC321" i="2"/>
  <c r="AD306" i="2"/>
  <c r="AC318" i="2"/>
  <c r="AD309" i="2"/>
  <c r="AD281" i="2"/>
  <c r="AD289" i="2"/>
  <c r="AD277" i="2"/>
  <c r="AC272" i="2"/>
  <c r="AC275" i="2"/>
  <c r="AC265" i="2"/>
  <c r="AC255" i="2"/>
  <c r="AC256" i="2"/>
  <c r="AD251" i="2"/>
  <c r="AD243" i="2"/>
  <c r="AD239" i="2"/>
  <c r="AC234" i="2"/>
  <c r="AC217" i="2"/>
  <c r="AD203" i="2"/>
  <c r="AD216" i="2"/>
  <c r="AD201" i="2"/>
  <c r="AD232" i="2"/>
  <c r="AD228" i="2"/>
  <c r="AC228" i="2"/>
  <c r="AD225" i="2"/>
  <c r="AC220" i="2"/>
  <c r="AD217" i="2"/>
  <c r="AC212" i="2"/>
  <c r="AD209" i="2"/>
  <c r="AC204" i="2"/>
  <c r="AD148" i="2"/>
  <c r="AC188" i="2"/>
  <c r="AD154" i="2"/>
  <c r="AC143" i="2"/>
  <c r="AC177" i="2"/>
  <c r="AC159" i="2"/>
  <c r="AD155" i="2"/>
  <c r="AC147" i="2"/>
  <c r="AC144" i="2"/>
  <c r="AC132" i="2"/>
  <c r="AD120" i="2"/>
  <c r="AD135" i="2"/>
  <c r="AC118" i="2"/>
  <c r="AC139" i="2"/>
  <c r="AD136" i="2"/>
  <c r="AC131" i="2"/>
  <c r="AD128" i="2"/>
  <c r="AC122" i="2"/>
  <c r="AC117" i="2"/>
  <c r="AD114" i="2"/>
  <c r="AC109" i="2"/>
  <c r="AD98" i="2"/>
  <c r="AC88" i="2"/>
  <c r="AC80" i="2"/>
  <c r="AC75" i="2"/>
  <c r="AC95" i="2"/>
  <c r="AD92" i="2"/>
  <c r="AC87" i="2"/>
  <c r="AD84" i="2"/>
  <c r="AC71" i="2"/>
  <c r="AC56" i="2"/>
  <c r="AD51" i="2"/>
  <c r="AD47" i="2"/>
  <c r="AD43" i="2"/>
  <c r="AD39" i="2"/>
  <c r="AD29" i="2"/>
  <c r="AD35" i="2"/>
  <c r="AC30" i="2"/>
  <c r="AC26" i="2"/>
  <c r="AC21" i="2"/>
  <c r="AC15" i="2"/>
  <c r="AC11" i="2"/>
  <c r="AC7" i="2"/>
  <c r="AC291" i="2"/>
  <c r="AD298" i="2"/>
  <c r="AD313" i="2"/>
  <c r="AC293" i="2"/>
  <c r="AC288" i="2"/>
  <c r="AC264" i="2"/>
  <c r="AC261" i="2"/>
  <c r="AD247" i="2"/>
  <c r="AC250" i="2"/>
  <c r="AD233" i="2"/>
  <c r="AC242" i="2"/>
  <c r="AC205" i="2"/>
  <c r="AC200" i="2"/>
  <c r="AC185" i="2"/>
  <c r="AC189" i="2"/>
  <c r="AC180" i="2"/>
  <c r="AC172" i="2"/>
  <c r="AC164" i="2"/>
  <c r="AC181" i="2"/>
  <c r="AC165" i="2"/>
  <c r="AC136" i="2"/>
  <c r="AC121" i="2"/>
  <c r="AD96" i="2"/>
  <c r="AC110" i="2"/>
  <c r="AD72" i="2"/>
  <c r="AC74" i="2"/>
  <c r="AC66" i="2"/>
  <c r="AD64" i="2"/>
  <c r="AC59" i="2"/>
  <c r="AC41" i="2"/>
  <c r="AC48" i="2"/>
  <c r="AD33" i="2"/>
  <c r="AC38" i="2"/>
  <c r="AD21" i="2"/>
  <c r="AD11" i="2"/>
  <c r="AD457" i="2"/>
  <c r="AD453" i="2"/>
  <c r="AD489" i="2"/>
  <c r="AD485" i="2"/>
  <c r="AD481" i="2"/>
  <c r="AD477" i="2"/>
  <c r="AC410" i="2"/>
  <c r="AD422" i="2"/>
  <c r="AC466" i="2"/>
  <c r="AC458" i="2"/>
  <c r="AC446" i="2"/>
  <c r="AD443" i="2"/>
  <c r="AC427" i="2"/>
  <c r="AC419" i="2"/>
  <c r="AC411" i="2"/>
  <c r="AD404" i="2"/>
  <c r="AC399" i="2"/>
  <c r="AD396" i="2"/>
  <c r="AC391" i="2"/>
  <c r="AD388" i="2"/>
  <c r="AC374" i="2"/>
  <c r="AD382" i="2"/>
  <c r="AC375" i="2"/>
  <c r="AD371" i="2"/>
  <c r="AC362" i="2"/>
  <c r="AD359" i="2"/>
  <c r="AC363" i="2"/>
  <c r="AD351" i="2"/>
  <c r="AD343" i="2"/>
  <c r="AC334" i="2"/>
  <c r="AD372" i="2"/>
  <c r="AD356" i="2"/>
  <c r="AD348" i="2"/>
  <c r="AC343" i="2"/>
  <c r="AD340" i="2"/>
  <c r="AC335" i="2"/>
  <c r="AD332" i="2"/>
  <c r="AD334" i="2"/>
  <c r="AC317" i="2"/>
  <c r="AD314" i="2"/>
  <c r="AC309" i="2"/>
  <c r="AC306" i="2"/>
  <c r="AD294" i="2"/>
  <c r="AC305" i="2"/>
  <c r="AC279" i="2"/>
  <c r="AC280" i="2"/>
  <c r="AD258" i="2"/>
  <c r="AC254" i="2"/>
  <c r="AD241" i="2"/>
  <c r="AD237" i="2"/>
  <c r="AC221" i="2"/>
  <c r="AC197" i="2"/>
  <c r="AD193" i="2"/>
  <c r="AD204" i="2"/>
  <c r="AC196" i="2"/>
  <c r="AD177" i="2"/>
  <c r="AD169" i="2"/>
  <c r="AD139" i="2"/>
  <c r="AD108" i="2"/>
  <c r="AD57" i="2"/>
  <c r="AC67" i="2"/>
  <c r="AC49" i="2"/>
  <c r="AD45" i="2"/>
  <c r="AC25" i="2"/>
  <c r="AC22" i="2"/>
  <c r="AC479" i="2"/>
  <c r="AD455" i="2"/>
  <c r="AD412" i="2"/>
  <c r="AC441" i="2"/>
  <c r="AD428" i="2"/>
  <c r="AD424" i="2"/>
  <c r="AC454" i="2"/>
  <c r="AC434" i="2"/>
  <c r="AD432" i="2"/>
  <c r="AD414" i="2"/>
  <c r="AD406" i="2"/>
  <c r="AC407" i="2"/>
  <c r="AD386" i="2"/>
  <c r="AD380" i="2"/>
  <c r="AD376" i="2"/>
  <c r="AC402" i="2"/>
  <c r="AC394" i="2"/>
  <c r="AC355" i="2"/>
  <c r="AC385" i="2"/>
  <c r="AC377" i="2"/>
  <c r="AC370" i="2"/>
  <c r="AD367" i="2"/>
  <c r="AC346" i="2"/>
  <c r="AD339" i="2"/>
  <c r="AD330" i="2"/>
  <c r="AD322" i="2"/>
  <c r="AD360" i="2"/>
  <c r="AC351" i="2"/>
  <c r="AD338" i="2"/>
  <c r="AC329" i="2"/>
  <c r="AD326" i="2"/>
  <c r="AC297" i="2"/>
  <c r="AC310" i="2"/>
  <c r="AD317" i="2"/>
  <c r="AC292" i="2"/>
  <c r="AD283" i="2"/>
  <c r="AC276" i="2"/>
  <c r="AD273" i="2"/>
  <c r="AD268" i="2"/>
  <c r="AD275" i="2"/>
  <c r="AD266" i="2"/>
  <c r="AC257" i="2"/>
  <c r="AD260" i="2"/>
  <c r="AD256" i="2"/>
  <c r="AC260" i="2"/>
  <c r="AD253" i="2"/>
  <c r="AC237" i="2"/>
  <c r="AC238" i="2"/>
  <c r="AD235" i="2"/>
  <c r="AC239" i="2"/>
  <c r="AC225" i="2"/>
  <c r="AC209" i="2"/>
  <c r="AD220" i="2"/>
  <c r="AD208" i="2"/>
  <c r="AC231" i="2"/>
  <c r="AD224" i="2"/>
  <c r="AC232" i="2"/>
  <c r="AD229" i="2"/>
  <c r="AC224" i="2"/>
  <c r="AD221" i="2"/>
  <c r="AC216" i="2"/>
  <c r="AD213" i="2"/>
  <c r="AC208" i="2"/>
  <c r="AD205" i="2"/>
  <c r="AC199" i="2"/>
  <c r="AC155" i="2"/>
  <c r="AD143" i="2"/>
  <c r="AC169" i="2"/>
  <c r="AC140" i="2"/>
  <c r="AC124" i="2"/>
  <c r="AD127" i="2"/>
  <c r="AD118" i="2"/>
  <c r="AD144" i="2"/>
  <c r="AD140" i="2"/>
  <c r="AC135" i="2"/>
  <c r="AD132" i="2"/>
  <c r="AC127" i="2"/>
  <c r="AD124" i="2"/>
  <c r="AD116" i="2"/>
  <c r="AD112" i="2"/>
  <c r="AC107" i="2"/>
  <c r="AC113" i="2"/>
  <c r="AD110" i="2"/>
  <c r="AC103" i="2"/>
  <c r="AD104" i="2"/>
  <c r="AD102" i="2"/>
  <c r="AC92" i="2"/>
  <c r="AC84" i="2"/>
  <c r="AD78" i="2"/>
  <c r="AD94" i="2"/>
  <c r="AD90" i="2"/>
  <c r="AD86" i="2"/>
  <c r="AD82" i="2"/>
  <c r="AD76" i="2"/>
  <c r="AD70" i="2"/>
  <c r="AC99" i="2"/>
  <c r="AC91" i="2"/>
  <c r="AD88" i="2"/>
  <c r="AC83" i="2"/>
  <c r="AD80" i="2"/>
  <c r="AC33" i="2"/>
  <c r="AC34" i="2"/>
  <c r="AD31" i="2"/>
  <c r="AD27" i="2"/>
  <c r="AC19" i="2"/>
  <c r="AD18" i="2"/>
  <c r="AD15" i="2"/>
  <c r="AC14" i="2"/>
  <c r="AD7" i="2"/>
  <c r="AD16" i="2"/>
  <c r="AD12" i="2"/>
  <c r="AD8" i="2"/>
  <c r="AC314" i="2"/>
  <c r="AC298" i="2"/>
  <c r="AC294" i="2"/>
  <c r="AD291" i="2"/>
  <c r="AD279" i="2"/>
  <c r="AC284" i="2"/>
  <c r="AD270" i="2"/>
  <c r="AD272" i="2"/>
  <c r="AC269" i="2"/>
  <c r="AD249" i="2"/>
  <c r="AC233" i="2"/>
  <c r="AC213" i="2"/>
  <c r="AD197" i="2"/>
  <c r="AC193" i="2"/>
  <c r="AD212" i="2"/>
  <c r="AD189" i="2"/>
  <c r="AC148" i="2"/>
  <c r="AD181" i="2"/>
  <c r="AD173" i="2"/>
  <c r="AD165" i="2"/>
  <c r="AC151" i="2"/>
  <c r="AD152" i="2"/>
  <c r="AD122" i="2"/>
  <c r="AD131" i="2"/>
  <c r="AC114" i="2"/>
  <c r="AC79" i="2"/>
  <c r="AD66" i="2"/>
  <c r="AC62" i="2"/>
  <c r="AD68" i="2"/>
  <c r="AD60" i="2"/>
  <c r="AC45" i="2"/>
  <c r="AC52" i="2"/>
  <c r="AC44" i="2"/>
  <c r="AD25" i="2"/>
  <c r="AD23" i="2"/>
  <c r="AC6" i="2"/>
  <c r="Z240" i="2"/>
  <c r="Z242" i="2"/>
  <c r="Y244" i="2"/>
  <c r="Z248" i="2"/>
  <c r="Z252" i="2"/>
  <c r="Z254" i="2"/>
  <c r="Z257" i="2"/>
  <c r="Y259" i="2"/>
  <c r="Z261" i="2"/>
  <c r="Z263" i="2"/>
  <c r="Y267" i="2"/>
  <c r="AE267" i="2" s="1"/>
  <c r="AR267" i="2" s="1"/>
  <c r="Y271" i="2"/>
  <c r="Y273" i="2"/>
  <c r="Y277" i="2"/>
  <c r="Z280" i="2"/>
  <c r="Y283" i="2"/>
  <c r="Y285" i="2"/>
  <c r="Z288" i="2"/>
  <c r="Y295" i="2"/>
  <c r="Y296" i="2"/>
  <c r="Y299" i="2"/>
  <c r="Y303" i="2"/>
  <c r="AE303" i="2" s="1"/>
  <c r="AR303" i="2" s="1"/>
  <c r="Z304" i="2"/>
  <c r="Y308" i="2"/>
  <c r="Y311" i="2"/>
  <c r="Y312" i="2"/>
  <c r="Y236" i="2"/>
  <c r="Z244" i="2"/>
  <c r="AF244" i="2" s="1"/>
  <c r="AS244" i="2" s="1"/>
  <c r="Y247" i="2"/>
  <c r="AE247" i="2" s="1"/>
  <c r="AR247" i="2" s="1"/>
  <c r="Y262" i="2"/>
  <c r="Y266" i="2"/>
  <c r="AE266" i="2" s="1"/>
  <c r="AR266" i="2" s="1"/>
  <c r="Z267" i="2"/>
  <c r="AF267" i="2" s="1"/>
  <c r="AS267" i="2" s="1"/>
  <c r="Y290" i="2"/>
  <c r="Z295" i="2"/>
  <c r="Z299" i="2"/>
  <c r="AF299" i="2" s="1"/>
  <c r="AS299" i="2" s="1"/>
  <c r="Z303" i="2"/>
  <c r="Y307" i="2"/>
  <c r="AE307" i="2" s="1"/>
  <c r="AR307" i="2" s="1"/>
  <c r="Z308" i="2"/>
  <c r="Z236" i="2"/>
  <c r="Y241" i="2"/>
  <c r="Z250" i="2"/>
  <c r="Y251" i="2"/>
  <c r="AE251" i="2" s="1"/>
  <c r="AR251" i="2" s="1"/>
  <c r="Y258" i="2"/>
  <c r="Z269" i="2"/>
  <c r="Y274" i="2"/>
  <c r="Y278" i="2"/>
  <c r="AE278" i="2" s="1"/>
  <c r="AR278" i="2" s="1"/>
  <c r="Y281" i="2"/>
  <c r="AE281" i="2" s="1"/>
  <c r="AR281" i="2" s="1"/>
  <c r="Y282" i="2"/>
  <c r="Y286" i="2"/>
  <c r="Z290" i="2"/>
  <c r="Z292" i="2"/>
  <c r="AF292" i="2" s="1"/>
  <c r="AS292" i="2" s="1"/>
  <c r="Y293" i="2"/>
  <c r="AE293" i="2" s="1"/>
  <c r="AR293" i="2" s="1"/>
  <c r="Z297" i="2"/>
  <c r="AF297" i="2" s="1"/>
  <c r="AS297" i="2" s="1"/>
  <c r="Y300" i="2"/>
  <c r="Z312" i="2"/>
  <c r="Y315" i="2"/>
  <c r="Y320" i="2"/>
  <c r="AE320" i="2" s="1"/>
  <c r="AR320" i="2" s="1"/>
  <c r="Z324" i="2"/>
  <c r="Z327" i="2"/>
  <c r="Z234" i="2"/>
  <c r="Y235" i="2"/>
  <c r="Y240" i="2"/>
  <c r="Z246" i="2"/>
  <c r="Y263" i="2"/>
  <c r="Z265" i="2"/>
  <c r="Z271" i="2"/>
  <c r="Z274" i="2"/>
  <c r="Z278" i="2"/>
  <c r="AF278" i="2" s="1"/>
  <c r="AS278" i="2" s="1"/>
  <c r="Z282" i="2"/>
  <c r="AF282" i="2" s="1"/>
  <c r="AS282" i="2" s="1"/>
  <c r="Z286" i="2"/>
  <c r="Z300" i="2"/>
  <c r="Z238" i="2"/>
  <c r="AF238" i="2" s="1"/>
  <c r="AS238" i="2" s="1"/>
  <c r="Y243" i="2"/>
  <c r="Y245" i="2"/>
  <c r="Y248" i="2"/>
  <c r="Y249" i="2"/>
  <c r="Y252" i="2"/>
  <c r="Y255" i="2"/>
  <c r="Z259" i="2"/>
  <c r="Z276" i="2"/>
  <c r="Z284" i="2"/>
  <c r="AF284" i="2" s="1"/>
  <c r="AS284" i="2" s="1"/>
  <c r="Z296" i="2"/>
  <c r="AF296" i="2" s="1"/>
  <c r="AS296" i="2" s="1"/>
  <c r="Y316" i="2"/>
  <c r="Y319" i="2"/>
  <c r="AE319" i="2" s="1"/>
  <c r="AR319" i="2" s="1"/>
  <c r="Z323" i="2"/>
  <c r="AF323" i="2" s="1"/>
  <c r="AS323" i="2" s="1"/>
  <c r="Z328" i="2"/>
  <c r="Z320" i="2"/>
  <c r="Y323" i="2"/>
  <c r="Z311" i="2"/>
  <c r="Z315" i="2"/>
  <c r="Z316" i="2"/>
  <c r="Z319" i="2"/>
  <c r="Z331" i="2"/>
  <c r="AF331" i="2" s="1"/>
  <c r="AS331" i="2" s="1"/>
  <c r="Z333" i="2"/>
  <c r="Y337" i="2"/>
  <c r="AE337" i="2" s="1"/>
  <c r="AR337" i="2" s="1"/>
  <c r="Y340" i="2"/>
  <c r="Z349" i="2"/>
  <c r="AF349" i="2" s="1"/>
  <c r="AS349" i="2" s="1"/>
  <c r="Z353" i="2"/>
  <c r="Y356" i="2"/>
  <c r="AE356" i="2" s="1"/>
  <c r="AR356" i="2" s="1"/>
  <c r="Y360" i="2"/>
  <c r="Y361" i="2"/>
  <c r="Z365" i="2"/>
  <c r="AF365" i="2" s="1"/>
  <c r="AS365" i="2" s="1"/>
  <c r="Z369" i="2"/>
  <c r="Z373" i="2"/>
  <c r="Y374" i="2"/>
  <c r="Z377" i="2"/>
  <c r="Z381" i="2"/>
  <c r="Y386" i="2"/>
  <c r="Z389" i="2"/>
  <c r="AF389" i="2" s="1"/>
  <c r="AS389" i="2" s="1"/>
  <c r="Y393" i="2"/>
  <c r="Z395" i="2"/>
  <c r="AF395" i="2" s="1"/>
  <c r="AS395" i="2" s="1"/>
  <c r="Y400" i="2"/>
  <c r="Y324" i="2"/>
  <c r="Y328" i="2"/>
  <c r="Y330" i="2"/>
  <c r="Y332" i="2"/>
  <c r="Z341" i="2"/>
  <c r="Y345" i="2"/>
  <c r="Y348" i="2"/>
  <c r="AE348" i="2" s="1"/>
  <c r="AR348" i="2" s="1"/>
  <c r="Z354" i="2"/>
  <c r="Z357" i="2"/>
  <c r="AF357" i="2" s="1"/>
  <c r="AS357" i="2" s="1"/>
  <c r="Y364" i="2"/>
  <c r="AE364" i="2" s="1"/>
  <c r="AR364" i="2" s="1"/>
  <c r="Z370" i="2"/>
  <c r="Y372" i="2"/>
  <c r="Z379" i="2"/>
  <c r="Z383" i="2"/>
  <c r="Y384" i="2"/>
  <c r="Y387" i="2"/>
  <c r="Y392" i="2"/>
  <c r="AE392" i="2" s="1"/>
  <c r="AR392" i="2" s="1"/>
  <c r="Z397" i="2"/>
  <c r="AF397" i="2" s="1"/>
  <c r="AS397" i="2" s="1"/>
  <c r="Y401" i="2"/>
  <c r="AE401" i="2" s="1"/>
  <c r="AR401" i="2" s="1"/>
  <c r="Z403" i="2"/>
  <c r="AF403" i="2" s="1"/>
  <c r="AS403" i="2" s="1"/>
  <c r="Y333" i="2"/>
  <c r="Y341" i="2"/>
  <c r="Y349" i="2"/>
  <c r="Y353" i="2"/>
  <c r="Z366" i="2"/>
  <c r="Z387" i="2"/>
  <c r="Y388" i="2"/>
  <c r="Y389" i="2"/>
  <c r="Z391" i="2"/>
  <c r="AF391" i="2" s="1"/>
  <c r="AS391" i="2" s="1"/>
  <c r="Z405" i="2"/>
  <c r="Y408" i="2"/>
  <c r="Z411" i="2"/>
  <c r="Z415" i="2"/>
  <c r="Y421" i="2"/>
  <c r="Z423" i="2"/>
  <c r="AF423" i="2" s="1"/>
  <c r="AS423" i="2" s="1"/>
  <c r="Y425" i="2"/>
  <c r="Z427" i="2"/>
  <c r="Y429" i="2"/>
  <c r="AE429" i="2" s="1"/>
  <c r="AR429" i="2" s="1"/>
  <c r="Y430" i="2"/>
  <c r="AE430" i="2" s="1"/>
  <c r="AR430" i="2" s="1"/>
  <c r="Z431" i="2"/>
  <c r="AF431" i="2" s="1"/>
  <c r="AS431" i="2" s="1"/>
  <c r="Z433" i="2"/>
  <c r="Y444" i="2"/>
  <c r="Z446" i="2"/>
  <c r="Y331" i="2"/>
  <c r="Z361" i="2"/>
  <c r="AF361" i="2" s="1"/>
  <c r="AS361" i="2" s="1"/>
  <c r="Y365" i="2"/>
  <c r="Y369" i="2"/>
  <c r="Y383" i="2"/>
  <c r="Y404" i="2"/>
  <c r="AE404" i="2" s="1"/>
  <c r="AR404" i="2" s="1"/>
  <c r="Y409" i="2"/>
  <c r="Y413" i="2"/>
  <c r="Y417" i="2"/>
  <c r="Z421" i="2"/>
  <c r="Z425" i="2"/>
  <c r="Z429" i="2"/>
  <c r="Y436" i="2"/>
  <c r="Z438" i="2"/>
  <c r="Y440" i="2"/>
  <c r="Z442" i="2"/>
  <c r="Z444" i="2"/>
  <c r="Y448" i="2"/>
  <c r="Z450" i="2"/>
  <c r="Y452" i="2"/>
  <c r="AE452" i="2" s="1"/>
  <c r="AR452" i="2" s="1"/>
  <c r="Z454" i="2"/>
  <c r="Z456" i="2"/>
  <c r="AF456" i="2" s="1"/>
  <c r="AS456" i="2" s="1"/>
  <c r="Z460" i="2"/>
  <c r="Y463" i="2"/>
  <c r="AE463" i="2" s="1"/>
  <c r="AR463" i="2" s="1"/>
  <c r="Z466" i="2"/>
  <c r="Y468" i="2"/>
  <c r="AE468" i="2" s="1"/>
  <c r="AR468" i="2" s="1"/>
  <c r="Y473" i="2"/>
  <c r="Z482" i="2"/>
  <c r="Z484" i="2"/>
  <c r="Y488" i="2"/>
  <c r="Y489" i="2"/>
  <c r="Z498" i="2"/>
  <c r="Z500" i="2"/>
  <c r="Y327" i="2"/>
  <c r="Y336" i="2"/>
  <c r="Z337" i="2"/>
  <c r="Y344" i="2"/>
  <c r="Z345" i="2"/>
  <c r="Y352" i="2"/>
  <c r="Y373" i="2"/>
  <c r="AE373" i="2" s="1"/>
  <c r="AR373" i="2" s="1"/>
  <c r="Z401" i="2"/>
  <c r="Z409" i="2"/>
  <c r="Z413" i="2"/>
  <c r="AF413" i="2" s="1"/>
  <c r="AS413" i="2" s="1"/>
  <c r="Z417" i="2"/>
  <c r="Y418" i="2"/>
  <c r="Y428" i="2"/>
  <c r="Z436" i="2"/>
  <c r="Z440" i="2"/>
  <c r="AF440" i="2" s="1"/>
  <c r="AS440" i="2" s="1"/>
  <c r="Y443" i="2"/>
  <c r="AE443" i="2" s="1"/>
  <c r="AR443" i="2" s="1"/>
  <c r="Y357" i="2"/>
  <c r="Y368" i="2"/>
  <c r="Y379" i="2"/>
  <c r="Z385" i="2"/>
  <c r="Z393" i="2"/>
  <c r="Y396" i="2"/>
  <c r="Y397" i="2"/>
  <c r="Z399" i="2"/>
  <c r="Y405" i="2"/>
  <c r="AE405" i="2" s="1"/>
  <c r="AR405" i="2" s="1"/>
  <c r="Z407" i="2"/>
  <c r="Z419" i="2"/>
  <c r="AF419" i="2" s="1"/>
  <c r="AS419" i="2" s="1"/>
  <c r="Y422" i="2"/>
  <c r="AE422" i="2" s="1"/>
  <c r="AR422" i="2" s="1"/>
  <c r="Y424" i="2"/>
  <c r="Y433" i="2"/>
  <c r="Y435" i="2"/>
  <c r="Y439" i="2"/>
  <c r="Y447" i="2"/>
  <c r="AE447" i="2" s="1"/>
  <c r="AR447" i="2" s="1"/>
  <c r="Y457" i="2"/>
  <c r="AE457" i="2" s="1"/>
  <c r="AR457" i="2" s="1"/>
  <c r="Y459" i="2"/>
  <c r="Y461" i="2"/>
  <c r="Z464" i="2"/>
  <c r="AF464" i="2" s="1"/>
  <c r="AS464" i="2" s="1"/>
  <c r="Z472" i="2"/>
  <c r="AF472" i="2" s="1"/>
  <c r="AS472" i="2" s="1"/>
  <c r="Z474" i="2"/>
  <c r="Z476" i="2"/>
  <c r="Y480" i="2"/>
  <c r="Y481" i="2"/>
  <c r="Z490" i="2"/>
  <c r="Z492" i="2"/>
  <c r="Y496" i="2"/>
  <c r="AE496" i="2" s="1"/>
  <c r="AR496" i="2" s="1"/>
  <c r="Y497" i="2"/>
  <c r="Y456" i="2"/>
  <c r="Z458" i="2"/>
  <c r="AF458" i="2" s="1"/>
  <c r="AS458" i="2" s="1"/>
  <c r="Y464" i="2"/>
  <c r="Z468" i="2"/>
  <c r="Y472" i="2"/>
  <c r="Y476" i="2"/>
  <c r="Y485" i="2"/>
  <c r="Z486" i="2"/>
  <c r="Z496" i="2"/>
  <c r="AF496" i="2" s="1"/>
  <c r="AS496" i="2" s="1"/>
  <c r="Y504" i="2"/>
  <c r="Y505" i="2"/>
  <c r="AE505" i="2" s="1"/>
  <c r="AR505" i="2" s="1"/>
  <c r="Z514" i="2"/>
  <c r="Z516" i="2"/>
  <c r="Z518" i="2"/>
  <c r="Y520" i="2"/>
  <c r="Y524" i="2"/>
  <c r="Y528" i="2"/>
  <c r="Y532" i="2"/>
  <c r="Z536" i="2"/>
  <c r="Z540" i="2"/>
  <c r="AF540" i="2" s="1"/>
  <c r="AS540" i="2" s="1"/>
  <c r="Z544" i="2"/>
  <c r="Y548" i="2"/>
  <c r="Y549" i="2"/>
  <c r="AE549" i="2" s="1"/>
  <c r="AR549" i="2" s="1"/>
  <c r="Z550" i="2"/>
  <c r="Z552" i="2"/>
  <c r="Z559" i="2"/>
  <c r="Y563" i="2"/>
  <c r="Z565" i="2"/>
  <c r="AF565" i="2" s="1"/>
  <c r="AS565" i="2" s="1"/>
  <c r="Y570" i="2"/>
  <c r="AE570" i="2" s="1"/>
  <c r="AR570" i="2" s="1"/>
  <c r="Z452" i="2"/>
  <c r="Y453" i="2"/>
  <c r="Y460" i="2"/>
  <c r="Z462" i="2"/>
  <c r="Z473" i="2"/>
  <c r="Y477" i="2"/>
  <c r="AE477" i="2" s="1"/>
  <c r="AR477" i="2" s="1"/>
  <c r="Z478" i="2"/>
  <c r="Z488" i="2"/>
  <c r="Y500" i="2"/>
  <c r="Z502" i="2"/>
  <c r="Z504" i="2"/>
  <c r="Y508" i="2"/>
  <c r="Y509" i="2"/>
  <c r="Z520" i="2"/>
  <c r="Z524" i="2"/>
  <c r="Z528" i="2"/>
  <c r="Y529" i="2"/>
  <c r="Z532" i="2"/>
  <c r="AF532" i="2" s="1"/>
  <c r="AS532" i="2" s="1"/>
  <c r="Z548" i="2"/>
  <c r="Y558" i="2"/>
  <c r="AE558" i="2" s="1"/>
  <c r="AR558" i="2" s="1"/>
  <c r="Z563" i="2"/>
  <c r="Y567" i="2"/>
  <c r="AE567" i="2" s="1"/>
  <c r="AR567" i="2" s="1"/>
  <c r="Z569" i="2"/>
  <c r="Y574" i="2"/>
  <c r="AE574" i="2" s="1"/>
  <c r="AR574" i="2" s="1"/>
  <c r="Z579" i="2"/>
  <c r="Y583" i="2"/>
  <c r="Z585" i="2"/>
  <c r="Y590" i="2"/>
  <c r="AE590" i="2" s="1"/>
  <c r="AR590" i="2" s="1"/>
  <c r="Z595" i="2"/>
  <c r="Y598" i="2"/>
  <c r="AE598" i="2" s="1"/>
  <c r="AR598" i="2" s="1"/>
  <c r="Y603" i="2"/>
  <c r="Y611" i="2"/>
  <c r="Y616" i="2"/>
  <c r="AE616" i="2" s="1"/>
  <c r="AR616" i="2" s="1"/>
  <c r="Y618" i="2"/>
  <c r="Y620" i="2"/>
  <c r="Y622" i="2"/>
  <c r="Z625" i="2"/>
  <c r="AF625" i="2" s="1"/>
  <c r="AS625" i="2" s="1"/>
  <c r="Y627" i="2"/>
  <c r="Y628" i="2"/>
  <c r="Z470" i="2"/>
  <c r="Y471" i="2"/>
  <c r="Z480" i="2"/>
  <c r="Y492" i="2"/>
  <c r="AE492" i="2" s="1"/>
  <c r="AR492" i="2" s="1"/>
  <c r="Z506" i="2"/>
  <c r="Z508" i="2"/>
  <c r="AF508" i="2" s="1"/>
  <c r="AS508" i="2" s="1"/>
  <c r="Y512" i="2"/>
  <c r="Y513" i="2"/>
  <c r="Z530" i="2"/>
  <c r="Y533" i="2"/>
  <c r="Y535" i="2"/>
  <c r="Z538" i="2"/>
  <c r="Z542" i="2"/>
  <c r="AF542" i="2" s="1"/>
  <c r="AS542" i="2" s="1"/>
  <c r="Y547" i="2"/>
  <c r="Y555" i="2"/>
  <c r="AE555" i="2" s="1"/>
  <c r="AR555" i="2" s="1"/>
  <c r="Z557" i="2"/>
  <c r="Y562" i="2"/>
  <c r="Z448" i="2"/>
  <c r="Y465" i="2"/>
  <c r="Y467" i="2"/>
  <c r="Y484" i="2"/>
  <c r="Y493" i="2"/>
  <c r="AE493" i="2" s="1"/>
  <c r="AR493" i="2" s="1"/>
  <c r="Z494" i="2"/>
  <c r="AF494" i="2" s="1"/>
  <c r="AS494" i="2" s="1"/>
  <c r="Y501" i="2"/>
  <c r="AE501" i="2" s="1"/>
  <c r="AR501" i="2" s="1"/>
  <c r="Z510" i="2"/>
  <c r="Z512" i="2"/>
  <c r="Y516" i="2"/>
  <c r="Y517" i="2"/>
  <c r="Z522" i="2"/>
  <c r="Z526" i="2"/>
  <c r="Y531" i="2"/>
  <c r="AE531" i="2" s="1"/>
  <c r="AR531" i="2" s="1"/>
  <c r="Z534" i="2"/>
  <c r="AF534" i="2" s="1"/>
  <c r="AS534" i="2" s="1"/>
  <c r="Y536" i="2"/>
  <c r="Y540" i="2"/>
  <c r="Y544" i="2"/>
  <c r="Y552" i="2"/>
  <c r="AE552" i="2" s="1"/>
  <c r="AR552" i="2" s="1"/>
  <c r="Z555" i="2"/>
  <c r="Y559" i="2"/>
  <c r="AE559" i="2" s="1"/>
  <c r="AR559" i="2" s="1"/>
  <c r="Z561" i="2"/>
  <c r="Y566" i="2"/>
  <c r="Z571" i="2"/>
  <c r="Y575" i="2"/>
  <c r="AE575" i="2" s="1"/>
  <c r="AR575" i="2" s="1"/>
  <c r="Z577" i="2"/>
  <c r="Y582" i="2"/>
  <c r="Z587" i="2"/>
  <c r="Z591" i="2"/>
  <c r="AF591" i="2" s="1"/>
  <c r="AS591" i="2" s="1"/>
  <c r="Z597" i="2"/>
  <c r="Y599" i="2"/>
  <c r="Z601" i="2"/>
  <c r="Z607" i="2"/>
  <c r="Z615" i="2"/>
  <c r="Z619" i="2"/>
  <c r="Z621" i="2"/>
  <c r="AF621" i="2" s="1"/>
  <c r="AS621" i="2" s="1"/>
  <c r="Y623" i="2"/>
  <c r="Y626" i="2"/>
  <c r="Y631" i="2"/>
  <c r="AE631" i="2" s="1"/>
  <c r="AR631" i="2" s="1"/>
  <c r="Z583" i="2"/>
  <c r="Y586" i="2"/>
  <c r="Y587" i="2"/>
  <c r="AE587" i="2" s="1"/>
  <c r="AR587" i="2" s="1"/>
  <c r="Z589" i="2"/>
  <c r="Y602" i="2"/>
  <c r="Y604" i="2"/>
  <c r="Z611" i="2"/>
  <c r="Y615" i="2"/>
  <c r="AE615" i="2" s="1"/>
  <c r="AR615" i="2" s="1"/>
  <c r="Z617" i="2"/>
  <c r="AF617" i="2" s="1"/>
  <c r="AS617" i="2" s="1"/>
  <c r="Z623" i="2"/>
  <c r="Z627" i="2"/>
  <c r="Z631" i="2"/>
  <c r="Y634" i="2"/>
  <c r="AE634" i="2" s="1"/>
  <c r="AR634" i="2" s="1"/>
  <c r="Y638" i="2"/>
  <c r="Y639" i="2"/>
  <c r="Z648" i="2"/>
  <c r="Z650" i="2"/>
  <c r="AF650" i="2" s="1"/>
  <c r="AS650" i="2" s="1"/>
  <c r="Y654" i="2"/>
  <c r="Y655" i="2"/>
  <c r="Z664" i="2"/>
  <c r="Z666" i="2"/>
  <c r="AF666" i="2" s="1"/>
  <c r="AS666" i="2" s="1"/>
  <c r="Y670" i="2"/>
  <c r="Y671" i="2"/>
  <c r="Y678" i="2"/>
  <c r="Y682" i="2"/>
  <c r="Y686" i="2"/>
  <c r="Z690" i="2"/>
  <c r="Z694" i="2"/>
  <c r="Z696" i="2"/>
  <c r="Y698" i="2"/>
  <c r="Z700" i="2"/>
  <c r="Y702" i="2"/>
  <c r="Y714" i="2"/>
  <c r="Z723" i="2"/>
  <c r="Z725" i="2"/>
  <c r="Y729" i="2"/>
  <c r="Y730" i="2"/>
  <c r="AE730" i="2" s="1"/>
  <c r="AR730" i="2" s="1"/>
  <c r="Z575" i="2"/>
  <c r="Y578" i="2"/>
  <c r="Y579" i="2"/>
  <c r="Z581" i="2"/>
  <c r="Y591" i="2"/>
  <c r="Z599" i="2"/>
  <c r="Z603" i="2"/>
  <c r="Z609" i="2"/>
  <c r="Y619" i="2"/>
  <c r="Z636" i="2"/>
  <c r="AF636" i="2" s="1"/>
  <c r="AS636" i="2" s="1"/>
  <c r="Z638" i="2"/>
  <c r="AF638" i="2" s="1"/>
  <c r="AS638" i="2" s="1"/>
  <c r="Y642" i="2"/>
  <c r="Y643" i="2"/>
  <c r="Z652" i="2"/>
  <c r="AF652" i="2" s="1"/>
  <c r="AS652" i="2" s="1"/>
  <c r="Z654" i="2"/>
  <c r="AF654" i="2" s="1"/>
  <c r="AS654" i="2" s="1"/>
  <c r="Y658" i="2"/>
  <c r="Y659" i="2"/>
  <c r="AE659" i="2" s="1"/>
  <c r="AR659" i="2" s="1"/>
  <c r="Z668" i="2"/>
  <c r="AF668" i="2" s="1"/>
  <c r="AS668" i="2" s="1"/>
  <c r="Z670" i="2"/>
  <c r="AF670" i="2" s="1"/>
  <c r="AS670" i="2" s="1"/>
  <c r="Y674" i="2"/>
  <c r="Y675" i="2"/>
  <c r="Z678" i="2"/>
  <c r="Y679" i="2"/>
  <c r="Z682" i="2"/>
  <c r="Z684" i="2"/>
  <c r="AF684" i="2" s="1"/>
  <c r="AS684" i="2" s="1"/>
  <c r="Z686" i="2"/>
  <c r="Y687" i="2"/>
  <c r="Z698" i="2"/>
  <c r="AF698" i="2" s="1"/>
  <c r="AS698" i="2" s="1"/>
  <c r="Z702" i="2"/>
  <c r="Z704" i="2"/>
  <c r="AF704" i="2" s="1"/>
  <c r="AS704" i="2" s="1"/>
  <c r="Y706" i="2"/>
  <c r="Z708" i="2"/>
  <c r="Y710" i="2"/>
  <c r="Y711" i="2"/>
  <c r="Z712" i="2"/>
  <c r="Z714" i="2"/>
  <c r="AF714" i="2" s="1"/>
  <c r="AS714" i="2" s="1"/>
  <c r="Y717" i="2"/>
  <c r="AE717" i="2" s="1"/>
  <c r="AR717" i="2" s="1"/>
  <c r="Y718" i="2"/>
  <c r="Z567" i="2"/>
  <c r="Y571" i="2"/>
  <c r="Z573" i="2"/>
  <c r="Y607" i="2"/>
  <c r="Z633" i="2"/>
  <c r="Y635" i="2"/>
  <c r="Z640" i="2"/>
  <c r="AF640" i="2" s="1"/>
  <c r="AS640" i="2" s="1"/>
  <c r="Z642" i="2"/>
  <c r="Y646" i="2"/>
  <c r="Y647" i="2"/>
  <c r="Z656" i="2"/>
  <c r="AF656" i="2" s="1"/>
  <c r="AS656" i="2" s="1"/>
  <c r="Z658" i="2"/>
  <c r="Y662" i="2"/>
  <c r="AE662" i="2" s="1"/>
  <c r="AR662" i="2" s="1"/>
  <c r="Y663" i="2"/>
  <c r="Z672" i="2"/>
  <c r="AF672" i="2" s="1"/>
  <c r="AS672" i="2" s="1"/>
  <c r="Z674" i="2"/>
  <c r="Z680" i="2"/>
  <c r="AF680" i="2" s="1"/>
  <c r="AS680" i="2" s="1"/>
  <c r="Z692" i="2"/>
  <c r="Z706" i="2"/>
  <c r="Z710" i="2"/>
  <c r="Z717" i="2"/>
  <c r="AF717" i="2" s="1"/>
  <c r="AS717" i="2" s="1"/>
  <c r="Y721" i="2"/>
  <c r="Y722" i="2"/>
  <c r="Z593" i="2"/>
  <c r="Y594" i="2"/>
  <c r="Y595" i="2"/>
  <c r="Z605" i="2"/>
  <c r="Y606" i="2"/>
  <c r="Z613" i="2"/>
  <c r="Z635" i="2"/>
  <c r="AF635" i="2" s="1"/>
  <c r="AS635" i="2" s="1"/>
  <c r="Z644" i="2"/>
  <c r="Z646" i="2"/>
  <c r="AF646" i="2" s="1"/>
  <c r="AS646" i="2" s="1"/>
  <c r="Y650" i="2"/>
  <c r="Y651" i="2"/>
  <c r="Z660" i="2"/>
  <c r="Z662" i="2"/>
  <c r="AF662" i="2" s="1"/>
  <c r="AS662" i="2" s="1"/>
  <c r="Y666" i="2"/>
  <c r="Y667" i="2"/>
  <c r="Z676" i="2"/>
  <c r="Y683" i="2"/>
  <c r="Z688" i="2"/>
  <c r="Y690" i="2"/>
  <c r="Y694" i="2"/>
  <c r="Y699" i="2"/>
  <c r="AE699" i="2" s="1"/>
  <c r="AR699" i="2" s="1"/>
  <c r="Y701" i="2"/>
  <c r="Y703" i="2"/>
  <c r="Y705" i="2"/>
  <c r="Y709" i="2"/>
  <c r="Z719" i="2"/>
  <c r="Z721" i="2"/>
  <c r="Y725" i="2"/>
  <c r="Y726" i="2"/>
  <c r="Z735" i="2"/>
  <c r="Z737" i="2"/>
  <c r="Y741" i="2"/>
  <c r="Y742" i="2"/>
  <c r="Z751" i="2"/>
  <c r="Z753" i="2"/>
  <c r="Z733" i="2"/>
  <c r="Y734" i="2"/>
  <c r="Y737" i="2"/>
  <c r="Y746" i="2"/>
  <c r="AE746" i="2" s="1"/>
  <c r="AR746" i="2" s="1"/>
  <c r="Z749" i="2"/>
  <c r="Y754" i="2"/>
  <c r="Y757" i="2"/>
  <c r="Y758" i="2"/>
  <c r="Z767" i="2"/>
  <c r="AF767" i="2" s="1"/>
  <c r="AS767" i="2" s="1"/>
  <c r="Z769" i="2"/>
  <c r="AF769" i="2" s="1"/>
  <c r="AS769" i="2" s="1"/>
  <c r="Y773" i="2"/>
  <c r="Z779" i="2"/>
  <c r="Y790" i="2"/>
  <c r="Z793" i="2"/>
  <c r="AF793" i="2" s="1"/>
  <c r="AS793" i="2" s="1"/>
  <c r="Z803" i="2"/>
  <c r="Y806" i="2"/>
  <c r="Y808" i="2"/>
  <c r="Z811" i="2"/>
  <c r="AF811" i="2" s="1"/>
  <c r="AS811" i="2" s="1"/>
  <c r="Z815" i="2"/>
  <c r="Z9" i="2"/>
  <c r="AF9" i="2" s="1"/>
  <c r="AS9" i="2" s="1"/>
  <c r="Z13" i="2"/>
  <c r="Z17" i="2"/>
  <c r="Z24" i="2"/>
  <c r="Y35" i="2"/>
  <c r="Y37" i="2"/>
  <c r="Y39" i="2"/>
  <c r="Y40" i="2"/>
  <c r="Y42" i="2"/>
  <c r="Y43" i="2"/>
  <c r="Z54" i="2"/>
  <c r="Z61" i="2"/>
  <c r="Y65" i="2"/>
  <c r="Z67" i="2"/>
  <c r="Z69" i="2"/>
  <c r="AF69" i="2" s="1"/>
  <c r="AS69" i="2" s="1"/>
  <c r="Z731" i="2"/>
  <c r="Y750" i="2"/>
  <c r="AE750" i="2" s="1"/>
  <c r="AR750" i="2" s="1"/>
  <c r="Y753" i="2"/>
  <c r="AE753" i="2" s="1"/>
  <c r="AR753" i="2" s="1"/>
  <c r="Z755" i="2"/>
  <c r="Z757" i="2"/>
  <c r="Y761" i="2"/>
  <c r="Y762" i="2"/>
  <c r="Z771" i="2"/>
  <c r="Z773" i="2"/>
  <c r="Z775" i="2"/>
  <c r="AF775" i="2" s="1"/>
  <c r="AS775" i="2" s="1"/>
  <c r="Y782" i="2"/>
  <c r="Z787" i="2"/>
  <c r="Y789" i="2"/>
  <c r="Z795" i="2"/>
  <c r="Z799" i="2"/>
  <c r="Y804" i="2"/>
  <c r="AE804" i="2" s="1"/>
  <c r="AR804" i="2" s="1"/>
  <c r="Z807" i="2"/>
  <c r="Y809" i="2"/>
  <c r="AE809" i="2" s="1"/>
  <c r="AR809" i="2" s="1"/>
  <c r="Y813" i="2"/>
  <c r="Y817" i="2"/>
  <c r="Y12" i="2"/>
  <c r="Y23" i="2"/>
  <c r="Z26" i="2"/>
  <c r="Y28" i="2"/>
  <c r="Y32" i="2"/>
  <c r="AE32" i="2" s="1"/>
  <c r="AR32" i="2" s="1"/>
  <c r="Z34" i="2"/>
  <c r="Z40" i="2"/>
  <c r="Z42" i="2"/>
  <c r="AF42" i="2" s="1"/>
  <c r="AS42" i="2" s="1"/>
  <c r="Y46" i="2"/>
  <c r="Y47" i="2"/>
  <c r="AE47" i="2" s="1"/>
  <c r="AR47" i="2" s="1"/>
  <c r="Y51" i="2"/>
  <c r="Y60" i="2"/>
  <c r="Z65" i="2"/>
  <c r="Z71" i="2"/>
  <c r="Y73" i="2"/>
  <c r="Y74" i="2"/>
  <c r="Y81" i="2"/>
  <c r="Y82" i="2"/>
  <c r="Z741" i="2"/>
  <c r="Z743" i="2"/>
  <c r="Y745" i="2"/>
  <c r="Z747" i="2"/>
  <c r="Z759" i="2"/>
  <c r="Z761" i="2"/>
  <c r="Y765" i="2"/>
  <c r="Y766" i="2"/>
  <c r="AE766" i="2" s="1"/>
  <c r="AR766" i="2" s="1"/>
  <c r="Y777" i="2"/>
  <c r="Y781" i="2"/>
  <c r="Y785" i="2"/>
  <c r="Z789" i="2"/>
  <c r="AF789" i="2" s="1"/>
  <c r="AS789" i="2" s="1"/>
  <c r="Z791" i="2"/>
  <c r="Y797" i="2"/>
  <c r="Y801" i="2"/>
  <c r="Y805" i="2"/>
  <c r="Z809" i="2"/>
  <c r="Z813" i="2"/>
  <c r="AF813" i="2" s="1"/>
  <c r="AS813" i="2" s="1"/>
  <c r="Z817" i="2"/>
  <c r="Y818" i="2"/>
  <c r="Y821" i="2"/>
  <c r="Y8" i="2"/>
  <c r="Z10" i="2"/>
  <c r="Z14" i="2"/>
  <c r="AF14" i="2" s="1"/>
  <c r="AS14" i="2" s="1"/>
  <c r="Y20" i="2"/>
  <c r="Z22" i="2"/>
  <c r="Z28" i="2"/>
  <c r="AF28" i="2" s="1"/>
  <c r="AS28" i="2" s="1"/>
  <c r="Z30" i="2"/>
  <c r="AF30" i="2" s="1"/>
  <c r="AS30" i="2" s="1"/>
  <c r="Z32" i="2"/>
  <c r="Y36" i="2"/>
  <c r="AE36" i="2" s="1"/>
  <c r="AR36" i="2" s="1"/>
  <c r="Z38" i="2"/>
  <c r="Z44" i="2"/>
  <c r="Z46" i="2"/>
  <c r="Y50" i="2"/>
  <c r="Y53" i="2"/>
  <c r="Y58" i="2"/>
  <c r="Z59" i="2"/>
  <c r="Y64" i="2"/>
  <c r="Y68" i="2"/>
  <c r="Z727" i="2"/>
  <c r="AF727" i="2" s="1"/>
  <c r="AS727" i="2" s="1"/>
  <c r="Z729" i="2"/>
  <c r="Y733" i="2"/>
  <c r="Y738" i="2"/>
  <c r="AE738" i="2" s="1"/>
  <c r="AR738" i="2" s="1"/>
  <c r="Z739" i="2"/>
  <c r="AF739" i="2" s="1"/>
  <c r="AS739" i="2" s="1"/>
  <c r="Z745" i="2"/>
  <c r="Y749" i="2"/>
  <c r="AE749" i="2" s="1"/>
  <c r="AR749" i="2" s="1"/>
  <c r="Z763" i="2"/>
  <c r="Z765" i="2"/>
  <c r="Y769" i="2"/>
  <c r="AE769" i="2" s="1"/>
  <c r="AR769" i="2" s="1"/>
  <c r="Y770" i="2"/>
  <c r="AE770" i="2" s="1"/>
  <c r="AR770" i="2" s="1"/>
  <c r="Y774" i="2"/>
  <c r="AE774" i="2" s="1"/>
  <c r="AR774" i="2" s="1"/>
  <c r="Z777" i="2"/>
  <c r="Y778" i="2"/>
  <c r="Z781" i="2"/>
  <c r="AF781" i="2" s="1"/>
  <c r="AS781" i="2" s="1"/>
  <c r="Z783" i="2"/>
  <c r="AF783" i="2" s="1"/>
  <c r="AS783" i="2" s="1"/>
  <c r="Z785" i="2"/>
  <c r="Y786" i="2"/>
  <c r="Y793" i="2"/>
  <c r="Z797" i="2"/>
  <c r="Z801" i="2"/>
  <c r="AF801" i="2" s="1"/>
  <c r="AS801" i="2" s="1"/>
  <c r="Y802" i="2"/>
  <c r="AE802" i="2" s="1"/>
  <c r="AR802" i="2" s="1"/>
  <c r="Z805" i="2"/>
  <c r="Z819" i="2"/>
  <c r="Z821" i="2"/>
  <c r="Y9" i="2"/>
  <c r="Y13" i="2"/>
  <c r="Y16" i="2"/>
  <c r="Y17" i="2"/>
  <c r="Z20" i="2"/>
  <c r="Y24" i="2"/>
  <c r="Y27" i="2"/>
  <c r="Y31" i="2"/>
  <c r="Z36" i="2"/>
  <c r="Z48" i="2"/>
  <c r="AF48" i="2" s="1"/>
  <c r="AS48" i="2" s="1"/>
  <c r="Z50" i="2"/>
  <c r="AF50" i="2" s="1"/>
  <c r="AS50" i="2" s="1"/>
  <c r="Z52" i="2"/>
  <c r="Y54" i="2"/>
  <c r="Y55" i="2"/>
  <c r="Z56" i="2"/>
  <c r="Z58" i="2"/>
  <c r="Y61" i="2"/>
  <c r="Z63" i="2"/>
  <c r="Y69" i="2"/>
  <c r="AE69" i="2" s="1"/>
  <c r="AR69" i="2" s="1"/>
  <c r="Y72" i="2"/>
  <c r="AE72" i="2" s="1"/>
  <c r="AR72" i="2" s="1"/>
  <c r="Z77" i="2"/>
  <c r="Z83" i="2"/>
  <c r="Z85" i="2"/>
  <c r="Z81" i="2"/>
  <c r="Y89" i="2"/>
  <c r="Y90" i="2"/>
  <c r="Y94" i="2"/>
  <c r="Y100" i="2"/>
  <c r="Z117" i="2"/>
  <c r="Y123" i="2"/>
  <c r="Z125" i="2"/>
  <c r="Z126" i="2"/>
  <c r="AF126" i="2" s="1"/>
  <c r="AS126" i="2" s="1"/>
  <c r="Z129" i="2"/>
  <c r="Z130" i="2"/>
  <c r="Z133" i="2"/>
  <c r="Z134" i="2"/>
  <c r="Z137" i="2"/>
  <c r="AF137" i="2" s="1"/>
  <c r="AS137" i="2" s="1"/>
  <c r="Z138" i="2"/>
  <c r="AF138" i="2" s="1"/>
  <c r="AS138" i="2" s="1"/>
  <c r="Z141" i="2"/>
  <c r="AF141" i="2" s="1"/>
  <c r="AS141" i="2" s="1"/>
  <c r="Z142" i="2"/>
  <c r="AF142" i="2" s="1"/>
  <c r="AS142" i="2" s="1"/>
  <c r="Z145" i="2"/>
  <c r="Z146" i="2"/>
  <c r="Z151" i="2"/>
  <c r="Y156" i="2"/>
  <c r="Y157" i="2"/>
  <c r="Z158" i="2"/>
  <c r="Z161" i="2"/>
  <c r="Z162" i="2"/>
  <c r="Z163" i="2"/>
  <c r="AF163" i="2" s="1"/>
  <c r="AS163" i="2" s="1"/>
  <c r="Z168" i="2"/>
  <c r="AF168" i="2" s="1"/>
  <c r="AS168" i="2" s="1"/>
  <c r="Z170" i="2"/>
  <c r="AF170" i="2" s="1"/>
  <c r="AS170" i="2" s="1"/>
  <c r="Z171" i="2"/>
  <c r="Z176" i="2"/>
  <c r="Z178" i="2"/>
  <c r="Z179" i="2"/>
  <c r="Z184" i="2"/>
  <c r="Z186" i="2"/>
  <c r="Y187" i="2"/>
  <c r="AE187" i="2" s="1"/>
  <c r="AR187" i="2" s="1"/>
  <c r="Y190" i="2"/>
  <c r="Y191" i="2"/>
  <c r="Z196" i="2"/>
  <c r="Z202" i="2"/>
  <c r="Z215" i="2"/>
  <c r="AF215" i="2" s="1"/>
  <c r="AS215" i="2" s="1"/>
  <c r="Z219" i="2"/>
  <c r="Y226" i="2"/>
  <c r="AE226" i="2" s="1"/>
  <c r="AR226" i="2" s="1"/>
  <c r="Y230" i="2"/>
  <c r="Y85" i="2"/>
  <c r="Z89" i="2"/>
  <c r="Y93" i="2"/>
  <c r="Z95" i="2"/>
  <c r="AF95" i="2" s="1"/>
  <c r="AS95" i="2" s="1"/>
  <c r="Y97" i="2"/>
  <c r="Y98" i="2"/>
  <c r="Z99" i="2"/>
  <c r="AF99" i="2" s="1"/>
  <c r="AS99" i="2" s="1"/>
  <c r="Z103" i="2"/>
  <c r="AF103" i="2" s="1"/>
  <c r="AS103" i="2" s="1"/>
  <c r="Y105" i="2"/>
  <c r="Y106" i="2"/>
  <c r="Y111" i="2"/>
  <c r="Y112" i="2"/>
  <c r="Y119" i="2"/>
  <c r="Z121" i="2"/>
  <c r="Z123" i="2"/>
  <c r="AF123" i="2" s="1"/>
  <c r="AS123" i="2" s="1"/>
  <c r="Y149" i="2"/>
  <c r="Y153" i="2"/>
  <c r="Z154" i="2"/>
  <c r="Z157" i="2"/>
  <c r="Y166" i="2"/>
  <c r="AE166" i="2" s="1"/>
  <c r="AR166" i="2" s="1"/>
  <c r="Y167" i="2"/>
  <c r="Y174" i="2"/>
  <c r="Y175" i="2"/>
  <c r="Y182" i="2"/>
  <c r="AE182" i="2" s="1"/>
  <c r="AR182" i="2" s="1"/>
  <c r="Y183" i="2"/>
  <c r="Z187" i="2"/>
  <c r="Z190" i="2"/>
  <c r="Z191" i="2"/>
  <c r="Y194" i="2"/>
  <c r="Y198" i="2"/>
  <c r="Y199" i="2"/>
  <c r="Y206" i="2"/>
  <c r="Y207" i="2"/>
  <c r="Y210" i="2"/>
  <c r="AE210" i="2" s="1"/>
  <c r="AR210" i="2" s="1"/>
  <c r="Y211" i="2"/>
  <c r="Y214" i="2"/>
  <c r="Y218" i="2"/>
  <c r="Y222" i="2"/>
  <c r="Z226" i="2"/>
  <c r="Y227" i="2"/>
  <c r="Z230" i="2"/>
  <c r="AF230" i="2" s="1"/>
  <c r="AS230" i="2" s="1"/>
  <c r="Z214" i="2"/>
  <c r="Y223" i="2"/>
  <c r="Z227" i="2"/>
  <c r="AF227" i="2" s="1"/>
  <c r="AS227" i="2" s="1"/>
  <c r="Z231" i="2"/>
  <c r="Y86" i="2"/>
  <c r="Z87" i="2"/>
  <c r="Z91" i="2"/>
  <c r="AF91" i="2" s="1"/>
  <c r="AS91" i="2" s="1"/>
  <c r="Z93" i="2"/>
  <c r="AF93" i="2" s="1"/>
  <c r="AS93" i="2" s="1"/>
  <c r="Z97" i="2"/>
  <c r="Y101" i="2"/>
  <c r="Z105" i="2"/>
  <c r="Z109" i="2"/>
  <c r="AF109" i="2" s="1"/>
  <c r="AS109" i="2" s="1"/>
  <c r="Z111" i="2"/>
  <c r="Y115" i="2"/>
  <c r="Y116" i="2"/>
  <c r="Z119" i="2"/>
  <c r="Z149" i="2"/>
  <c r="AF149" i="2" s="1"/>
  <c r="AS149" i="2" s="1"/>
  <c r="Y150" i="2"/>
  <c r="AE150" i="2" s="1"/>
  <c r="AR150" i="2" s="1"/>
  <c r="Z153" i="2"/>
  <c r="Z159" i="2"/>
  <c r="Z164" i="2"/>
  <c r="AF164" i="2" s="1"/>
  <c r="AS164" i="2" s="1"/>
  <c r="Z166" i="2"/>
  <c r="Z167" i="2"/>
  <c r="AF167" i="2" s="1"/>
  <c r="AS167" i="2" s="1"/>
  <c r="Z172" i="2"/>
  <c r="Z174" i="2"/>
  <c r="Z175" i="2"/>
  <c r="Z180" i="2"/>
  <c r="Z182" i="2"/>
  <c r="AF182" i="2" s="1"/>
  <c r="AS182" i="2" s="1"/>
  <c r="Z183" i="2"/>
  <c r="Z192" i="2"/>
  <c r="Z194" i="2"/>
  <c r="AF194" i="2" s="1"/>
  <c r="AS194" i="2" s="1"/>
  <c r="Y195" i="2"/>
  <c r="AE195" i="2" s="1"/>
  <c r="AR195" i="2" s="1"/>
  <c r="Z198" i="2"/>
  <c r="Z199" i="2"/>
  <c r="Z206" i="2"/>
  <c r="Z207" i="2"/>
  <c r="Z210" i="2"/>
  <c r="Z211" i="2"/>
  <c r="Z218" i="2"/>
  <c r="AF218" i="2" s="1"/>
  <c r="AS218" i="2" s="1"/>
  <c r="Z222" i="2"/>
  <c r="AF222" i="2" s="1"/>
  <c r="AS222" i="2" s="1"/>
  <c r="Z73" i="2"/>
  <c r="Y77" i="2"/>
  <c r="Z79" i="2"/>
  <c r="AF79" i="2" s="1"/>
  <c r="AS79" i="2" s="1"/>
  <c r="Z101" i="2"/>
  <c r="Y104" i="2"/>
  <c r="Z113" i="2"/>
  <c r="AF113" i="2" s="1"/>
  <c r="AS113" i="2" s="1"/>
  <c r="Z115" i="2"/>
  <c r="AF115" i="2" s="1"/>
  <c r="AS115" i="2" s="1"/>
  <c r="Y122" i="2"/>
  <c r="Y125" i="2"/>
  <c r="Y126" i="2"/>
  <c r="Y129" i="2"/>
  <c r="Y130" i="2"/>
  <c r="Y133" i="2"/>
  <c r="AE133" i="2" s="1"/>
  <c r="AR133" i="2" s="1"/>
  <c r="Y134" i="2"/>
  <c r="AE134" i="2" s="1"/>
  <c r="AR134" i="2" s="1"/>
  <c r="Y137" i="2"/>
  <c r="Y138" i="2"/>
  <c r="Y141" i="2"/>
  <c r="Y142" i="2"/>
  <c r="Y145" i="2"/>
  <c r="AE145" i="2" s="1"/>
  <c r="AR145" i="2" s="1"/>
  <c r="Y146" i="2"/>
  <c r="AE146" i="2" s="1"/>
  <c r="AR146" i="2" s="1"/>
  <c r="Z150" i="2"/>
  <c r="Y158" i="2"/>
  <c r="Y161" i="2"/>
  <c r="AE161" i="2" s="1"/>
  <c r="AR161" i="2" s="1"/>
  <c r="Y162" i="2"/>
  <c r="AE162" i="2" s="1"/>
  <c r="AR162" i="2" s="1"/>
  <c r="Y163" i="2"/>
  <c r="AE163" i="2" s="1"/>
  <c r="AR163" i="2" s="1"/>
  <c r="Y170" i="2"/>
  <c r="Y171" i="2"/>
  <c r="Y178" i="2"/>
  <c r="Y179" i="2"/>
  <c r="Y186" i="2"/>
  <c r="AE186" i="2" s="1"/>
  <c r="AR186" i="2" s="1"/>
  <c r="Z188" i="2"/>
  <c r="AF188" i="2" s="1"/>
  <c r="AS188" i="2" s="1"/>
  <c r="Z195" i="2"/>
  <c r="AF195" i="2" s="1"/>
  <c r="AS195" i="2" s="1"/>
  <c r="Y202" i="2"/>
  <c r="Y215" i="2"/>
  <c r="Y219" i="2"/>
  <c r="Z223" i="2"/>
  <c r="Y229" i="2"/>
  <c r="Z213" i="2"/>
  <c r="Z205" i="2"/>
  <c r="Y228" i="2"/>
  <c r="Y110" i="2"/>
  <c r="Y113" i="2"/>
  <c r="Y139" i="2"/>
  <c r="Y131" i="2"/>
  <c r="Y91" i="2"/>
  <c r="Z60" i="2"/>
  <c r="Y34" i="2"/>
  <c r="Z12" i="2"/>
  <c r="Y740" i="2"/>
  <c r="Y67" i="2"/>
  <c r="AE67" i="2" s="1"/>
  <c r="AR67" i="2" s="1"/>
  <c r="Y803" i="2"/>
  <c r="Y760" i="2"/>
  <c r="Y728" i="2"/>
  <c r="Y63" i="2"/>
  <c r="Z31" i="2"/>
  <c r="Y796" i="2"/>
  <c r="Y756" i="2"/>
  <c r="Y59" i="2"/>
  <c r="Y22" i="2"/>
  <c r="Z8" i="2"/>
  <c r="Y791" i="2"/>
  <c r="Y759" i="2"/>
  <c r="AE759" i="2" s="1"/>
  <c r="AR759" i="2" s="1"/>
  <c r="Y727" i="2"/>
  <c r="Y668" i="2"/>
  <c r="Y645" i="2"/>
  <c r="Y617" i="2"/>
  <c r="Y723" i="2"/>
  <c r="Y657" i="2"/>
  <c r="Y593" i="2"/>
  <c r="Y688" i="2"/>
  <c r="Y644" i="2"/>
  <c r="AE644" i="2" s="1"/>
  <c r="AR644" i="2" s="1"/>
  <c r="Y731" i="2"/>
  <c r="Y672" i="2"/>
  <c r="AE672" i="2" s="1"/>
  <c r="AR672" i="2" s="1"/>
  <c r="Y649" i="2"/>
  <c r="Y609" i="2"/>
  <c r="AE609" i="2" s="1"/>
  <c r="AR609" i="2" s="1"/>
  <c r="Y568" i="2"/>
  <c r="Y585" i="2"/>
  <c r="AE585" i="2" s="1"/>
  <c r="AR585" i="2" s="1"/>
  <c r="Y486" i="2"/>
  <c r="Z546" i="2"/>
  <c r="AF546" i="2" s="1"/>
  <c r="AS546" i="2" s="1"/>
  <c r="Y514" i="2"/>
  <c r="AE514" i="2" s="1"/>
  <c r="AR514" i="2" s="1"/>
  <c r="Y494" i="2"/>
  <c r="Y621" i="2"/>
  <c r="Y597" i="2"/>
  <c r="AE597" i="2" s="1"/>
  <c r="AR597" i="2" s="1"/>
  <c r="Y537" i="2"/>
  <c r="AE537" i="2" s="1"/>
  <c r="AR537" i="2" s="1"/>
  <c r="Y522" i="2"/>
  <c r="Z501" i="2"/>
  <c r="Y557" i="2"/>
  <c r="Y498" i="2"/>
  <c r="AE498" i="2" s="1"/>
  <c r="AR498" i="2" s="1"/>
  <c r="Y442" i="2"/>
  <c r="AE442" i="2" s="1"/>
  <c r="AR442" i="2" s="1"/>
  <c r="Y391" i="2"/>
  <c r="Y335" i="2"/>
  <c r="Y415" i="2"/>
  <c r="Z329" i="2"/>
  <c r="AF329" i="2" s="1"/>
  <c r="AS329" i="2" s="1"/>
  <c r="Z447" i="2"/>
  <c r="Z352" i="2"/>
  <c r="AF352" i="2" s="1"/>
  <c r="AS352" i="2" s="1"/>
  <c r="Z336" i="2"/>
  <c r="Z356" i="2"/>
  <c r="Z321" i="2"/>
  <c r="Z307" i="2"/>
  <c r="Y378" i="2"/>
  <c r="Y347" i="2"/>
  <c r="Z317" i="2"/>
  <c r="Y260" i="2"/>
  <c r="AE260" i="2" s="1"/>
  <c r="AR260" i="2" s="1"/>
  <c r="Y318" i="2"/>
  <c r="Y246" i="2"/>
  <c r="Z293" i="2"/>
  <c r="Y239" i="2"/>
  <c r="Y269" i="2"/>
  <c r="Z255" i="2"/>
  <c r="AF255" i="2" s="1"/>
  <c r="AS255" i="2" s="1"/>
  <c r="Y780" i="2"/>
  <c r="AE780" i="2" s="1"/>
  <c r="AR780" i="2" s="1"/>
  <c r="Z780" i="2"/>
  <c r="Z820" i="2"/>
  <c r="Z800" i="2"/>
  <c r="Z810" i="2"/>
  <c r="AF810" i="2" s="1"/>
  <c r="AS810" i="2" s="1"/>
  <c r="Z794" i="2"/>
  <c r="AF794" i="2" s="1"/>
  <c r="AS794" i="2" s="1"/>
  <c r="Y822" i="2"/>
  <c r="AE822" i="2" s="1"/>
  <c r="AR822" i="2" s="1"/>
  <c r="Z806" i="2"/>
  <c r="Y792" i="2"/>
  <c r="Z792" i="2"/>
  <c r="AF792" i="2" s="1"/>
  <c r="AS792" i="2" s="1"/>
  <c r="Z782" i="2"/>
  <c r="Y203" i="2"/>
  <c r="AE203" i="2" s="1"/>
  <c r="AR203" i="2" s="1"/>
  <c r="Y99" i="2"/>
  <c r="Y224" i="2"/>
  <c r="Y204" i="2"/>
  <c r="Z80" i="2"/>
  <c r="Z144" i="2"/>
  <c r="Z136" i="2"/>
  <c r="Z128" i="2"/>
  <c r="AF128" i="2" s="1"/>
  <c r="AS128" i="2" s="1"/>
  <c r="Z88" i="2"/>
  <c r="Z84" i="2"/>
  <c r="Y26" i="2"/>
  <c r="Y799" i="2"/>
  <c r="AE799" i="2" s="1"/>
  <c r="AR799" i="2" s="1"/>
  <c r="Y775" i="2"/>
  <c r="Y755" i="2"/>
  <c r="Y732" i="2"/>
  <c r="AE732" i="2" s="1"/>
  <c r="AR732" i="2" s="1"/>
  <c r="Z45" i="2"/>
  <c r="AF45" i="2" s="1"/>
  <c r="AS45" i="2" s="1"/>
  <c r="Y83" i="2"/>
  <c r="AE83" i="2" s="1"/>
  <c r="AR83" i="2" s="1"/>
  <c r="Y52" i="2"/>
  <c r="Y772" i="2"/>
  <c r="AE772" i="2" s="1"/>
  <c r="AR772" i="2" s="1"/>
  <c r="Y751" i="2"/>
  <c r="AE751" i="2" s="1"/>
  <c r="AR751" i="2" s="1"/>
  <c r="Z68" i="2"/>
  <c r="Y44" i="2"/>
  <c r="Z19" i="2"/>
  <c r="Y747" i="2"/>
  <c r="Y743" i="2"/>
  <c r="Y720" i="2"/>
  <c r="Y684" i="2"/>
  <c r="Y661" i="2"/>
  <c r="Y589" i="2"/>
  <c r="Y716" i="2"/>
  <c r="Y673" i="2"/>
  <c r="Y613" i="2"/>
  <c r="Y660" i="2"/>
  <c r="Y637" i="2"/>
  <c r="Y724" i="2"/>
  <c r="Y665" i="2"/>
  <c r="Y581" i="2"/>
  <c r="Y625" i="2"/>
  <c r="Y556" i="2"/>
  <c r="AE556" i="2" s="1"/>
  <c r="AR556" i="2" s="1"/>
  <c r="Z509" i="2"/>
  <c r="Z485" i="2"/>
  <c r="AF485" i="2" s="1"/>
  <c r="AS485" i="2" s="1"/>
  <c r="Y539" i="2"/>
  <c r="Z493" i="2"/>
  <c r="Y564" i="2"/>
  <c r="Y534" i="2"/>
  <c r="Z517" i="2"/>
  <c r="Y470" i="2"/>
  <c r="Y542" i="2"/>
  <c r="Y478" i="2"/>
  <c r="Y455" i="2"/>
  <c r="AE455" i="2" s="1"/>
  <c r="AR455" i="2" s="1"/>
  <c r="Y438" i="2"/>
  <c r="Y427" i="2"/>
  <c r="Y411" i="2"/>
  <c r="Y394" i="2"/>
  <c r="Z481" i="2"/>
  <c r="Y419" i="2"/>
  <c r="Z346" i="2"/>
  <c r="AF346" i="2" s="1"/>
  <c r="AS346" i="2" s="1"/>
  <c r="Y451" i="2"/>
  <c r="Y381" i="2"/>
  <c r="Z342" i="2"/>
  <c r="Y403" i="2"/>
  <c r="Z372" i="2"/>
  <c r="Z334" i="2"/>
  <c r="AF334" i="2" s="1"/>
  <c r="AS334" i="2" s="1"/>
  <c r="Y306" i="2"/>
  <c r="AE306" i="2" s="1"/>
  <c r="AR306" i="2" s="1"/>
  <c r="Y280" i="2"/>
  <c r="Y257" i="2"/>
  <c r="Y275" i="2"/>
  <c r="AE275" i="2" s="1"/>
  <c r="AR275" i="2" s="1"/>
  <c r="Y238" i="2"/>
  <c r="Y261" i="2"/>
  <c r="Z235" i="2"/>
  <c r="Y234" i="2"/>
  <c r="Z818" i="2"/>
  <c r="AF818" i="2" s="1"/>
  <c r="AS818" i="2" s="1"/>
  <c r="Z802" i="2"/>
  <c r="AF802" i="2" s="1"/>
  <c r="AS802" i="2" s="1"/>
  <c r="Z814" i="2"/>
  <c r="Y784" i="2"/>
  <c r="Z784" i="2"/>
  <c r="AF784" i="2" s="1"/>
  <c r="AS784" i="2" s="1"/>
  <c r="Z812" i="2"/>
  <c r="Z796" i="2"/>
  <c r="Y816" i="2"/>
  <c r="AE816" i="2" s="1"/>
  <c r="AR816" i="2" s="1"/>
  <c r="Z808" i="2"/>
  <c r="AF808" i="2" s="1"/>
  <c r="AS808" i="2" s="1"/>
  <c r="Y776" i="2"/>
  <c r="AE776" i="2" s="1"/>
  <c r="AR776" i="2" s="1"/>
  <c r="Z776" i="2"/>
  <c r="Z778" i="2"/>
  <c r="AF778" i="2" s="1"/>
  <c r="AS778" i="2" s="1"/>
  <c r="Y220" i="2"/>
  <c r="AE220" i="2" s="1"/>
  <c r="AR220" i="2" s="1"/>
  <c r="Z209" i="2"/>
  <c r="Y95" i="2"/>
  <c r="Y212" i="2"/>
  <c r="Y201" i="2"/>
  <c r="AE201" i="2" s="1"/>
  <c r="AR201" i="2" s="1"/>
  <c r="Z229" i="2"/>
  <c r="Y87" i="2"/>
  <c r="Z221" i="2"/>
  <c r="Y135" i="2"/>
  <c r="Y127" i="2"/>
  <c r="Y109" i="2"/>
  <c r="Z49" i="2"/>
  <c r="AF49" i="2" s="1"/>
  <c r="AS49" i="2" s="1"/>
  <c r="Y810" i="2"/>
  <c r="AE810" i="2" s="1"/>
  <c r="AR810" i="2" s="1"/>
  <c r="Y795" i="2"/>
  <c r="Y771" i="2"/>
  <c r="Y815" i="2"/>
  <c r="Y779" i="2"/>
  <c r="Y48" i="2"/>
  <c r="Z16" i="2"/>
  <c r="Y783" i="2"/>
  <c r="AE783" i="2" s="1"/>
  <c r="AR783" i="2" s="1"/>
  <c r="Y748" i="2"/>
  <c r="Z64" i="2"/>
  <c r="Y38" i="2"/>
  <c r="Y812" i="2"/>
  <c r="AE812" i="2" s="1"/>
  <c r="AR812" i="2" s="1"/>
  <c r="Y768" i="2"/>
  <c r="Y735" i="2"/>
  <c r="Y736" i="2"/>
  <c r="Y636" i="2"/>
  <c r="Y700" i="2"/>
  <c r="AE700" i="2" s="1"/>
  <c r="AR700" i="2" s="1"/>
  <c r="Y648" i="2"/>
  <c r="Y605" i="2"/>
  <c r="Y565" i="2"/>
  <c r="Y676" i="2"/>
  <c r="Y653" i="2"/>
  <c r="Y692" i="2"/>
  <c r="Y640" i="2"/>
  <c r="Y572" i="2"/>
  <c r="Y502" i="2"/>
  <c r="AE502" i="2" s="1"/>
  <c r="AR502" i="2" s="1"/>
  <c r="Y521" i="2"/>
  <c r="Z505" i="2"/>
  <c r="AF505" i="2" s="1"/>
  <c r="AS505" i="2" s="1"/>
  <c r="Y580" i="2"/>
  <c r="Y561" i="2"/>
  <c r="Y510" i="2"/>
  <c r="Y538" i="2"/>
  <c r="Z513" i="2"/>
  <c r="Z477" i="2"/>
  <c r="Z489" i="2"/>
  <c r="Y469" i="2"/>
  <c r="Y454" i="2"/>
  <c r="Y351" i="2"/>
  <c r="Y446" i="2"/>
  <c r="Y423" i="2"/>
  <c r="Y385" i="2"/>
  <c r="Z497" i="2"/>
  <c r="AF497" i="2" s="1"/>
  <c r="AS497" i="2" s="1"/>
  <c r="Y474" i="2"/>
  <c r="Z439" i="2"/>
  <c r="Y407" i="2"/>
  <c r="Z344" i="2"/>
  <c r="Y398" i="2"/>
  <c r="AE398" i="2" s="1"/>
  <c r="AR398" i="2" s="1"/>
  <c r="Y377" i="2"/>
  <c r="Z340" i="2"/>
  <c r="AF340" i="2" s="1"/>
  <c r="AS340" i="2" s="1"/>
  <c r="Z364" i="2"/>
  <c r="Z332" i="2"/>
  <c r="AF332" i="2" s="1"/>
  <c r="AS332" i="2" s="1"/>
  <c r="Z305" i="2"/>
  <c r="Y250" i="2"/>
  <c r="AE250" i="2" s="1"/>
  <c r="AR250" i="2" s="1"/>
  <c r="Y310" i="2"/>
  <c r="Y265" i="2"/>
  <c r="Y314" i="2"/>
  <c r="AE314" i="2" s="1"/>
  <c r="AR314" i="2" s="1"/>
  <c r="Y284" i="2"/>
  <c r="AE284" i="2" s="1"/>
  <c r="AR284" i="2" s="1"/>
  <c r="Y819" i="2"/>
  <c r="Z804" i="2"/>
  <c r="Z816" i="2"/>
  <c r="Y788" i="2"/>
  <c r="Z788" i="2"/>
  <c r="Y820" i="2"/>
  <c r="Y798" i="2"/>
  <c r="Z790" i="2"/>
  <c r="AF790" i="2" s="1"/>
  <c r="AS790" i="2" s="1"/>
  <c r="Z774" i="2"/>
  <c r="Z770" i="2"/>
  <c r="Z766" i="2"/>
  <c r="Z762" i="2"/>
  <c r="AF762" i="2" s="1"/>
  <c r="AS762" i="2" s="1"/>
  <c r="Z758" i="2"/>
  <c r="Z754" i="2"/>
  <c r="Z750" i="2"/>
  <c r="Z746" i="2"/>
  <c r="AF746" i="2" s="1"/>
  <c r="AS746" i="2" s="1"/>
  <c r="Z742" i="2"/>
  <c r="Z738" i="2"/>
  <c r="Y216" i="2"/>
  <c r="AE216" i="2" s="1"/>
  <c r="AR216" i="2" s="1"/>
  <c r="Y114" i="2"/>
  <c r="Y232" i="2"/>
  <c r="Y208" i="2"/>
  <c r="Y117" i="2"/>
  <c r="Z92" i="2"/>
  <c r="Z225" i="2"/>
  <c r="Z140" i="2"/>
  <c r="Z132" i="2"/>
  <c r="Z124" i="2"/>
  <c r="AF124" i="2" s="1"/>
  <c r="AS124" i="2" s="1"/>
  <c r="Z217" i="2"/>
  <c r="Y71" i="2"/>
  <c r="Y21" i="2"/>
  <c r="AE21" i="2" s="1"/>
  <c r="AR21" i="2" s="1"/>
  <c r="Y807" i="2"/>
  <c r="AE807" i="2" s="1"/>
  <c r="AR807" i="2" s="1"/>
  <c r="Y787" i="2"/>
  <c r="AE787" i="2" s="1"/>
  <c r="AR787" i="2" s="1"/>
  <c r="Y764" i="2"/>
  <c r="Z35" i="2"/>
  <c r="Y811" i="2"/>
  <c r="Y767" i="2"/>
  <c r="Y739" i="2"/>
  <c r="Z41" i="2"/>
  <c r="Y763" i="2"/>
  <c r="AE763" i="2" s="1"/>
  <c r="AR763" i="2" s="1"/>
  <c r="Y744" i="2"/>
  <c r="Y30" i="2"/>
  <c r="Y794" i="2"/>
  <c r="AE794" i="2" s="1"/>
  <c r="AR794" i="2" s="1"/>
  <c r="Y752" i="2"/>
  <c r="AE752" i="2" s="1"/>
  <c r="AR752" i="2" s="1"/>
  <c r="Y704" i="2"/>
  <c r="Y652" i="2"/>
  <c r="Y584" i="2"/>
  <c r="Y696" i="2"/>
  <c r="AE696" i="2" s="1"/>
  <c r="AR696" i="2" s="1"/>
  <c r="Y664" i="2"/>
  <c r="Y641" i="2"/>
  <c r="Y719" i="2"/>
  <c r="Y669" i="2"/>
  <c r="Y573" i="2"/>
  <c r="Y680" i="2"/>
  <c r="AE680" i="2" s="1"/>
  <c r="AR680" i="2" s="1"/>
  <c r="Y656" i="2"/>
  <c r="Y576" i="2"/>
  <c r="Y569" i="2"/>
  <c r="AE569" i="2" s="1"/>
  <c r="AR569" i="2" s="1"/>
  <c r="Y523" i="2"/>
  <c r="Y458" i="2"/>
  <c r="Y518" i="2"/>
  <c r="Y601" i="2"/>
  <c r="Y577" i="2"/>
  <c r="Z554" i="2"/>
  <c r="Y526" i="2"/>
  <c r="AE526" i="2" s="1"/>
  <c r="AR526" i="2" s="1"/>
  <c r="Y560" i="2"/>
  <c r="Y530" i="2"/>
  <c r="AE530" i="2" s="1"/>
  <c r="AR530" i="2" s="1"/>
  <c r="Y506" i="2"/>
  <c r="Y462" i="2"/>
  <c r="Y482" i="2"/>
  <c r="Y466" i="2"/>
  <c r="AE466" i="2" s="1"/>
  <c r="AR466" i="2" s="1"/>
  <c r="Y450" i="2"/>
  <c r="Y343" i="2"/>
  <c r="AE343" i="2" s="1"/>
  <c r="AR343" i="2" s="1"/>
  <c r="Y420" i="2"/>
  <c r="Y399" i="2"/>
  <c r="Z368" i="2"/>
  <c r="Y490" i="2"/>
  <c r="AE490" i="2" s="1"/>
  <c r="AR490" i="2" s="1"/>
  <c r="Z435" i="2"/>
  <c r="Y402" i="2"/>
  <c r="AE402" i="2" s="1"/>
  <c r="AR402" i="2" s="1"/>
  <c r="Z338" i="2"/>
  <c r="AF338" i="2" s="1"/>
  <c r="AS338" i="2" s="1"/>
  <c r="Z443" i="2"/>
  <c r="Y395" i="2"/>
  <c r="AE395" i="2" s="1"/>
  <c r="AR395" i="2" s="1"/>
  <c r="Z360" i="2"/>
  <c r="Y339" i="2"/>
  <c r="Y390" i="2"/>
  <c r="AE390" i="2" s="1"/>
  <c r="AR390" i="2" s="1"/>
  <c r="Z348" i="2"/>
  <c r="Z313" i="2"/>
  <c r="Y288" i="2"/>
  <c r="AE288" i="2" s="1"/>
  <c r="AR288" i="2" s="1"/>
  <c r="Y256" i="2"/>
  <c r="Z309" i="2"/>
  <c r="Y242" i="2"/>
  <c r="Y276" i="2"/>
  <c r="AE276" i="2" s="1"/>
  <c r="AR276" i="2" s="1"/>
  <c r="Z798" i="2"/>
  <c r="Z822" i="2"/>
  <c r="Y814" i="2"/>
  <c r="Y800" i="2"/>
  <c r="Z786" i="2"/>
  <c r="AF786" i="2" s="1"/>
  <c r="AS786" i="2" s="1"/>
  <c r="Y712" i="2"/>
  <c r="Z713" i="2"/>
  <c r="Z693" i="2"/>
  <c r="Z726" i="2"/>
  <c r="AF726" i="2" s="1"/>
  <c r="AS726" i="2" s="1"/>
  <c r="Z722" i="2"/>
  <c r="Z718" i="2"/>
  <c r="Z697" i="2"/>
  <c r="Z768" i="2"/>
  <c r="Z760" i="2"/>
  <c r="Z752" i="2"/>
  <c r="Z744" i="2"/>
  <c r="AF744" i="2" s="1"/>
  <c r="AS744" i="2" s="1"/>
  <c r="Z736" i="2"/>
  <c r="Z728" i="2"/>
  <c r="Z720" i="2"/>
  <c r="Y697" i="2"/>
  <c r="Y715" i="2"/>
  <c r="AE715" i="2" s="1"/>
  <c r="AR715" i="2" s="1"/>
  <c r="Z701" i="2"/>
  <c r="AF701" i="2" s="1"/>
  <c r="AS701" i="2" s="1"/>
  <c r="Y693" i="2"/>
  <c r="Z679" i="2"/>
  <c r="AF679" i="2" s="1"/>
  <c r="AS679" i="2" s="1"/>
  <c r="Z614" i="2"/>
  <c r="AF614" i="2" s="1"/>
  <c r="AS614" i="2" s="1"/>
  <c r="Y596" i="2"/>
  <c r="Z596" i="2"/>
  <c r="Z624" i="2"/>
  <c r="Z620" i="2"/>
  <c r="AF620" i="2" s="1"/>
  <c r="AS620" i="2" s="1"/>
  <c r="Y612" i="2"/>
  <c r="Z618" i="2"/>
  <c r="Y610" i="2"/>
  <c r="AE610" i="2" s="1"/>
  <c r="AR610" i="2" s="1"/>
  <c r="Z598" i="2"/>
  <c r="Z594" i="2"/>
  <c r="Z590" i="2"/>
  <c r="Z586" i="2"/>
  <c r="Z570" i="2"/>
  <c r="Z527" i="2"/>
  <c r="Z572" i="2"/>
  <c r="Z556" i="2"/>
  <c r="Y546" i="2"/>
  <c r="Z539" i="2"/>
  <c r="Z521" i="2"/>
  <c r="Y553" i="2"/>
  <c r="AE553" i="2" s="1"/>
  <c r="AR553" i="2" s="1"/>
  <c r="Z535" i="2"/>
  <c r="AF535" i="2" s="1"/>
  <c r="AS535" i="2" s="1"/>
  <c r="Z515" i="2"/>
  <c r="Z499" i="2"/>
  <c r="Z483" i="2"/>
  <c r="Y449" i="2"/>
  <c r="Z449" i="2"/>
  <c r="Z459" i="2"/>
  <c r="Z469" i="2"/>
  <c r="Z451" i="2"/>
  <c r="AF451" i="2" s="1"/>
  <c r="AS451" i="2" s="1"/>
  <c r="Y426" i="2"/>
  <c r="Z396" i="2"/>
  <c r="Z382" i="2"/>
  <c r="AF382" i="2" s="1"/>
  <c r="AS382" i="2" s="1"/>
  <c r="Z390" i="2"/>
  <c r="Y376" i="2"/>
  <c r="Y355" i="2"/>
  <c r="Z355" i="2"/>
  <c r="Y370" i="2"/>
  <c r="AE370" i="2" s="1"/>
  <c r="AR370" i="2" s="1"/>
  <c r="Z347" i="2"/>
  <c r="Y346" i="2"/>
  <c r="Z330" i="2"/>
  <c r="Z730" i="2"/>
  <c r="AF730" i="2" s="1"/>
  <c r="AS730" i="2" s="1"/>
  <c r="Z711" i="2"/>
  <c r="Y681" i="2"/>
  <c r="Z681" i="2"/>
  <c r="Z715" i="2"/>
  <c r="AF715" i="2" s="1"/>
  <c r="AS715" i="2" s="1"/>
  <c r="Z707" i="2"/>
  <c r="Z703" i="2"/>
  <c r="Y689" i="2"/>
  <c r="Z689" i="2"/>
  <c r="Y677" i="2"/>
  <c r="Z677" i="2"/>
  <c r="AF677" i="2" s="1"/>
  <c r="AS677" i="2" s="1"/>
  <c r="Z675" i="2"/>
  <c r="AF675" i="2" s="1"/>
  <c r="AS675" i="2" s="1"/>
  <c r="Z671" i="2"/>
  <c r="AF671" i="2" s="1"/>
  <c r="AS671" i="2" s="1"/>
  <c r="Z667" i="2"/>
  <c r="AF667" i="2" s="1"/>
  <c r="AS667" i="2" s="1"/>
  <c r="Z663" i="2"/>
  <c r="AF663" i="2" s="1"/>
  <c r="AS663" i="2" s="1"/>
  <c r="Z659" i="2"/>
  <c r="AF659" i="2" s="1"/>
  <c r="AS659" i="2" s="1"/>
  <c r="Z655" i="2"/>
  <c r="AF655" i="2" s="1"/>
  <c r="AS655" i="2" s="1"/>
  <c r="Z651" i="2"/>
  <c r="AF651" i="2" s="1"/>
  <c r="AS651" i="2" s="1"/>
  <c r="Z647" i="2"/>
  <c r="AF647" i="2" s="1"/>
  <c r="AS647" i="2" s="1"/>
  <c r="Z643" i="2"/>
  <c r="AF643" i="2" s="1"/>
  <c r="AS643" i="2" s="1"/>
  <c r="Z639" i="2"/>
  <c r="AF639" i="2" s="1"/>
  <c r="AS639" i="2" s="1"/>
  <c r="Y629" i="2"/>
  <c r="Z612" i="2"/>
  <c r="Y600" i="2"/>
  <c r="Z600" i="2"/>
  <c r="Z669" i="2"/>
  <c r="AF669" i="2" s="1"/>
  <c r="AS669" i="2" s="1"/>
  <c r="Z661" i="2"/>
  <c r="Z653" i="2"/>
  <c r="Z645" i="2"/>
  <c r="AF645" i="2" s="1"/>
  <c r="AS645" i="2" s="1"/>
  <c r="Z637" i="2"/>
  <c r="AF637" i="2" s="1"/>
  <c r="AS637" i="2" s="1"/>
  <c r="Z632" i="2"/>
  <c r="Y588" i="2"/>
  <c r="Z588" i="2"/>
  <c r="Y630" i="2"/>
  <c r="Z626" i="2"/>
  <c r="Z616" i="2"/>
  <c r="AF616" i="2" s="1"/>
  <c r="AS616" i="2" s="1"/>
  <c r="Y592" i="2"/>
  <c r="AE592" i="2" s="1"/>
  <c r="AR592" i="2" s="1"/>
  <c r="Z592" i="2"/>
  <c r="Z574" i="2"/>
  <c r="Z558" i="2"/>
  <c r="Z549" i="2"/>
  <c r="Z531" i="2"/>
  <c r="Z525" i="2"/>
  <c r="Y519" i="2"/>
  <c r="Z576" i="2"/>
  <c r="AF576" i="2" s="1"/>
  <c r="AS576" i="2" s="1"/>
  <c r="Z560" i="2"/>
  <c r="Y554" i="2"/>
  <c r="Z537" i="2"/>
  <c r="Y543" i="2"/>
  <c r="Z533" i="2"/>
  <c r="AF533" i="2" s="1"/>
  <c r="AS533" i="2" s="1"/>
  <c r="Z503" i="2"/>
  <c r="Z487" i="2"/>
  <c r="AF487" i="2" s="1"/>
  <c r="AS487" i="2" s="1"/>
  <c r="Z461" i="2"/>
  <c r="Y515" i="2"/>
  <c r="Y511" i="2"/>
  <c r="Y507" i="2"/>
  <c r="Y503" i="2"/>
  <c r="Y499" i="2"/>
  <c r="Y495" i="2"/>
  <c r="Y491" i="2"/>
  <c r="Y487" i="2"/>
  <c r="AE487" i="2" s="1"/>
  <c r="AR487" i="2" s="1"/>
  <c r="Y483" i="2"/>
  <c r="Y479" i="2"/>
  <c r="Y475" i="2"/>
  <c r="Z455" i="2"/>
  <c r="Y432" i="2"/>
  <c r="Z428" i="2"/>
  <c r="Y416" i="2"/>
  <c r="AE416" i="2" s="1"/>
  <c r="AR416" i="2" s="1"/>
  <c r="Y431" i="2"/>
  <c r="AE431" i="2" s="1"/>
  <c r="AR431" i="2" s="1"/>
  <c r="Y412" i="2"/>
  <c r="Z416" i="2"/>
  <c r="Z400" i="2"/>
  <c r="Z384" i="2"/>
  <c r="AF384" i="2" s="1"/>
  <c r="AS384" i="2" s="1"/>
  <c r="Z394" i="2"/>
  <c r="Y380" i="2"/>
  <c r="Y362" i="2"/>
  <c r="Y366" i="2"/>
  <c r="AE366" i="2" s="1"/>
  <c r="AR366" i="2" s="1"/>
  <c r="Y367" i="2"/>
  <c r="AE367" i="2" s="1"/>
  <c r="AR367" i="2" s="1"/>
  <c r="Z367" i="2"/>
  <c r="Z362" i="2"/>
  <c r="Y354" i="2"/>
  <c r="AE354" i="2" s="1"/>
  <c r="AR354" i="2" s="1"/>
  <c r="Z343" i="2"/>
  <c r="Y342" i="2"/>
  <c r="Z325" i="2"/>
  <c r="Z310" i="2"/>
  <c r="AF310" i="2" s="1"/>
  <c r="AS310" i="2" s="1"/>
  <c r="Y309" i="2"/>
  <c r="Y304" i="2"/>
  <c r="Z301" i="2"/>
  <c r="Z302" i="2"/>
  <c r="Y294" i="2"/>
  <c r="Z294" i="2"/>
  <c r="Y305" i="2"/>
  <c r="Y292" i="2"/>
  <c r="Y289" i="2"/>
  <c r="AE289" i="2" s="1"/>
  <c r="AR289" i="2" s="1"/>
  <c r="Z279" i="2"/>
  <c r="Z289" i="2"/>
  <c r="Z273" i="2"/>
  <c r="AF273" i="2" s="1"/>
  <c r="AS273" i="2" s="1"/>
  <c r="Z272" i="2"/>
  <c r="Y264" i="2"/>
  <c r="Z264" i="2"/>
  <c r="Z260" i="2"/>
  <c r="Z253" i="2"/>
  <c r="Z243" i="2"/>
  <c r="Y237" i="2"/>
  <c r="Y225" i="2"/>
  <c r="Y209" i="2"/>
  <c r="Y197" i="2"/>
  <c r="Z197" i="2"/>
  <c r="AF197" i="2" s="1"/>
  <c r="AS197" i="2" s="1"/>
  <c r="Y200" i="2"/>
  <c r="AE200" i="2" s="1"/>
  <c r="AR200" i="2" s="1"/>
  <c r="Y231" i="2"/>
  <c r="Z204" i="2"/>
  <c r="Y189" i="2"/>
  <c r="Z189" i="2"/>
  <c r="Z734" i="2"/>
  <c r="AF734" i="2" s="1"/>
  <c r="AS734" i="2" s="1"/>
  <c r="Z695" i="2"/>
  <c r="AF695" i="2" s="1"/>
  <c r="AS695" i="2" s="1"/>
  <c r="Y685" i="2"/>
  <c r="AE685" i="2" s="1"/>
  <c r="AR685" i="2" s="1"/>
  <c r="Z685" i="2"/>
  <c r="Z772" i="2"/>
  <c r="Z764" i="2"/>
  <c r="Z756" i="2"/>
  <c r="AF756" i="2" s="1"/>
  <c r="AS756" i="2" s="1"/>
  <c r="Z748" i="2"/>
  <c r="Z740" i="2"/>
  <c r="Z732" i="2"/>
  <c r="Z724" i="2"/>
  <c r="AF724" i="2" s="1"/>
  <c r="AS724" i="2" s="1"/>
  <c r="Z716" i="2"/>
  <c r="Z705" i="2"/>
  <c r="AF705" i="2" s="1"/>
  <c r="AS705" i="2" s="1"/>
  <c r="Y695" i="2"/>
  <c r="Y713" i="2"/>
  <c r="Z709" i="2"/>
  <c r="AF709" i="2" s="1"/>
  <c r="AS709" i="2" s="1"/>
  <c r="Y707" i="2"/>
  <c r="Y691" i="2"/>
  <c r="Z687" i="2"/>
  <c r="AF687" i="2" s="1"/>
  <c r="AS687" i="2" s="1"/>
  <c r="Z610" i="2"/>
  <c r="AF610" i="2" s="1"/>
  <c r="AS610" i="2" s="1"/>
  <c r="Y614" i="2"/>
  <c r="Z606" i="2"/>
  <c r="Y608" i="2"/>
  <c r="Z578" i="2"/>
  <c r="AF578" i="2" s="1"/>
  <c r="AS578" i="2" s="1"/>
  <c r="Z562" i="2"/>
  <c r="Z529" i="2"/>
  <c r="Z551" i="2"/>
  <c r="Z543" i="2"/>
  <c r="AF543" i="2" s="1"/>
  <c r="AS543" i="2" s="1"/>
  <c r="Z580" i="2"/>
  <c r="Z564" i="2"/>
  <c r="AF564" i="2" s="1"/>
  <c r="AS564" i="2" s="1"/>
  <c r="Z553" i="2"/>
  <c r="Z545" i="2"/>
  <c r="Y551" i="2"/>
  <c r="Z547" i="2"/>
  <c r="Y545" i="2"/>
  <c r="AE545" i="2" s="1"/>
  <c r="AR545" i="2" s="1"/>
  <c r="Y525" i="2"/>
  <c r="AE525" i="2" s="1"/>
  <c r="AR525" i="2" s="1"/>
  <c r="Z507" i="2"/>
  <c r="Z491" i="2"/>
  <c r="Z475" i="2"/>
  <c r="Z471" i="2"/>
  <c r="Z463" i="2"/>
  <c r="AF463" i="2" s="1"/>
  <c r="AS463" i="2" s="1"/>
  <c r="Z465" i="2"/>
  <c r="AF465" i="2" s="1"/>
  <c r="AS465" i="2" s="1"/>
  <c r="Z434" i="2"/>
  <c r="Z412" i="2"/>
  <c r="Y445" i="2"/>
  <c r="Y441" i="2"/>
  <c r="AE441" i="2" s="1"/>
  <c r="AR441" i="2" s="1"/>
  <c r="Y437" i="2"/>
  <c r="Z424" i="2"/>
  <c r="AF424" i="2" s="1"/>
  <c r="AS424" i="2" s="1"/>
  <c r="Z420" i="2"/>
  <c r="AF420" i="2" s="1"/>
  <c r="AS420" i="2" s="1"/>
  <c r="Z414" i="2"/>
  <c r="Y406" i="2"/>
  <c r="Z406" i="2"/>
  <c r="Z408" i="2"/>
  <c r="Z404" i="2"/>
  <c r="Z388" i="2"/>
  <c r="Z376" i="2"/>
  <c r="Z398" i="2"/>
  <c r="AF398" i="2" s="1"/>
  <c r="AS398" i="2" s="1"/>
  <c r="Z378" i="2"/>
  <c r="Y375" i="2"/>
  <c r="Y371" i="2"/>
  <c r="AE371" i="2" s="1"/>
  <c r="AR371" i="2" s="1"/>
  <c r="Z371" i="2"/>
  <c r="Y359" i="2"/>
  <c r="Z359" i="2"/>
  <c r="Z375" i="2"/>
  <c r="Y363" i="2"/>
  <c r="Z363" i="2"/>
  <c r="Z691" i="2"/>
  <c r="Y708" i="2"/>
  <c r="AE708" i="2" s="1"/>
  <c r="AR708" i="2" s="1"/>
  <c r="Z699" i="2"/>
  <c r="Z683" i="2"/>
  <c r="Z628" i="2"/>
  <c r="Z630" i="2"/>
  <c r="AF630" i="2" s="1"/>
  <c r="AS630" i="2" s="1"/>
  <c r="Z608" i="2"/>
  <c r="Z673" i="2"/>
  <c r="Z665" i="2"/>
  <c r="Z657" i="2"/>
  <c r="AF657" i="2" s="1"/>
  <c r="AS657" i="2" s="1"/>
  <c r="Z649" i="2"/>
  <c r="Z641" i="2"/>
  <c r="Y633" i="2"/>
  <c r="AE633" i="2" s="1"/>
  <c r="AR633" i="2" s="1"/>
  <c r="Z629" i="2"/>
  <c r="Z622" i="2"/>
  <c r="AF622" i="2" s="1"/>
  <c r="AS622" i="2" s="1"/>
  <c r="Z604" i="2"/>
  <c r="Z634" i="2"/>
  <c r="Y632" i="2"/>
  <c r="AE632" i="2" s="1"/>
  <c r="AR632" i="2" s="1"/>
  <c r="Y624" i="2"/>
  <c r="Z602" i="2"/>
  <c r="AF602" i="2" s="1"/>
  <c r="AS602" i="2" s="1"/>
  <c r="Z582" i="2"/>
  <c r="Z566" i="2"/>
  <c r="AF566" i="2" s="1"/>
  <c r="AS566" i="2" s="1"/>
  <c r="Y550" i="2"/>
  <c r="AE550" i="2" s="1"/>
  <c r="AR550" i="2" s="1"/>
  <c r="Z541" i="2"/>
  <c r="Z519" i="2"/>
  <c r="Z584" i="2"/>
  <c r="Z568" i="2"/>
  <c r="AF568" i="2" s="1"/>
  <c r="AS568" i="2" s="1"/>
  <c r="Z523" i="2"/>
  <c r="Y541" i="2"/>
  <c r="Y527" i="2"/>
  <c r="AE527" i="2" s="1"/>
  <c r="AR527" i="2" s="1"/>
  <c r="Z511" i="2"/>
  <c r="AF511" i="2" s="1"/>
  <c r="AS511" i="2" s="1"/>
  <c r="Z495" i="2"/>
  <c r="Z479" i="2"/>
  <c r="Z457" i="2"/>
  <c r="AF457" i="2" s="1"/>
  <c r="AS457" i="2" s="1"/>
  <c r="Z453" i="2"/>
  <c r="Z467" i="2"/>
  <c r="Z445" i="2"/>
  <c r="Z441" i="2"/>
  <c r="Z437" i="2"/>
  <c r="AF437" i="2" s="1"/>
  <c r="AS437" i="2" s="1"/>
  <c r="Z426" i="2"/>
  <c r="Y410" i="2"/>
  <c r="Z410" i="2"/>
  <c r="AF410" i="2" s="1"/>
  <c r="AS410" i="2" s="1"/>
  <c r="Y434" i="2"/>
  <c r="Z422" i="2"/>
  <c r="Y414" i="2"/>
  <c r="AE414" i="2" s="1"/>
  <c r="AR414" i="2" s="1"/>
  <c r="Z430" i="2"/>
  <c r="AF430" i="2" s="1"/>
  <c r="AS430" i="2" s="1"/>
  <c r="Z418" i="2"/>
  <c r="Z432" i="2"/>
  <c r="Z392" i="2"/>
  <c r="Z386" i="2"/>
  <c r="AF386" i="2" s="1"/>
  <c r="AS386" i="2" s="1"/>
  <c r="Z374" i="2"/>
  <c r="AF374" i="2" s="1"/>
  <c r="AS374" i="2" s="1"/>
  <c r="Z380" i="2"/>
  <c r="Z402" i="2"/>
  <c r="Y382" i="2"/>
  <c r="AE382" i="2" s="1"/>
  <c r="AR382" i="2" s="1"/>
  <c r="Y358" i="2"/>
  <c r="Z350" i="2"/>
  <c r="AF350" i="2" s="1"/>
  <c r="AS350" i="2" s="1"/>
  <c r="Y350" i="2"/>
  <c r="AE350" i="2" s="1"/>
  <c r="AR350" i="2" s="1"/>
  <c r="Z358" i="2"/>
  <c r="AF358" i="2" s="1"/>
  <c r="AS358" i="2" s="1"/>
  <c r="Z351" i="2"/>
  <c r="AF351" i="2" s="1"/>
  <c r="AS351" i="2" s="1"/>
  <c r="Z335" i="2"/>
  <c r="Y334" i="2"/>
  <c r="AE334" i="2" s="1"/>
  <c r="AR334" i="2" s="1"/>
  <c r="Y325" i="2"/>
  <c r="Y321" i="2"/>
  <c r="Z314" i="2"/>
  <c r="Y313" i="2"/>
  <c r="Y302" i="2"/>
  <c r="AE302" i="2" s="1"/>
  <c r="AR302" i="2" s="1"/>
  <c r="Z283" i="2"/>
  <c r="Y287" i="2"/>
  <c r="Z281" i="2"/>
  <c r="Z268" i="2"/>
  <c r="Z275" i="2"/>
  <c r="Y268" i="2"/>
  <c r="AE268" i="2" s="1"/>
  <c r="AR268" i="2" s="1"/>
  <c r="Z247" i="2"/>
  <c r="Y254" i="2"/>
  <c r="Z249" i="2"/>
  <c r="Z237" i="2"/>
  <c r="Z233" i="2"/>
  <c r="Y233" i="2"/>
  <c r="Z239" i="2"/>
  <c r="Y217" i="2"/>
  <c r="Z212" i="2"/>
  <c r="Z306" i="2"/>
  <c r="AF306" i="2" s="1"/>
  <c r="AS306" i="2" s="1"/>
  <c r="Z270" i="2"/>
  <c r="Z251" i="2"/>
  <c r="Y221" i="2"/>
  <c r="Y213" i="2"/>
  <c r="Y205" i="2"/>
  <c r="Z228" i="2"/>
  <c r="Y184" i="2"/>
  <c r="Z169" i="2"/>
  <c r="AF169" i="2" s="1"/>
  <c r="AS169" i="2" s="1"/>
  <c r="Y168" i="2"/>
  <c r="Y154" i="2"/>
  <c r="Z147" i="2"/>
  <c r="Y120" i="2"/>
  <c r="Y103" i="2"/>
  <c r="Z72" i="2"/>
  <c r="Z70" i="2"/>
  <c r="Z75" i="2"/>
  <c r="Z53" i="2"/>
  <c r="Y25" i="2"/>
  <c r="Z23" i="2"/>
  <c r="Z7" i="2"/>
  <c r="AF7" i="2" s="1"/>
  <c r="AS7" i="2" s="1"/>
  <c r="Y322" i="2"/>
  <c r="AE322" i="2" s="1"/>
  <c r="AR322" i="2" s="1"/>
  <c r="Z322" i="2"/>
  <c r="Y298" i="2"/>
  <c r="Z298" i="2"/>
  <c r="AF298" i="2" s="1"/>
  <c r="AS298" i="2" s="1"/>
  <c r="Y279" i="2"/>
  <c r="Z277" i="2"/>
  <c r="Y270" i="2"/>
  <c r="Z256" i="2"/>
  <c r="AF256" i="2" s="1"/>
  <c r="AS256" i="2" s="1"/>
  <c r="Y253" i="2"/>
  <c r="Y193" i="2"/>
  <c r="Z193" i="2"/>
  <c r="Y185" i="2"/>
  <c r="AE185" i="2" s="1"/>
  <c r="AR185" i="2" s="1"/>
  <c r="Z185" i="2"/>
  <c r="Z200" i="2"/>
  <c r="Z173" i="2"/>
  <c r="Y172" i="2"/>
  <c r="AE172" i="2" s="1"/>
  <c r="AR172" i="2" s="1"/>
  <c r="Z156" i="2"/>
  <c r="Y181" i="2"/>
  <c r="Y173" i="2"/>
  <c r="Y165" i="2"/>
  <c r="AE165" i="2" s="1"/>
  <c r="AR165" i="2" s="1"/>
  <c r="Z155" i="2"/>
  <c r="Y136" i="2"/>
  <c r="Z131" i="2"/>
  <c r="Z106" i="2"/>
  <c r="AF106" i="2" s="1"/>
  <c r="AS106" i="2" s="1"/>
  <c r="Z96" i="2"/>
  <c r="Z108" i="2"/>
  <c r="Y96" i="2"/>
  <c r="Y108" i="2"/>
  <c r="AE108" i="2" s="1"/>
  <c r="AR108" i="2" s="1"/>
  <c r="Y75" i="2"/>
  <c r="Y66" i="2"/>
  <c r="Y62" i="2"/>
  <c r="Y56" i="2"/>
  <c r="Z21" i="2"/>
  <c r="Y18" i="2"/>
  <c r="Y196" i="2"/>
  <c r="Y144" i="2"/>
  <c r="AE144" i="2" s="1"/>
  <c r="AR144" i="2" s="1"/>
  <c r="Y124" i="2"/>
  <c r="Z127" i="2"/>
  <c r="Z118" i="2"/>
  <c r="Y121" i="2"/>
  <c r="Z110" i="2"/>
  <c r="Z104" i="2"/>
  <c r="Y92" i="2"/>
  <c r="Y84" i="2"/>
  <c r="AE84" i="2" s="1"/>
  <c r="AR84" i="2" s="1"/>
  <c r="Y78" i="2"/>
  <c r="Z66" i="2"/>
  <c r="Z47" i="2"/>
  <c r="Y19" i="2"/>
  <c r="Y15" i="2"/>
  <c r="Z6" i="2"/>
  <c r="Y7" i="2"/>
  <c r="Z339" i="2"/>
  <c r="AF339" i="2" s="1"/>
  <c r="AS339" i="2" s="1"/>
  <c r="Y338" i="2"/>
  <c r="Z318" i="2"/>
  <c r="Y317" i="2"/>
  <c r="Y291" i="2"/>
  <c r="AE291" i="2" s="1"/>
  <c r="AR291" i="2" s="1"/>
  <c r="Z291" i="2"/>
  <c r="Z285" i="2"/>
  <c r="AF285" i="2" s="1"/>
  <c r="AS285" i="2" s="1"/>
  <c r="Z287" i="2"/>
  <c r="AF287" i="2" s="1"/>
  <c r="AS287" i="2" s="1"/>
  <c r="Z266" i="2"/>
  <c r="AF266" i="2" s="1"/>
  <c r="AS266" i="2" s="1"/>
  <c r="Z262" i="2"/>
  <c r="Y192" i="2"/>
  <c r="Z224" i="2"/>
  <c r="Z220" i="2"/>
  <c r="AF220" i="2" s="1"/>
  <c r="AS220" i="2" s="1"/>
  <c r="Z216" i="2"/>
  <c r="AF216" i="2" s="1"/>
  <c r="AS216" i="2" s="1"/>
  <c r="Z232" i="2"/>
  <c r="Y155" i="2"/>
  <c r="Z148" i="2"/>
  <c r="AF148" i="2" s="1"/>
  <c r="AS148" i="2" s="1"/>
  <c r="Y188" i="2"/>
  <c r="AE188" i="2" s="1"/>
  <c r="AR188" i="2" s="1"/>
  <c r="Z177" i="2"/>
  <c r="Y176" i="2"/>
  <c r="Y152" i="2"/>
  <c r="Y143" i="2"/>
  <c r="Z143" i="2"/>
  <c r="Y159" i="2"/>
  <c r="Y140" i="2"/>
  <c r="AE140" i="2" s="1"/>
  <c r="AR140" i="2" s="1"/>
  <c r="Y118" i="2"/>
  <c r="Z107" i="2"/>
  <c r="Z102" i="2"/>
  <c r="Y102" i="2"/>
  <c r="Y88" i="2"/>
  <c r="Y80" i="2"/>
  <c r="Y70" i="2"/>
  <c r="Y79" i="2"/>
  <c r="AE79" i="2" s="1"/>
  <c r="AR79" i="2" s="1"/>
  <c r="Z57" i="2"/>
  <c r="AF57" i="2" s="1"/>
  <c r="AS57" i="2" s="1"/>
  <c r="Z62" i="2"/>
  <c r="AF62" i="2" s="1"/>
  <c r="AS62" i="2" s="1"/>
  <c r="Z51" i="2"/>
  <c r="Z43" i="2"/>
  <c r="Z33" i="2"/>
  <c r="Z15" i="2"/>
  <c r="Y14" i="2"/>
  <c r="Y329" i="2"/>
  <c r="AE329" i="2" s="1"/>
  <c r="AR329" i="2" s="1"/>
  <c r="Y326" i="2"/>
  <c r="Z326" i="2"/>
  <c r="Y297" i="2"/>
  <c r="Y301" i="2"/>
  <c r="Y272" i="2"/>
  <c r="Z258" i="2"/>
  <c r="Z241" i="2"/>
  <c r="Z245" i="2"/>
  <c r="Z208" i="2"/>
  <c r="Z201" i="2"/>
  <c r="Z203" i="2"/>
  <c r="Y148" i="2"/>
  <c r="Z181" i="2"/>
  <c r="Y180" i="2"/>
  <c r="AE180" i="2" s="1"/>
  <c r="AR180" i="2" s="1"/>
  <c r="Z165" i="2"/>
  <c r="Y164" i="2"/>
  <c r="AE164" i="2" s="1"/>
  <c r="AR164" i="2" s="1"/>
  <c r="Y160" i="2"/>
  <c r="Y177" i="2"/>
  <c r="Y169" i="2"/>
  <c r="Y151" i="2"/>
  <c r="AE151" i="2" s="1"/>
  <c r="AR151" i="2" s="1"/>
  <c r="Z160" i="2"/>
  <c r="Z152" i="2"/>
  <c r="Y147" i="2"/>
  <c r="AE147" i="2" s="1"/>
  <c r="AR147" i="2" s="1"/>
  <c r="Y128" i="2"/>
  <c r="AE128" i="2" s="1"/>
  <c r="AR128" i="2" s="1"/>
  <c r="Z122" i="2"/>
  <c r="Z120" i="2"/>
  <c r="AF120" i="2" s="1"/>
  <c r="AS120" i="2" s="1"/>
  <c r="Z139" i="2"/>
  <c r="Y107" i="2"/>
  <c r="Z98" i="2"/>
  <c r="AF98" i="2" s="1"/>
  <c r="AS98" i="2" s="1"/>
  <c r="Z94" i="2"/>
  <c r="Z90" i="2"/>
  <c r="Z86" i="2"/>
  <c r="AF86" i="2" s="1"/>
  <c r="AS86" i="2" s="1"/>
  <c r="Z82" i="2"/>
  <c r="Z74" i="2"/>
  <c r="Y57" i="2"/>
  <c r="Z55" i="2"/>
  <c r="Y49" i="2"/>
  <c r="Y45" i="2"/>
  <c r="Y41" i="2"/>
  <c r="Z37" i="2"/>
  <c r="AF37" i="2" s="1"/>
  <c r="AS37" i="2" s="1"/>
  <c r="Z39" i="2"/>
  <c r="Y33" i="2"/>
  <c r="Y29" i="2"/>
  <c r="Z18" i="2"/>
  <c r="Z11" i="2"/>
  <c r="AF11" i="2" s="1"/>
  <c r="AS11" i="2" s="1"/>
  <c r="Y10" i="2"/>
  <c r="AE10" i="2" s="1"/>
  <c r="AR10" i="2" s="1"/>
  <c r="Y11" i="2"/>
  <c r="Y132" i="2"/>
  <c r="Z135" i="2"/>
  <c r="Z116" i="2"/>
  <c r="Z112" i="2"/>
  <c r="Z114" i="2"/>
  <c r="AF114" i="2" s="1"/>
  <c r="AS114" i="2" s="1"/>
  <c r="Z100" i="2"/>
  <c r="Y76" i="2"/>
  <c r="AE76" i="2" s="1"/>
  <c r="AR76" i="2" s="1"/>
  <c r="Z76" i="2"/>
  <c r="Z78" i="2"/>
  <c r="AF78" i="2" s="1"/>
  <c r="AS78" i="2" s="1"/>
  <c r="Z29" i="2"/>
  <c r="Z25" i="2"/>
  <c r="Z27" i="2"/>
  <c r="Y6" i="2"/>
  <c r="AE6" i="2" s="1"/>
  <c r="AR6" i="2" s="1"/>
  <c r="AE818" i="2"/>
  <c r="AR818" i="2" s="1"/>
  <c r="AE241" i="2"/>
  <c r="AR241" i="2" s="1"/>
  <c r="AF411" i="2"/>
  <c r="AS411" i="2" s="1"/>
  <c r="B55" i="2"/>
  <c r="B56" i="2"/>
  <c r="Y5" i="2"/>
  <c r="Z5" i="2"/>
  <c r="D18" i="2"/>
  <c r="Y4" i="2"/>
  <c r="Z4" i="2"/>
  <c r="E18" i="2"/>
  <c r="AD4" i="2"/>
  <c r="AC4" i="2"/>
  <c r="D20" i="2"/>
  <c r="E20" i="2"/>
  <c r="AD5" i="2"/>
  <c r="AC5" i="2"/>
  <c r="AE229" i="2" l="1"/>
  <c r="AR229" i="2" s="1"/>
  <c r="AF110" i="2"/>
  <c r="AS110" i="2" s="1"/>
  <c r="AF96" i="2"/>
  <c r="AS96" i="2" s="1"/>
  <c r="AF239" i="2"/>
  <c r="AS239" i="2" s="1"/>
  <c r="AE707" i="2"/>
  <c r="AR707" i="2" s="1"/>
  <c r="AE294" i="2"/>
  <c r="AR294" i="2" s="1"/>
  <c r="AF531" i="2"/>
  <c r="AS531" i="2" s="1"/>
  <c r="AE48" i="2"/>
  <c r="AR48" i="2" s="1"/>
  <c r="AE261" i="2"/>
  <c r="AR261" i="2" s="1"/>
  <c r="AE96" i="2"/>
  <c r="AR96" i="2" s="1"/>
  <c r="AF519" i="2"/>
  <c r="AS519" i="2" s="1"/>
  <c r="AF691" i="2"/>
  <c r="AS691" i="2" s="1"/>
  <c r="AF653" i="2"/>
  <c r="AS653" i="2" s="1"/>
  <c r="AF681" i="2"/>
  <c r="AS681" i="2" s="1"/>
  <c r="AE149" i="2"/>
  <c r="AR149" i="2" s="1"/>
  <c r="AE793" i="2"/>
  <c r="AR793" i="2" s="1"/>
  <c r="AE733" i="2"/>
  <c r="AR733" i="2" s="1"/>
  <c r="AE50" i="2"/>
  <c r="AR50" i="2" s="1"/>
  <c r="AE28" i="2"/>
  <c r="AR28" i="2" s="1"/>
  <c r="AE606" i="2"/>
  <c r="AR606" i="2" s="1"/>
  <c r="AF611" i="2"/>
  <c r="AS611" i="2" s="1"/>
  <c r="AE627" i="2"/>
  <c r="AR627" i="2" s="1"/>
  <c r="AF536" i="2"/>
  <c r="AS536" i="2" s="1"/>
  <c r="AE480" i="2"/>
  <c r="AR480" i="2" s="1"/>
  <c r="AE357" i="2"/>
  <c r="AR357" i="2" s="1"/>
  <c r="AE327" i="2"/>
  <c r="AR327" i="2" s="1"/>
  <c r="AF449" i="2"/>
  <c r="AS449" i="2" s="1"/>
  <c r="AF55" i="2"/>
  <c r="AS55" i="2" s="1"/>
  <c r="AE56" i="2"/>
  <c r="AR56" i="2" s="1"/>
  <c r="AE120" i="2"/>
  <c r="AR120" i="2" s="1"/>
  <c r="AE543" i="2"/>
  <c r="AR543" i="2" s="1"/>
  <c r="AF600" i="2"/>
  <c r="AS600" i="2" s="1"/>
  <c r="AE449" i="2"/>
  <c r="AR449" i="2" s="1"/>
  <c r="AE546" i="2"/>
  <c r="AR546" i="2" s="1"/>
  <c r="AE270" i="2"/>
  <c r="AR270" i="2" s="1"/>
  <c r="AF147" i="2"/>
  <c r="AS147" i="2" s="1"/>
  <c r="AF582" i="2"/>
  <c r="AS582" i="2" s="1"/>
  <c r="AF301" i="2"/>
  <c r="AS301" i="2" s="1"/>
  <c r="AF362" i="2"/>
  <c r="AS362" i="2" s="1"/>
  <c r="AE219" i="2"/>
  <c r="AR219" i="2" s="1"/>
  <c r="AF180" i="2"/>
  <c r="AS180" i="2" s="1"/>
  <c r="AE544" i="2"/>
  <c r="AR544" i="2" s="1"/>
  <c r="AF433" i="2"/>
  <c r="AS433" i="2" s="1"/>
  <c r="AF201" i="2"/>
  <c r="AS201" i="2" s="1"/>
  <c r="AF200" i="2"/>
  <c r="AS200" i="2" s="1"/>
  <c r="AF523" i="2"/>
  <c r="AS523" i="2" s="1"/>
  <c r="AF632" i="2"/>
  <c r="AS632" i="2" s="1"/>
  <c r="AF499" i="2"/>
  <c r="AS499" i="2" s="1"/>
  <c r="AF618" i="2"/>
  <c r="AS618" i="2" s="1"/>
  <c r="AE399" i="2"/>
  <c r="AR399" i="2" s="1"/>
  <c r="AE474" i="2"/>
  <c r="AR474" i="2" s="1"/>
  <c r="AE211" i="2"/>
  <c r="AR211" i="2" s="1"/>
  <c r="AE111" i="2"/>
  <c r="AR111" i="2" s="1"/>
  <c r="AF40" i="2"/>
  <c r="AS40" i="2" s="1"/>
  <c r="AF13" i="2"/>
  <c r="AS13" i="2" s="1"/>
  <c r="AE790" i="2"/>
  <c r="AR790" i="2" s="1"/>
  <c r="AE675" i="2"/>
  <c r="AR675" i="2" s="1"/>
  <c r="AE643" i="2"/>
  <c r="AR643" i="2" s="1"/>
  <c r="AE548" i="2"/>
  <c r="AR548" i="2" s="1"/>
  <c r="AF518" i="2"/>
  <c r="AS518" i="2" s="1"/>
  <c r="AE282" i="2"/>
  <c r="AR282" i="2" s="1"/>
  <c r="AF649" i="2"/>
  <c r="AS649" i="2" s="1"/>
  <c r="AF580" i="2"/>
  <c r="AS580" i="2" s="1"/>
  <c r="AE626" i="2"/>
  <c r="AR626" i="2" s="1"/>
  <c r="AE52" i="2"/>
  <c r="AR52" i="2" s="1"/>
  <c r="AE99" i="2"/>
  <c r="AR99" i="2" s="1"/>
  <c r="AE791" i="2"/>
  <c r="AR791" i="2" s="1"/>
  <c r="AF122" i="2"/>
  <c r="AS122" i="2" s="1"/>
  <c r="AF262" i="2"/>
  <c r="AS262" i="2" s="1"/>
  <c r="AF270" i="2"/>
  <c r="AS270" i="2" s="1"/>
  <c r="AF371" i="2"/>
  <c r="AS371" i="2" s="1"/>
  <c r="AE231" i="2"/>
  <c r="AR231" i="2" s="1"/>
  <c r="AF356" i="2"/>
  <c r="AS356" i="2" s="1"/>
  <c r="AF18" i="2"/>
  <c r="AS18" i="2" s="1"/>
  <c r="AE107" i="2"/>
  <c r="AR107" i="2" s="1"/>
  <c r="AE148" i="2"/>
  <c r="AR148" i="2" s="1"/>
  <c r="AE19" i="2"/>
  <c r="AR19" i="2" s="1"/>
  <c r="AE121" i="2"/>
  <c r="AR121" i="2" s="1"/>
  <c r="AE325" i="2"/>
  <c r="AR325" i="2" s="1"/>
  <c r="AF629" i="2"/>
  <c r="AS629" i="2" s="1"/>
  <c r="AF375" i="2"/>
  <c r="AS375" i="2" s="1"/>
  <c r="AF545" i="2"/>
  <c r="AS545" i="2" s="1"/>
  <c r="AF302" i="2"/>
  <c r="AS302" i="2" s="1"/>
  <c r="AF455" i="2"/>
  <c r="AS455" i="2" s="1"/>
  <c r="AE503" i="2"/>
  <c r="AR503" i="2" s="1"/>
  <c r="AF549" i="2"/>
  <c r="AS549" i="2" s="1"/>
  <c r="AF588" i="2"/>
  <c r="AS588" i="2" s="1"/>
  <c r="AF689" i="2"/>
  <c r="AS689" i="2" s="1"/>
  <c r="AF390" i="2"/>
  <c r="AS390" i="2" s="1"/>
  <c r="AF598" i="2"/>
  <c r="AS598" i="2" s="1"/>
  <c r="AE462" i="2"/>
  <c r="AR462" i="2" s="1"/>
  <c r="AE669" i="2"/>
  <c r="AR669" i="2" s="1"/>
  <c r="AE811" i="2"/>
  <c r="AR811" i="2" s="1"/>
  <c r="AE580" i="2"/>
  <c r="AR580" i="2" s="1"/>
  <c r="AE676" i="2"/>
  <c r="AR676" i="2" s="1"/>
  <c r="AE779" i="2"/>
  <c r="AR779" i="2" s="1"/>
  <c r="AE130" i="2"/>
  <c r="AR130" i="2" s="1"/>
  <c r="AE167" i="2"/>
  <c r="AR167" i="2" s="1"/>
  <c r="AF125" i="2"/>
  <c r="AS125" i="2" s="1"/>
  <c r="AF61" i="2"/>
  <c r="AS61" i="2" s="1"/>
  <c r="AE646" i="2"/>
  <c r="AR646" i="2" s="1"/>
  <c r="AE706" i="2"/>
  <c r="AR706" i="2" s="1"/>
  <c r="AF504" i="2"/>
  <c r="AS504" i="2" s="1"/>
  <c r="AF377" i="2"/>
  <c r="AS377" i="2" s="1"/>
  <c r="AF263" i="2"/>
  <c r="AS263" i="2" s="1"/>
  <c r="AF139" i="2"/>
  <c r="AS139" i="2" s="1"/>
  <c r="AF51" i="2"/>
  <c r="AS51" i="2" s="1"/>
  <c r="AF281" i="2"/>
  <c r="AS281" i="2" s="1"/>
  <c r="AF628" i="2"/>
  <c r="AS628" i="2" s="1"/>
  <c r="AF359" i="2"/>
  <c r="AS359" i="2" s="1"/>
  <c r="AE507" i="2"/>
  <c r="AR507" i="2" s="1"/>
  <c r="AE600" i="2"/>
  <c r="AR600" i="2" s="1"/>
  <c r="AF330" i="2"/>
  <c r="AS330" i="2" s="1"/>
  <c r="AF693" i="2"/>
  <c r="AS693" i="2" s="1"/>
  <c r="AE458" i="2"/>
  <c r="AR458" i="2" s="1"/>
  <c r="AF816" i="2"/>
  <c r="AS816" i="2" s="1"/>
  <c r="AF305" i="2"/>
  <c r="AS305" i="2" s="1"/>
  <c r="AE129" i="2"/>
  <c r="AR129" i="2" s="1"/>
  <c r="AF153" i="2"/>
  <c r="AS153" i="2" s="1"/>
  <c r="AE123" i="2"/>
  <c r="AR123" i="2" s="1"/>
  <c r="AF54" i="2"/>
  <c r="AS54" i="2" s="1"/>
  <c r="AF17" i="2"/>
  <c r="AS17" i="2" s="1"/>
  <c r="AE754" i="2"/>
  <c r="AR754" i="2" s="1"/>
  <c r="AF725" i="2"/>
  <c r="AS725" i="2" s="1"/>
  <c r="AE583" i="2"/>
  <c r="AR583" i="2" s="1"/>
  <c r="AE520" i="2"/>
  <c r="AR520" i="2" s="1"/>
  <c r="AE709" i="2"/>
  <c r="AR709" i="2" s="1"/>
  <c r="AF27" i="2"/>
  <c r="AS27" i="2" s="1"/>
  <c r="AF112" i="2"/>
  <c r="AS112" i="2" s="1"/>
  <c r="AE169" i="2"/>
  <c r="AR169" i="2" s="1"/>
  <c r="AF165" i="2"/>
  <c r="AS165" i="2" s="1"/>
  <c r="AF241" i="2"/>
  <c r="AS241" i="2" s="1"/>
  <c r="AE297" i="2"/>
  <c r="AR297" i="2" s="1"/>
  <c r="AE14" i="2"/>
  <c r="AR14" i="2" s="1"/>
  <c r="AE176" i="2"/>
  <c r="AR176" i="2" s="1"/>
  <c r="AF224" i="2"/>
  <c r="AS224" i="2" s="1"/>
  <c r="AE7" i="2"/>
  <c r="AR7" i="2" s="1"/>
  <c r="AF118" i="2"/>
  <c r="AS118" i="2" s="1"/>
  <c r="AE62" i="2"/>
  <c r="AR62" i="2" s="1"/>
  <c r="AF131" i="2"/>
  <c r="AS131" i="2" s="1"/>
  <c r="AF193" i="2"/>
  <c r="AS193" i="2" s="1"/>
  <c r="AF247" i="2"/>
  <c r="AS247" i="2" s="1"/>
  <c r="AF392" i="2"/>
  <c r="AS392" i="2" s="1"/>
  <c r="AF665" i="2"/>
  <c r="AS665" i="2" s="1"/>
  <c r="AE406" i="2"/>
  <c r="AR406" i="2" s="1"/>
  <c r="AF551" i="2"/>
  <c r="AS551" i="2" s="1"/>
  <c r="AE713" i="2"/>
  <c r="AR713" i="2" s="1"/>
  <c r="AE362" i="2"/>
  <c r="AR362" i="2" s="1"/>
  <c r="AF483" i="2"/>
  <c r="AS483" i="2" s="1"/>
  <c r="AF368" i="2"/>
  <c r="AS368" i="2" s="1"/>
  <c r="AE506" i="2"/>
  <c r="AR506" i="2" s="1"/>
  <c r="AF132" i="2"/>
  <c r="AS132" i="2" s="1"/>
  <c r="AE117" i="2"/>
  <c r="AR117" i="2" s="1"/>
  <c r="AE377" i="2"/>
  <c r="AR377" i="2" s="1"/>
  <c r="AF439" i="2"/>
  <c r="AS439" i="2" s="1"/>
  <c r="AE565" i="2"/>
  <c r="AR565" i="2" s="1"/>
  <c r="AE815" i="2"/>
  <c r="AR815" i="2" s="1"/>
  <c r="AF221" i="2"/>
  <c r="AS221" i="2" s="1"/>
  <c r="AE234" i="2"/>
  <c r="AR234" i="2" s="1"/>
  <c r="AF481" i="2"/>
  <c r="AS481" i="2" s="1"/>
  <c r="AE438" i="2"/>
  <c r="AR438" i="2" s="1"/>
  <c r="AE470" i="2"/>
  <c r="AR470" i="2" s="1"/>
  <c r="AF493" i="2"/>
  <c r="AS493" i="2" s="1"/>
  <c r="AE26" i="2"/>
  <c r="AR26" i="2" s="1"/>
  <c r="AF136" i="2"/>
  <c r="AS136" i="2" s="1"/>
  <c r="AE727" i="2"/>
  <c r="AR727" i="2" s="1"/>
  <c r="AE55" i="2"/>
  <c r="AR55" i="2" s="1"/>
  <c r="AE428" i="2"/>
  <c r="AR428" i="2" s="1"/>
  <c r="AE114" i="2"/>
  <c r="AR114" i="2" s="1"/>
  <c r="AF522" i="2"/>
  <c r="AS522" i="2" s="1"/>
  <c r="AE132" i="2"/>
  <c r="AR132" i="2" s="1"/>
  <c r="AE152" i="2"/>
  <c r="AR152" i="2" s="1"/>
  <c r="AF75" i="2"/>
  <c r="AS75" i="2" s="1"/>
  <c r="AF441" i="2"/>
  <c r="AS441" i="2" s="1"/>
  <c r="AF584" i="2"/>
  <c r="AS584" i="2" s="1"/>
  <c r="AF471" i="2"/>
  <c r="AS471" i="2" s="1"/>
  <c r="AF716" i="2"/>
  <c r="AS716" i="2" s="1"/>
  <c r="AF748" i="2"/>
  <c r="AS748" i="2" s="1"/>
  <c r="AF685" i="2"/>
  <c r="AS685" i="2" s="1"/>
  <c r="AF461" i="2"/>
  <c r="AS461" i="2" s="1"/>
  <c r="AF570" i="2"/>
  <c r="AS570" i="2" s="1"/>
  <c r="AF768" i="2"/>
  <c r="AS768" i="2" s="1"/>
  <c r="AF443" i="2"/>
  <c r="AS443" i="2" s="1"/>
  <c r="AE518" i="2"/>
  <c r="AR518" i="2" s="1"/>
  <c r="AE788" i="2"/>
  <c r="AR788" i="2" s="1"/>
  <c r="AF513" i="2"/>
  <c r="AS513" i="2" s="1"/>
  <c r="AE572" i="2"/>
  <c r="AR572" i="2" s="1"/>
  <c r="AE768" i="2"/>
  <c r="AR768" i="2" s="1"/>
  <c r="AF782" i="2"/>
  <c r="AS782" i="2" s="1"/>
  <c r="AE318" i="2"/>
  <c r="AR318" i="2" s="1"/>
  <c r="AE228" i="2"/>
  <c r="AR228" i="2" s="1"/>
  <c r="AF223" i="2"/>
  <c r="AS223" i="2" s="1"/>
  <c r="AE178" i="2"/>
  <c r="AR178" i="2" s="1"/>
  <c r="AE122" i="2"/>
  <c r="AR122" i="2" s="1"/>
  <c r="AF119" i="2"/>
  <c r="AS119" i="2" s="1"/>
  <c r="AE218" i="2"/>
  <c r="AR218" i="2" s="1"/>
  <c r="AE183" i="2"/>
  <c r="AR183" i="2" s="1"/>
  <c r="AE29" i="2"/>
  <c r="AR29" i="2" s="1"/>
  <c r="AE70" i="2"/>
  <c r="AR70" i="2" s="1"/>
  <c r="AE159" i="2"/>
  <c r="AR159" i="2" s="1"/>
  <c r="AE313" i="2"/>
  <c r="AR313" i="2" s="1"/>
  <c r="AF479" i="2"/>
  <c r="AS479" i="2" s="1"/>
  <c r="AE541" i="2"/>
  <c r="AR541" i="2" s="1"/>
  <c r="AF634" i="2"/>
  <c r="AS634" i="2" s="1"/>
  <c r="AF434" i="2"/>
  <c r="AS434" i="2" s="1"/>
  <c r="AE608" i="2"/>
  <c r="AR608" i="2" s="1"/>
  <c r="AE189" i="2"/>
  <c r="AR189" i="2" s="1"/>
  <c r="AE491" i="2"/>
  <c r="AR491" i="2" s="1"/>
  <c r="AF537" i="2"/>
  <c r="AS537" i="2" s="1"/>
  <c r="AE689" i="2"/>
  <c r="AR689" i="2" s="1"/>
  <c r="AF355" i="2"/>
  <c r="AS355" i="2" s="1"/>
  <c r="AF469" i="2"/>
  <c r="AS469" i="2" s="1"/>
  <c r="AE301" i="2"/>
  <c r="AR301" i="2" s="1"/>
  <c r="AF43" i="2"/>
  <c r="AS43" i="2" s="1"/>
  <c r="AE102" i="2"/>
  <c r="AR102" i="2" s="1"/>
  <c r="AF736" i="2"/>
  <c r="AS736" i="2" s="1"/>
  <c r="AF798" i="2"/>
  <c r="AS798" i="2" s="1"/>
  <c r="AE576" i="2"/>
  <c r="AR576" i="2" s="1"/>
  <c r="AE748" i="2"/>
  <c r="AR748" i="2" s="1"/>
  <c r="AE661" i="2"/>
  <c r="AR661" i="2" s="1"/>
  <c r="AE668" i="2"/>
  <c r="AR668" i="2" s="1"/>
  <c r="AE11" i="2"/>
  <c r="AR11" i="2" s="1"/>
  <c r="AE57" i="2"/>
  <c r="AR57" i="2" s="1"/>
  <c r="AE173" i="2"/>
  <c r="AR173" i="2" s="1"/>
  <c r="AE184" i="2"/>
  <c r="AR184" i="2" s="1"/>
  <c r="AE18" i="2"/>
  <c r="AR18" i="2" s="1"/>
  <c r="AE66" i="2"/>
  <c r="AR66" i="2" s="1"/>
  <c r="AE181" i="2"/>
  <c r="AR181" i="2" s="1"/>
  <c r="AF277" i="2"/>
  <c r="AS277" i="2" s="1"/>
  <c r="AE287" i="2"/>
  <c r="AR287" i="2" s="1"/>
  <c r="AF335" i="2"/>
  <c r="AS335" i="2" s="1"/>
  <c r="AF422" i="2"/>
  <c r="AS422" i="2" s="1"/>
  <c r="AF495" i="2"/>
  <c r="AS495" i="2" s="1"/>
  <c r="AF151" i="2"/>
  <c r="AS151" i="2" s="1"/>
  <c r="AE94" i="2"/>
  <c r="AR94" i="2" s="1"/>
  <c r="AF819" i="2"/>
  <c r="AS819" i="2" s="1"/>
  <c r="AF38" i="2"/>
  <c r="AS38" i="2" s="1"/>
  <c r="AF817" i="2"/>
  <c r="AS817" i="2" s="1"/>
  <c r="AE801" i="2"/>
  <c r="AR801" i="2" s="1"/>
  <c r="AE785" i="2"/>
  <c r="AR785" i="2" s="1"/>
  <c r="AE765" i="2"/>
  <c r="AR765" i="2" s="1"/>
  <c r="AF807" i="2"/>
  <c r="AS807" i="2" s="1"/>
  <c r="AE789" i="2"/>
  <c r="AR789" i="2" s="1"/>
  <c r="AE701" i="2"/>
  <c r="AR701" i="2" s="1"/>
  <c r="AE679" i="2"/>
  <c r="AR679" i="2" s="1"/>
  <c r="AF603" i="2"/>
  <c r="AS603" i="2" s="1"/>
  <c r="AE579" i="2"/>
  <c r="AR579" i="2" s="1"/>
  <c r="AF664" i="2"/>
  <c r="AS664" i="2" s="1"/>
  <c r="AF648" i="2"/>
  <c r="AS648" i="2" s="1"/>
  <c r="AF589" i="2"/>
  <c r="AS589" i="2" s="1"/>
  <c r="AF557" i="2"/>
  <c r="AS557" i="2" s="1"/>
  <c r="AF538" i="2"/>
  <c r="AS538" i="2" s="1"/>
  <c r="AE513" i="2"/>
  <c r="AR513" i="2" s="1"/>
  <c r="AE524" i="2"/>
  <c r="AR524" i="2" s="1"/>
  <c r="AF486" i="2"/>
  <c r="AS486" i="2" s="1"/>
  <c r="AE433" i="2"/>
  <c r="AR433" i="2" s="1"/>
  <c r="AE489" i="2"/>
  <c r="AR489" i="2" s="1"/>
  <c r="AE473" i="2"/>
  <c r="AR473" i="2" s="1"/>
  <c r="AF460" i="2"/>
  <c r="AS460" i="2" s="1"/>
  <c r="AF450" i="2"/>
  <c r="AS450" i="2" s="1"/>
  <c r="AF387" i="2"/>
  <c r="AS387" i="2" s="1"/>
  <c r="AF353" i="2"/>
  <c r="AS353" i="2" s="1"/>
  <c r="AF315" i="2"/>
  <c r="AS315" i="2" s="1"/>
  <c r="AF328" i="2"/>
  <c r="AS328" i="2" s="1"/>
  <c r="AF286" i="2"/>
  <c r="AS286" i="2" s="1"/>
  <c r="AE312" i="2"/>
  <c r="AR312" i="2" s="1"/>
  <c r="AF254" i="2"/>
  <c r="AS254" i="2" s="1"/>
  <c r="AF242" i="2"/>
  <c r="AS242" i="2" s="1"/>
  <c r="AF586" i="2"/>
  <c r="AS586" i="2" s="1"/>
  <c r="AF624" i="2"/>
  <c r="AS624" i="2" s="1"/>
  <c r="AF697" i="2"/>
  <c r="AS697" i="2" s="1"/>
  <c r="AE339" i="2"/>
  <c r="AR339" i="2" s="1"/>
  <c r="AE450" i="2"/>
  <c r="AR450" i="2" s="1"/>
  <c r="AF554" i="2"/>
  <c r="AS554" i="2" s="1"/>
  <c r="AE656" i="2"/>
  <c r="AR656" i="2" s="1"/>
  <c r="AF750" i="2"/>
  <c r="AS750" i="2" s="1"/>
  <c r="AF766" i="2"/>
  <c r="AS766" i="2" s="1"/>
  <c r="AE423" i="2"/>
  <c r="AR423" i="2" s="1"/>
  <c r="AE538" i="2"/>
  <c r="AR538" i="2" s="1"/>
  <c r="AE640" i="2"/>
  <c r="AR640" i="2" s="1"/>
  <c r="AE636" i="2"/>
  <c r="AR636" i="2" s="1"/>
  <c r="AE212" i="2"/>
  <c r="AR212" i="2" s="1"/>
  <c r="AE784" i="2"/>
  <c r="AR784" i="2" s="1"/>
  <c r="AE673" i="2"/>
  <c r="AR673" i="2" s="1"/>
  <c r="AE224" i="2"/>
  <c r="AR224" i="2" s="1"/>
  <c r="AF780" i="2"/>
  <c r="AS780" i="2" s="1"/>
  <c r="AF307" i="2"/>
  <c r="AS307" i="2" s="1"/>
  <c r="AE803" i="2"/>
  <c r="AR803" i="2" s="1"/>
  <c r="AE139" i="2"/>
  <c r="AR139" i="2" s="1"/>
  <c r="AE171" i="2"/>
  <c r="AR171" i="2" s="1"/>
  <c r="AE137" i="2"/>
  <c r="AR137" i="2" s="1"/>
  <c r="AF206" i="2"/>
  <c r="AS206" i="2" s="1"/>
  <c r="AF105" i="2"/>
  <c r="AS105" i="2" s="1"/>
  <c r="AE206" i="2"/>
  <c r="AR206" i="2" s="1"/>
  <c r="AF191" i="2"/>
  <c r="AS191" i="2" s="1"/>
  <c r="AE112" i="2"/>
  <c r="AR112" i="2" s="1"/>
  <c r="AE230" i="2"/>
  <c r="AR230" i="2" s="1"/>
  <c r="AF202" i="2"/>
  <c r="AS202" i="2" s="1"/>
  <c r="AF178" i="2"/>
  <c r="AS178" i="2" s="1"/>
  <c r="AF158" i="2"/>
  <c r="AS158" i="2" s="1"/>
  <c r="AF146" i="2"/>
  <c r="AS146" i="2" s="1"/>
  <c r="AF130" i="2"/>
  <c r="AS130" i="2" s="1"/>
  <c r="AE90" i="2"/>
  <c r="AR90" i="2" s="1"/>
  <c r="AF63" i="2"/>
  <c r="AS63" i="2" s="1"/>
  <c r="AE64" i="2"/>
  <c r="AR64" i="2" s="1"/>
  <c r="AF22" i="2"/>
  <c r="AS22" i="2" s="1"/>
  <c r="AF743" i="2"/>
  <c r="AS743" i="2" s="1"/>
  <c r="AF787" i="2"/>
  <c r="AS787" i="2" s="1"/>
  <c r="AE39" i="2"/>
  <c r="AR39" i="2" s="1"/>
  <c r="AE734" i="2"/>
  <c r="AR734" i="2" s="1"/>
  <c r="AE683" i="2"/>
  <c r="AR683" i="2" s="1"/>
  <c r="AF593" i="2"/>
  <c r="AS593" i="2" s="1"/>
  <c r="AF710" i="2"/>
  <c r="AS710" i="2" s="1"/>
  <c r="AF674" i="2"/>
  <c r="AS674" i="2" s="1"/>
  <c r="AF658" i="2"/>
  <c r="AS658" i="2" s="1"/>
  <c r="AF642" i="2"/>
  <c r="AS642" i="2" s="1"/>
  <c r="AE718" i="2"/>
  <c r="AR718" i="2" s="1"/>
  <c r="AE711" i="2"/>
  <c r="AR711" i="2" s="1"/>
  <c r="AF686" i="2"/>
  <c r="AS686" i="2" s="1"/>
  <c r="AF599" i="2"/>
  <c r="AS599" i="2" s="1"/>
  <c r="AF700" i="2"/>
  <c r="AS700" i="2" s="1"/>
  <c r="AE671" i="2"/>
  <c r="AR671" i="2" s="1"/>
  <c r="AE655" i="2"/>
  <c r="AR655" i="2" s="1"/>
  <c r="AE639" i="2"/>
  <c r="AR639" i="2" s="1"/>
  <c r="AF627" i="2"/>
  <c r="AS627" i="2" s="1"/>
  <c r="AF615" i="2"/>
  <c r="AS615" i="2" s="1"/>
  <c r="AE516" i="2"/>
  <c r="AR516" i="2" s="1"/>
  <c r="AE465" i="2"/>
  <c r="AR465" i="2" s="1"/>
  <c r="AE512" i="2"/>
  <c r="AR512" i="2" s="1"/>
  <c r="AF480" i="2"/>
  <c r="AS480" i="2" s="1"/>
  <c r="AF502" i="2"/>
  <c r="AS502" i="2" s="1"/>
  <c r="AE453" i="2"/>
  <c r="AR453" i="2" s="1"/>
  <c r="AE563" i="2"/>
  <c r="AR563" i="2" s="1"/>
  <c r="AF409" i="2"/>
  <c r="AS409" i="2" s="1"/>
  <c r="AF345" i="2"/>
  <c r="AS345" i="2" s="1"/>
  <c r="AF421" i="2"/>
  <c r="AS421" i="2" s="1"/>
  <c r="AF427" i="2"/>
  <c r="AS427" i="2" s="1"/>
  <c r="AF366" i="2"/>
  <c r="AS366" i="2" s="1"/>
  <c r="AE324" i="2"/>
  <c r="AR324" i="2" s="1"/>
  <c r="AE361" i="2"/>
  <c r="AR361" i="2" s="1"/>
  <c r="AF311" i="2"/>
  <c r="AS311" i="2" s="1"/>
  <c r="AE252" i="2"/>
  <c r="AR252" i="2" s="1"/>
  <c r="AE274" i="2"/>
  <c r="AR274" i="2" s="1"/>
  <c r="AF250" i="2"/>
  <c r="AS250" i="2" s="1"/>
  <c r="AE299" i="2"/>
  <c r="AR299" i="2" s="1"/>
  <c r="AF683" i="2"/>
  <c r="AS683" i="2" s="1"/>
  <c r="AE359" i="2"/>
  <c r="AR359" i="2" s="1"/>
  <c r="AF378" i="2"/>
  <c r="AS378" i="2" s="1"/>
  <c r="AF529" i="2"/>
  <c r="AS529" i="2" s="1"/>
  <c r="AE691" i="2"/>
  <c r="AR691" i="2" s="1"/>
  <c r="AF732" i="2"/>
  <c r="AS732" i="2" s="1"/>
  <c r="AF764" i="2"/>
  <c r="AS764" i="2" s="1"/>
  <c r="AE380" i="2"/>
  <c r="AR380" i="2" s="1"/>
  <c r="AE495" i="2"/>
  <c r="AR495" i="2" s="1"/>
  <c r="AE554" i="2"/>
  <c r="AR554" i="2" s="1"/>
  <c r="AF626" i="2"/>
  <c r="AS626" i="2" s="1"/>
  <c r="AF612" i="2"/>
  <c r="AS612" i="2" s="1"/>
  <c r="AF596" i="2"/>
  <c r="AS596" i="2" s="1"/>
  <c r="AF720" i="2"/>
  <c r="AS720" i="2" s="1"/>
  <c r="AF752" i="2"/>
  <c r="AS752" i="2" s="1"/>
  <c r="AF718" i="2"/>
  <c r="AS718" i="2" s="1"/>
  <c r="AE242" i="2"/>
  <c r="AR242" i="2" s="1"/>
  <c r="AF313" i="2"/>
  <c r="AS313" i="2" s="1"/>
  <c r="AE523" i="2"/>
  <c r="AR523" i="2" s="1"/>
  <c r="AE641" i="2"/>
  <c r="AR641" i="2" s="1"/>
  <c r="AE652" i="2"/>
  <c r="AR652" i="2" s="1"/>
  <c r="AE30" i="2"/>
  <c r="AR30" i="2" s="1"/>
  <c r="AE71" i="2"/>
  <c r="AR71" i="2" s="1"/>
  <c r="AE820" i="2"/>
  <c r="AR820" i="2" s="1"/>
  <c r="AF804" i="2"/>
  <c r="AS804" i="2" s="1"/>
  <c r="AE692" i="2"/>
  <c r="AR692" i="2" s="1"/>
  <c r="AE736" i="2"/>
  <c r="AR736" i="2" s="1"/>
  <c r="AE95" i="2"/>
  <c r="AR95" i="2" s="1"/>
  <c r="AE716" i="2"/>
  <c r="AR716" i="2" s="1"/>
  <c r="AF321" i="2"/>
  <c r="AS321" i="2" s="1"/>
  <c r="AE621" i="2"/>
  <c r="AR621" i="2" s="1"/>
  <c r="AE486" i="2"/>
  <c r="AR486" i="2" s="1"/>
  <c r="AE688" i="2"/>
  <c r="AR688" i="2" s="1"/>
  <c r="AE617" i="2"/>
  <c r="AR617" i="2" s="1"/>
  <c r="AE215" i="2"/>
  <c r="AR215" i="2" s="1"/>
  <c r="AE170" i="2"/>
  <c r="AR170" i="2" s="1"/>
  <c r="AE158" i="2"/>
  <c r="AR158" i="2" s="1"/>
  <c r="AE77" i="2"/>
  <c r="AR77" i="2" s="1"/>
  <c r="AE115" i="2"/>
  <c r="AR115" i="2" s="1"/>
  <c r="AE101" i="2"/>
  <c r="AR101" i="2" s="1"/>
  <c r="AF87" i="2"/>
  <c r="AS87" i="2" s="1"/>
  <c r="AF226" i="2"/>
  <c r="AS226" i="2" s="1"/>
  <c r="AF190" i="2"/>
  <c r="AS190" i="2" s="1"/>
  <c r="AE93" i="2"/>
  <c r="AR93" i="2" s="1"/>
  <c r="AF196" i="2"/>
  <c r="AS196" i="2" s="1"/>
  <c r="AF186" i="2"/>
  <c r="AS186" i="2" s="1"/>
  <c r="AF117" i="2"/>
  <c r="AS117" i="2" s="1"/>
  <c r="AF77" i="2"/>
  <c r="AS77" i="2" s="1"/>
  <c r="AE61" i="2"/>
  <c r="AR61" i="2" s="1"/>
  <c r="AE54" i="2"/>
  <c r="AR54" i="2" s="1"/>
  <c r="AF36" i="2"/>
  <c r="AS36" i="2" s="1"/>
  <c r="AE9" i="2"/>
  <c r="AR9" i="2" s="1"/>
  <c r="AE20" i="2"/>
  <c r="AR20" i="2" s="1"/>
  <c r="AF809" i="2"/>
  <c r="AS809" i="2" s="1"/>
  <c r="AE777" i="2"/>
  <c r="AR777" i="2" s="1"/>
  <c r="AF759" i="2"/>
  <c r="AS759" i="2" s="1"/>
  <c r="AE51" i="2"/>
  <c r="AR51" i="2" s="1"/>
  <c r="AF26" i="2"/>
  <c r="AS26" i="2" s="1"/>
  <c r="AE762" i="2"/>
  <c r="AR762" i="2" s="1"/>
  <c r="AE808" i="2"/>
  <c r="AR808" i="2" s="1"/>
  <c r="AF605" i="2"/>
  <c r="AS605" i="2" s="1"/>
  <c r="AF706" i="2"/>
  <c r="AS706" i="2" s="1"/>
  <c r="AF573" i="2"/>
  <c r="AS573" i="2" s="1"/>
  <c r="AE619" i="2"/>
  <c r="AR619" i="2" s="1"/>
  <c r="AF723" i="2"/>
  <c r="AS723" i="2" s="1"/>
  <c r="AE698" i="2"/>
  <c r="AR698" i="2" s="1"/>
  <c r="AF623" i="2"/>
  <c r="AS623" i="2" s="1"/>
  <c r="AE586" i="2"/>
  <c r="AR586" i="2" s="1"/>
  <c r="AE540" i="2"/>
  <c r="AR540" i="2" s="1"/>
  <c r="AE533" i="2"/>
  <c r="AR533" i="2" s="1"/>
  <c r="AE529" i="2"/>
  <c r="AR529" i="2" s="1"/>
  <c r="AF473" i="2"/>
  <c r="AS473" i="2" s="1"/>
  <c r="AF492" i="2"/>
  <c r="AS492" i="2" s="1"/>
  <c r="AF476" i="2"/>
  <c r="AS476" i="2" s="1"/>
  <c r="AE439" i="2"/>
  <c r="AR439" i="2" s="1"/>
  <c r="AF399" i="2"/>
  <c r="AS399" i="2" s="1"/>
  <c r="AF401" i="2"/>
  <c r="AS401" i="2" s="1"/>
  <c r="AF454" i="2"/>
  <c r="AS454" i="2" s="1"/>
  <c r="AE387" i="2"/>
  <c r="AR387" i="2" s="1"/>
  <c r="AE372" i="2"/>
  <c r="AR372" i="2" s="1"/>
  <c r="AE332" i="2"/>
  <c r="AR332" i="2" s="1"/>
  <c r="AF373" i="2"/>
  <c r="AS373" i="2" s="1"/>
  <c r="AF276" i="2"/>
  <c r="AS276" i="2" s="1"/>
  <c r="AF234" i="2"/>
  <c r="AS234" i="2" s="1"/>
  <c r="AE271" i="2"/>
  <c r="AR271" i="2" s="1"/>
  <c r="AF39" i="2"/>
  <c r="AS39" i="2" s="1"/>
  <c r="AF160" i="2"/>
  <c r="AS160" i="2" s="1"/>
  <c r="AE272" i="2"/>
  <c r="AR272" i="2" s="1"/>
  <c r="AE326" i="2"/>
  <c r="AR326" i="2" s="1"/>
  <c r="AF33" i="2"/>
  <c r="AS33" i="2" s="1"/>
  <c r="AE88" i="2"/>
  <c r="AR88" i="2" s="1"/>
  <c r="AF155" i="2"/>
  <c r="AS155" i="2" s="1"/>
  <c r="AE279" i="2"/>
  <c r="AR279" i="2" s="1"/>
  <c r="AE103" i="2"/>
  <c r="AR103" i="2" s="1"/>
  <c r="AE205" i="2"/>
  <c r="AR205" i="2" s="1"/>
  <c r="AF275" i="2"/>
  <c r="AS275" i="2" s="1"/>
  <c r="AF283" i="2"/>
  <c r="AS283" i="2" s="1"/>
  <c r="AE434" i="2"/>
  <c r="AR434" i="2" s="1"/>
  <c r="AF699" i="2"/>
  <c r="AS699" i="2" s="1"/>
  <c r="AE209" i="2"/>
  <c r="AR209" i="2" s="1"/>
  <c r="AE309" i="2"/>
  <c r="AR309" i="2" s="1"/>
  <c r="AF343" i="2"/>
  <c r="AS343" i="2" s="1"/>
  <c r="AF394" i="2"/>
  <c r="AS394" i="2" s="1"/>
  <c r="AE515" i="2"/>
  <c r="AR515" i="2" s="1"/>
  <c r="AE629" i="2"/>
  <c r="AR629" i="2" s="1"/>
  <c r="AE677" i="2"/>
  <c r="AR677" i="2" s="1"/>
  <c r="AF515" i="2"/>
  <c r="AS515" i="2" s="1"/>
  <c r="AF822" i="2"/>
  <c r="AS822" i="2" s="1"/>
  <c r="AF309" i="2"/>
  <c r="AS309" i="2" s="1"/>
  <c r="AF348" i="2"/>
  <c r="AS348" i="2" s="1"/>
  <c r="AF225" i="2"/>
  <c r="AS225" i="2" s="1"/>
  <c r="AF788" i="2"/>
  <c r="AS788" i="2" s="1"/>
  <c r="AF364" i="2"/>
  <c r="AS364" i="2" s="1"/>
  <c r="AE653" i="2"/>
  <c r="AR653" i="2" s="1"/>
  <c r="AF64" i="2"/>
  <c r="AS64" i="2" s="1"/>
  <c r="AE795" i="2"/>
  <c r="AR795" i="2" s="1"/>
  <c r="AF209" i="2"/>
  <c r="AS209" i="2" s="1"/>
  <c r="AE581" i="2"/>
  <c r="AR581" i="2" s="1"/>
  <c r="AE743" i="2"/>
  <c r="AR743" i="2" s="1"/>
  <c r="AE775" i="2"/>
  <c r="AR775" i="2" s="1"/>
  <c r="AE246" i="2"/>
  <c r="AR246" i="2" s="1"/>
  <c r="AE728" i="2"/>
  <c r="AR728" i="2" s="1"/>
  <c r="AE740" i="2"/>
  <c r="AR740" i="2" s="1"/>
  <c r="AE202" i="2"/>
  <c r="AR202" i="2" s="1"/>
  <c r="AE179" i="2"/>
  <c r="AR179" i="2" s="1"/>
  <c r="AF73" i="2"/>
  <c r="AS73" i="2" s="1"/>
  <c r="AF210" i="2"/>
  <c r="AS210" i="2" s="1"/>
  <c r="AE174" i="2"/>
  <c r="AR174" i="2" s="1"/>
  <c r="AF154" i="2"/>
  <c r="AS154" i="2" s="1"/>
  <c r="AF121" i="2"/>
  <c r="AS121" i="2" s="1"/>
  <c r="AE191" i="2"/>
  <c r="AR191" i="2" s="1"/>
  <c r="AF171" i="2"/>
  <c r="AS171" i="2" s="1"/>
  <c r="AF81" i="2"/>
  <c r="AS81" i="2" s="1"/>
  <c r="AF52" i="2"/>
  <c r="AS52" i="2" s="1"/>
  <c r="AF747" i="2"/>
  <c r="AS747" i="2" s="1"/>
  <c r="AE65" i="2"/>
  <c r="AR65" i="2" s="1"/>
  <c r="AE35" i="2"/>
  <c r="AR35" i="2" s="1"/>
  <c r="AF779" i="2"/>
  <c r="AS779" i="2" s="1"/>
  <c r="AF753" i="2"/>
  <c r="AS753" i="2" s="1"/>
  <c r="AE690" i="2"/>
  <c r="AR690" i="2" s="1"/>
  <c r="AE667" i="2"/>
  <c r="AR667" i="2" s="1"/>
  <c r="AE651" i="2"/>
  <c r="AR651" i="2" s="1"/>
  <c r="AF342" i="2"/>
  <c r="AS342" i="2" s="1"/>
  <c r="AE419" i="2"/>
  <c r="AR419" i="2" s="1"/>
  <c r="AE542" i="2"/>
  <c r="AR542" i="2" s="1"/>
  <c r="AE564" i="2"/>
  <c r="AR564" i="2" s="1"/>
  <c r="AE665" i="2"/>
  <c r="AR665" i="2" s="1"/>
  <c r="AE613" i="2"/>
  <c r="AR613" i="2" s="1"/>
  <c r="AE747" i="2"/>
  <c r="AR747" i="2" s="1"/>
  <c r="AE204" i="2"/>
  <c r="AR204" i="2" s="1"/>
  <c r="AF820" i="2"/>
  <c r="AS820" i="2" s="1"/>
  <c r="AE269" i="2"/>
  <c r="AR269" i="2" s="1"/>
  <c r="AE378" i="2"/>
  <c r="AR378" i="2" s="1"/>
  <c r="AE568" i="2"/>
  <c r="AR568" i="2" s="1"/>
  <c r="AE657" i="2"/>
  <c r="AR657" i="2" s="1"/>
  <c r="AE796" i="2"/>
  <c r="AR796" i="2" s="1"/>
  <c r="AE131" i="2"/>
  <c r="AR131" i="2" s="1"/>
  <c r="AF101" i="2"/>
  <c r="AS101" i="2" s="1"/>
  <c r="AF172" i="2"/>
  <c r="AS172" i="2" s="1"/>
  <c r="AF159" i="2"/>
  <c r="AS159" i="2" s="1"/>
  <c r="AF231" i="2"/>
  <c r="AS231" i="2" s="1"/>
  <c r="AE207" i="2"/>
  <c r="AR207" i="2" s="1"/>
  <c r="AE119" i="2"/>
  <c r="AR119" i="2" s="1"/>
  <c r="AE105" i="2"/>
  <c r="AR105" i="2" s="1"/>
  <c r="AE97" i="2"/>
  <c r="AR97" i="2" s="1"/>
  <c r="AE85" i="2"/>
  <c r="AR85" i="2" s="1"/>
  <c r="AE190" i="2"/>
  <c r="AR190" i="2" s="1"/>
  <c r="AF179" i="2"/>
  <c r="AS179" i="2" s="1"/>
  <c r="AF161" i="2"/>
  <c r="AS161" i="2" s="1"/>
  <c r="AF85" i="2"/>
  <c r="AS85" i="2" s="1"/>
  <c r="AF56" i="2"/>
  <c r="AS56" i="2" s="1"/>
  <c r="AE27" i="2"/>
  <c r="AR27" i="2" s="1"/>
  <c r="AF797" i="2"/>
  <c r="AS797" i="2" s="1"/>
  <c r="AE53" i="2"/>
  <c r="AR53" i="2" s="1"/>
  <c r="AE745" i="2"/>
  <c r="AR745" i="2" s="1"/>
  <c r="AE46" i="2"/>
  <c r="AR46" i="2" s="1"/>
  <c r="AF773" i="2"/>
  <c r="AS773" i="2" s="1"/>
  <c r="AF757" i="2"/>
  <c r="AS757" i="2" s="1"/>
  <c r="AF731" i="2"/>
  <c r="AS731" i="2" s="1"/>
  <c r="AE773" i="2"/>
  <c r="AR773" i="2" s="1"/>
  <c r="AE757" i="2"/>
  <c r="AR757" i="2" s="1"/>
  <c r="AE737" i="2"/>
  <c r="AR737" i="2" s="1"/>
  <c r="AF688" i="2"/>
  <c r="AS688" i="2" s="1"/>
  <c r="AE666" i="2"/>
  <c r="AR666" i="2" s="1"/>
  <c r="AE650" i="2"/>
  <c r="AR650" i="2" s="1"/>
  <c r="AF613" i="2"/>
  <c r="AS613" i="2" s="1"/>
  <c r="AE594" i="2"/>
  <c r="AR594" i="2" s="1"/>
  <c r="AF633" i="2"/>
  <c r="AS633" i="2" s="1"/>
  <c r="AF712" i="2"/>
  <c r="AS712" i="2" s="1"/>
  <c r="AE687" i="2"/>
  <c r="AR687" i="2" s="1"/>
  <c r="AE729" i="2"/>
  <c r="AR729" i="2" s="1"/>
  <c r="AE678" i="2"/>
  <c r="AR678" i="2" s="1"/>
  <c r="AF631" i="2"/>
  <c r="AS631" i="2" s="1"/>
  <c r="AF619" i="2"/>
  <c r="AS619" i="2" s="1"/>
  <c r="AE599" i="2"/>
  <c r="AR599" i="2" s="1"/>
  <c r="AE517" i="2"/>
  <c r="AR517" i="2" s="1"/>
  <c r="AE467" i="2"/>
  <c r="AR467" i="2" s="1"/>
  <c r="AE628" i="2"/>
  <c r="AR628" i="2" s="1"/>
  <c r="AF585" i="2"/>
  <c r="AS585" i="2" s="1"/>
  <c r="AF569" i="2"/>
  <c r="AS569" i="2" s="1"/>
  <c r="AF548" i="2"/>
  <c r="AS548" i="2" s="1"/>
  <c r="AF478" i="2"/>
  <c r="AS478" i="2" s="1"/>
  <c r="AE460" i="2"/>
  <c r="AR460" i="2" s="1"/>
  <c r="AF550" i="2"/>
  <c r="AS550" i="2" s="1"/>
  <c r="AE497" i="2"/>
  <c r="AR497" i="2" s="1"/>
  <c r="AE481" i="2"/>
  <c r="AR481" i="2" s="1"/>
  <c r="AF407" i="2"/>
  <c r="AS407" i="2" s="1"/>
  <c r="AE396" i="2"/>
  <c r="AR396" i="2" s="1"/>
  <c r="AE368" i="2"/>
  <c r="AR368" i="2" s="1"/>
  <c r="AF436" i="2"/>
  <c r="AS436" i="2" s="1"/>
  <c r="AE352" i="2"/>
  <c r="AR352" i="2" s="1"/>
  <c r="AE336" i="2"/>
  <c r="AR336" i="2" s="1"/>
  <c r="AE440" i="2"/>
  <c r="AR440" i="2" s="1"/>
  <c r="AF425" i="2"/>
  <c r="AS425" i="2" s="1"/>
  <c r="AE409" i="2"/>
  <c r="AR409" i="2" s="1"/>
  <c r="AE365" i="2"/>
  <c r="AR365" i="2" s="1"/>
  <c r="AE444" i="2"/>
  <c r="AR444" i="2" s="1"/>
  <c r="AE341" i="2"/>
  <c r="AR341" i="2" s="1"/>
  <c r="AE345" i="2"/>
  <c r="AR345" i="2" s="1"/>
  <c r="AE328" i="2"/>
  <c r="AR328" i="2" s="1"/>
  <c r="AE393" i="2"/>
  <c r="AR393" i="2" s="1"/>
  <c r="AF271" i="2"/>
  <c r="AS271" i="2" s="1"/>
  <c r="AE240" i="2"/>
  <c r="AR240" i="2" s="1"/>
  <c r="AF324" i="2"/>
  <c r="AS324" i="2" s="1"/>
  <c r="AE300" i="2"/>
  <c r="AR300" i="2" s="1"/>
  <c r="AF295" i="2"/>
  <c r="AS295" i="2" s="1"/>
  <c r="AE277" i="2"/>
  <c r="AR277" i="2" s="1"/>
  <c r="AE721" i="2"/>
  <c r="AR721" i="2" s="1"/>
  <c r="AE635" i="2"/>
  <c r="AR635" i="2" s="1"/>
  <c r="AE571" i="2"/>
  <c r="AR571" i="2" s="1"/>
  <c r="AF708" i="2"/>
  <c r="AS708" i="2" s="1"/>
  <c r="AE674" i="2"/>
  <c r="AR674" i="2" s="1"/>
  <c r="AE658" i="2"/>
  <c r="AR658" i="2" s="1"/>
  <c r="AE642" i="2"/>
  <c r="AR642" i="2" s="1"/>
  <c r="AE714" i="2"/>
  <c r="AR714" i="2" s="1"/>
  <c r="AF583" i="2"/>
  <c r="AS583" i="2" s="1"/>
  <c r="AF601" i="2"/>
  <c r="AS601" i="2" s="1"/>
  <c r="AE611" i="2"/>
  <c r="AR611" i="2" s="1"/>
  <c r="AF544" i="2"/>
  <c r="AS544" i="2" s="1"/>
  <c r="AE528" i="2"/>
  <c r="AR528" i="2" s="1"/>
  <c r="AF516" i="2"/>
  <c r="AS516" i="2" s="1"/>
  <c r="AE456" i="2"/>
  <c r="AR456" i="2" s="1"/>
  <c r="AF490" i="2"/>
  <c r="AS490" i="2" s="1"/>
  <c r="AF474" i="2"/>
  <c r="AS474" i="2" s="1"/>
  <c r="AE459" i="2"/>
  <c r="AR459" i="2" s="1"/>
  <c r="AE379" i="2"/>
  <c r="AR379" i="2" s="1"/>
  <c r="AF417" i="2"/>
  <c r="AS417" i="2" s="1"/>
  <c r="AF442" i="2"/>
  <c r="AS442" i="2" s="1"/>
  <c r="AF429" i="2"/>
  <c r="AS429" i="2" s="1"/>
  <c r="AE388" i="2"/>
  <c r="AR388" i="2" s="1"/>
  <c r="AE330" i="2"/>
  <c r="AR330" i="2" s="1"/>
  <c r="AF381" i="2"/>
  <c r="AS381" i="2" s="1"/>
  <c r="AF316" i="2"/>
  <c r="AS316" i="2" s="1"/>
  <c r="AF246" i="2"/>
  <c r="AS246" i="2" s="1"/>
  <c r="AF312" i="2"/>
  <c r="AS312" i="2" s="1"/>
  <c r="AE258" i="2"/>
  <c r="AR258" i="2" s="1"/>
  <c r="AE295" i="2"/>
  <c r="AR295" i="2" s="1"/>
  <c r="AF280" i="2"/>
  <c r="AS280" i="2" s="1"/>
  <c r="AE22" i="2"/>
  <c r="AR22" i="2" s="1"/>
  <c r="AE351" i="2"/>
  <c r="AR351" i="2" s="1"/>
  <c r="AE110" i="2"/>
  <c r="AR110" i="2" s="1"/>
  <c r="AE213" i="2"/>
  <c r="AR213" i="2" s="1"/>
  <c r="AF189" i="2"/>
  <c r="AS189" i="2" s="1"/>
  <c r="AE256" i="2"/>
  <c r="AR256" i="2" s="1"/>
  <c r="AF92" i="2"/>
  <c r="AS92" i="2" s="1"/>
  <c r="AE407" i="2"/>
  <c r="AR407" i="2" s="1"/>
  <c r="AE238" i="2"/>
  <c r="AR238" i="2" s="1"/>
  <c r="AE427" i="2"/>
  <c r="AR427" i="2" s="1"/>
  <c r="AF509" i="2"/>
  <c r="AS509" i="2" s="1"/>
  <c r="AF336" i="2"/>
  <c r="AS336" i="2" s="1"/>
  <c r="AE415" i="2"/>
  <c r="AR415" i="2" s="1"/>
  <c r="AE731" i="2"/>
  <c r="AR731" i="2" s="1"/>
  <c r="AF8" i="2"/>
  <c r="AS8" i="2" s="1"/>
  <c r="AE760" i="2"/>
  <c r="AR760" i="2" s="1"/>
  <c r="AE138" i="2"/>
  <c r="AR138" i="2" s="1"/>
  <c r="AF207" i="2"/>
  <c r="AS207" i="2" s="1"/>
  <c r="AE194" i="2"/>
  <c r="AR194" i="2" s="1"/>
  <c r="AE153" i="2"/>
  <c r="AR153" i="2" s="1"/>
  <c r="AF133" i="2"/>
  <c r="AS133" i="2" s="1"/>
  <c r="AE16" i="2"/>
  <c r="AR16" i="2" s="1"/>
  <c r="AF763" i="2"/>
  <c r="AS763" i="2" s="1"/>
  <c r="AE68" i="2"/>
  <c r="AR68" i="2" s="1"/>
  <c r="AF10" i="2"/>
  <c r="AS10" i="2" s="1"/>
  <c r="AE81" i="2"/>
  <c r="AR81" i="2" s="1"/>
  <c r="AF65" i="2"/>
  <c r="AS65" i="2" s="1"/>
  <c r="AE12" i="2"/>
  <c r="AR12" i="2" s="1"/>
  <c r="AE40" i="2"/>
  <c r="AR40" i="2" s="1"/>
  <c r="AF24" i="2"/>
  <c r="AS24" i="2" s="1"/>
  <c r="AF815" i="2"/>
  <c r="AS815" i="2" s="1"/>
  <c r="AF803" i="2"/>
  <c r="AS803" i="2" s="1"/>
  <c r="AF751" i="2"/>
  <c r="AS751" i="2" s="1"/>
  <c r="AF735" i="2"/>
  <c r="AS735" i="2" s="1"/>
  <c r="AF719" i="2"/>
  <c r="AS719" i="2" s="1"/>
  <c r="AF567" i="2"/>
  <c r="AS567" i="2" s="1"/>
  <c r="AE702" i="2"/>
  <c r="AR702" i="2" s="1"/>
  <c r="AF694" i="2"/>
  <c r="AS694" i="2" s="1"/>
  <c r="AE582" i="2"/>
  <c r="AR582" i="2" s="1"/>
  <c r="AE566" i="2"/>
  <c r="AR566" i="2" s="1"/>
  <c r="AE620" i="2"/>
  <c r="AR620" i="2" s="1"/>
  <c r="AE603" i="2"/>
  <c r="AR603" i="2" s="1"/>
  <c r="AF524" i="2"/>
  <c r="AS524" i="2" s="1"/>
  <c r="AF514" i="2"/>
  <c r="AS514" i="2" s="1"/>
  <c r="AF468" i="2"/>
  <c r="AS468" i="2" s="1"/>
  <c r="AE421" i="2"/>
  <c r="AR421" i="2" s="1"/>
  <c r="AF405" i="2"/>
  <c r="AS405" i="2" s="1"/>
  <c r="AF383" i="2"/>
  <c r="AS383" i="2" s="1"/>
  <c r="AF333" i="2"/>
  <c r="AS333" i="2" s="1"/>
  <c r="AF308" i="2"/>
  <c r="AS308" i="2" s="1"/>
  <c r="AE262" i="2"/>
  <c r="AR262" i="2" s="1"/>
  <c r="AF288" i="2"/>
  <c r="AS288" i="2" s="1"/>
  <c r="AE243" i="2"/>
  <c r="AR243" i="2" s="1"/>
  <c r="AE255" i="2"/>
  <c r="AR255" i="2" s="1"/>
  <c r="AE384" i="2"/>
  <c r="AR384" i="2" s="1"/>
  <c r="AF269" i="2"/>
  <c r="AS269" i="2" s="1"/>
  <c r="AE33" i="2"/>
  <c r="AR33" i="2" s="1"/>
  <c r="AE80" i="2"/>
  <c r="AR80" i="2" s="1"/>
  <c r="AF107" i="2"/>
  <c r="AS107" i="2" s="1"/>
  <c r="AF232" i="2"/>
  <c r="AS232" i="2" s="1"/>
  <c r="AE192" i="2"/>
  <c r="AR192" i="2" s="1"/>
  <c r="AF104" i="2"/>
  <c r="AS104" i="2" s="1"/>
  <c r="AE136" i="2"/>
  <c r="AR136" i="2" s="1"/>
  <c r="AF72" i="2"/>
  <c r="AS72" i="2" s="1"/>
  <c r="AE154" i="2"/>
  <c r="AR154" i="2" s="1"/>
  <c r="AF251" i="2"/>
  <c r="AS251" i="2" s="1"/>
  <c r="AE217" i="2"/>
  <c r="AR217" i="2" s="1"/>
  <c r="AF237" i="2"/>
  <c r="AS237" i="2" s="1"/>
  <c r="AF432" i="2"/>
  <c r="AS432" i="2" s="1"/>
  <c r="AF426" i="2"/>
  <c r="AS426" i="2" s="1"/>
  <c r="AF467" i="2"/>
  <c r="AS467" i="2" s="1"/>
  <c r="AF541" i="2"/>
  <c r="AS541" i="2" s="1"/>
  <c r="AF363" i="2"/>
  <c r="AS363" i="2" s="1"/>
  <c r="AF547" i="2"/>
  <c r="AS547" i="2" s="1"/>
  <c r="AF29" i="2"/>
  <c r="AS29" i="2" s="1"/>
  <c r="AF135" i="2"/>
  <c r="AS135" i="2" s="1"/>
  <c r="AE49" i="2"/>
  <c r="AR49" i="2" s="1"/>
  <c r="AF82" i="2"/>
  <c r="AS82" i="2" s="1"/>
  <c r="AE143" i="2"/>
  <c r="AR143" i="2" s="1"/>
  <c r="AE78" i="2"/>
  <c r="AR78" i="2" s="1"/>
  <c r="AE253" i="2"/>
  <c r="AR253" i="2" s="1"/>
  <c r="AF53" i="2"/>
  <c r="AS53" i="2" s="1"/>
  <c r="AE168" i="2"/>
  <c r="AR168" i="2" s="1"/>
  <c r="AE321" i="2"/>
  <c r="AR321" i="2" s="1"/>
  <c r="AF418" i="2"/>
  <c r="AS418" i="2" s="1"/>
  <c r="AF453" i="2"/>
  <c r="AS453" i="2" s="1"/>
  <c r="AF608" i="2"/>
  <c r="AS608" i="2" s="1"/>
  <c r="AF408" i="2"/>
  <c r="AS408" i="2" s="1"/>
  <c r="AE445" i="2"/>
  <c r="AR445" i="2" s="1"/>
  <c r="AF562" i="2"/>
  <c r="AS562" i="2" s="1"/>
  <c r="AF740" i="2"/>
  <c r="AS740" i="2" s="1"/>
  <c r="AF606" i="2"/>
  <c r="AS606" i="2" s="1"/>
  <c r="AE695" i="2"/>
  <c r="AR695" i="2" s="1"/>
  <c r="AF204" i="2"/>
  <c r="AS204" i="2" s="1"/>
  <c r="AF279" i="2"/>
  <c r="AS279" i="2" s="1"/>
  <c r="AE304" i="2"/>
  <c r="AR304" i="2" s="1"/>
  <c r="AF428" i="2"/>
  <c r="AS428" i="2" s="1"/>
  <c r="AE479" i="2"/>
  <c r="AR479" i="2" s="1"/>
  <c r="AE511" i="2"/>
  <c r="AR511" i="2" s="1"/>
  <c r="AF503" i="2"/>
  <c r="AS503" i="2" s="1"/>
  <c r="AF703" i="2"/>
  <c r="AS703" i="2" s="1"/>
  <c r="AE681" i="2"/>
  <c r="AR681" i="2" s="1"/>
  <c r="AF396" i="2"/>
  <c r="AS396" i="2" s="1"/>
  <c r="AF459" i="2"/>
  <c r="AS459" i="2" s="1"/>
  <c r="AF521" i="2"/>
  <c r="AS521" i="2" s="1"/>
  <c r="AE577" i="2"/>
  <c r="AR577" i="2" s="1"/>
  <c r="AE764" i="2"/>
  <c r="AR764" i="2" s="1"/>
  <c r="AE510" i="2"/>
  <c r="AR510" i="2" s="1"/>
  <c r="AE605" i="2"/>
  <c r="AR605" i="2" s="1"/>
  <c r="AE38" i="2"/>
  <c r="AR38" i="2" s="1"/>
  <c r="AE87" i="2"/>
  <c r="AR87" i="2" s="1"/>
  <c r="AF235" i="2"/>
  <c r="AS235" i="2" s="1"/>
  <c r="AE451" i="2"/>
  <c r="AR451" i="2" s="1"/>
  <c r="AE394" i="2"/>
  <c r="AR394" i="2" s="1"/>
  <c r="AE539" i="2"/>
  <c r="AR539" i="2" s="1"/>
  <c r="AE720" i="2"/>
  <c r="AR720" i="2" s="1"/>
  <c r="AE44" i="2"/>
  <c r="AR44" i="2" s="1"/>
  <c r="AF144" i="2"/>
  <c r="AS144" i="2" s="1"/>
  <c r="AF293" i="2"/>
  <c r="AS293" i="2" s="1"/>
  <c r="AE59" i="2"/>
  <c r="AR59" i="2" s="1"/>
  <c r="AF211" i="2"/>
  <c r="AS211" i="2" s="1"/>
  <c r="AF166" i="2"/>
  <c r="AS166" i="2" s="1"/>
  <c r="AE223" i="2"/>
  <c r="AR223" i="2" s="1"/>
  <c r="AE199" i="2"/>
  <c r="AR199" i="2" s="1"/>
  <c r="AF176" i="2"/>
  <c r="AS176" i="2" s="1"/>
  <c r="AE89" i="2"/>
  <c r="AR89" i="2" s="1"/>
  <c r="AF32" i="2"/>
  <c r="AS32" i="2" s="1"/>
  <c r="AE821" i="2"/>
  <c r="AR821" i="2" s="1"/>
  <c r="AF791" i="2"/>
  <c r="AS791" i="2" s="1"/>
  <c r="AF741" i="2"/>
  <c r="AS741" i="2" s="1"/>
  <c r="AE73" i="2"/>
  <c r="AR73" i="2" s="1"/>
  <c r="AE813" i="2"/>
  <c r="AR813" i="2" s="1"/>
  <c r="AE782" i="2"/>
  <c r="AR782" i="2" s="1"/>
  <c r="AF67" i="2"/>
  <c r="AS67" i="2" s="1"/>
  <c r="AE43" i="2"/>
  <c r="AR43" i="2" s="1"/>
  <c r="AE741" i="2"/>
  <c r="AR741" i="2" s="1"/>
  <c r="AE725" i="2"/>
  <c r="AR725" i="2" s="1"/>
  <c r="AE694" i="2"/>
  <c r="AR694" i="2" s="1"/>
  <c r="AF676" i="2"/>
  <c r="AS676" i="2" s="1"/>
  <c r="AF660" i="2"/>
  <c r="AS660" i="2" s="1"/>
  <c r="AF644" i="2"/>
  <c r="AS644" i="2" s="1"/>
  <c r="AE710" i="2"/>
  <c r="AR710" i="2" s="1"/>
  <c r="AF702" i="2"/>
  <c r="AS702" i="2" s="1"/>
  <c r="AF575" i="2"/>
  <c r="AS575" i="2" s="1"/>
  <c r="AE686" i="2"/>
  <c r="AR686" i="2" s="1"/>
  <c r="AE604" i="2"/>
  <c r="AR604" i="2" s="1"/>
  <c r="AE623" i="2"/>
  <c r="AR623" i="2" s="1"/>
  <c r="AF607" i="2"/>
  <c r="AS607" i="2" s="1"/>
  <c r="AF526" i="2"/>
  <c r="AS526" i="2" s="1"/>
  <c r="AE471" i="2"/>
  <c r="AR471" i="2" s="1"/>
  <c r="AF595" i="2"/>
  <c r="AS595" i="2" s="1"/>
  <c r="AF579" i="2"/>
  <c r="AS579" i="2" s="1"/>
  <c r="AF563" i="2"/>
  <c r="AS563" i="2" s="1"/>
  <c r="AE509" i="2"/>
  <c r="AR509" i="2" s="1"/>
  <c r="AE500" i="2"/>
  <c r="AR500" i="2" s="1"/>
  <c r="AF559" i="2"/>
  <c r="AS559" i="2" s="1"/>
  <c r="AE418" i="2"/>
  <c r="AR418" i="2" s="1"/>
  <c r="AF500" i="2"/>
  <c r="AS500" i="2" s="1"/>
  <c r="AF484" i="2"/>
  <c r="AS484" i="2" s="1"/>
  <c r="AF466" i="2"/>
  <c r="AS466" i="2" s="1"/>
  <c r="AF444" i="2"/>
  <c r="AS444" i="2" s="1"/>
  <c r="AE383" i="2"/>
  <c r="AR383" i="2" s="1"/>
  <c r="AE425" i="2"/>
  <c r="AR425" i="2" s="1"/>
  <c r="AE389" i="2"/>
  <c r="AR389" i="2" s="1"/>
  <c r="AE353" i="2"/>
  <c r="AR353" i="2" s="1"/>
  <c r="AE340" i="2"/>
  <c r="AR340" i="2" s="1"/>
  <c r="AF319" i="2"/>
  <c r="AS319" i="2" s="1"/>
  <c r="AE263" i="2"/>
  <c r="AR263" i="2" s="1"/>
  <c r="AE315" i="2"/>
  <c r="AR315" i="2" s="1"/>
  <c r="AE283" i="2"/>
  <c r="AR283" i="2" s="1"/>
  <c r="AE259" i="2"/>
  <c r="AR259" i="2" s="1"/>
  <c r="AF248" i="2"/>
  <c r="AS248" i="2" s="1"/>
  <c r="AF772" i="2"/>
  <c r="AS772" i="2" s="1"/>
  <c r="AE412" i="2"/>
  <c r="AR412" i="2" s="1"/>
  <c r="AE483" i="2"/>
  <c r="AR483" i="2" s="1"/>
  <c r="AF560" i="2"/>
  <c r="AS560" i="2" s="1"/>
  <c r="AF592" i="2"/>
  <c r="AS592" i="2" s="1"/>
  <c r="AE630" i="2"/>
  <c r="AR630" i="2" s="1"/>
  <c r="AF347" i="2"/>
  <c r="AS347" i="2" s="1"/>
  <c r="AF539" i="2"/>
  <c r="AS539" i="2" s="1"/>
  <c r="AF527" i="2"/>
  <c r="AS527" i="2" s="1"/>
  <c r="AE612" i="2"/>
  <c r="AR612" i="2" s="1"/>
  <c r="AF728" i="2"/>
  <c r="AS728" i="2" s="1"/>
  <c r="AF760" i="2"/>
  <c r="AS760" i="2" s="1"/>
  <c r="AF435" i="2"/>
  <c r="AS435" i="2" s="1"/>
  <c r="AE560" i="2"/>
  <c r="AR560" i="2" s="1"/>
  <c r="AE601" i="2"/>
  <c r="AR601" i="2" s="1"/>
  <c r="AE664" i="2"/>
  <c r="AR664" i="2" s="1"/>
  <c r="AE704" i="2"/>
  <c r="AR704" i="2" s="1"/>
  <c r="AE232" i="2"/>
  <c r="AR232" i="2" s="1"/>
  <c r="AF742" i="2"/>
  <c r="AS742" i="2" s="1"/>
  <c r="AF758" i="2"/>
  <c r="AS758" i="2" s="1"/>
  <c r="AF774" i="2"/>
  <c r="AS774" i="2" s="1"/>
  <c r="AE310" i="2"/>
  <c r="AR310" i="2" s="1"/>
  <c r="AF477" i="2"/>
  <c r="AS477" i="2" s="1"/>
  <c r="AE561" i="2"/>
  <c r="AR561" i="2" s="1"/>
  <c r="AE648" i="2"/>
  <c r="AR648" i="2" s="1"/>
  <c r="AE127" i="2"/>
  <c r="AR127" i="2" s="1"/>
  <c r="AF812" i="2"/>
  <c r="AS812" i="2" s="1"/>
  <c r="AE280" i="2"/>
  <c r="AR280" i="2" s="1"/>
  <c r="AE403" i="2"/>
  <c r="AR403" i="2" s="1"/>
  <c r="AE478" i="2"/>
  <c r="AR478" i="2" s="1"/>
  <c r="AE534" i="2"/>
  <c r="AR534" i="2" s="1"/>
  <c r="AE660" i="2"/>
  <c r="AR660" i="2" s="1"/>
  <c r="AF68" i="2"/>
  <c r="AS68" i="2" s="1"/>
  <c r="AF806" i="2"/>
  <c r="AS806" i="2" s="1"/>
  <c r="AE347" i="2"/>
  <c r="AR347" i="2" s="1"/>
  <c r="AE522" i="2"/>
  <c r="AR522" i="2" s="1"/>
  <c r="AE494" i="2"/>
  <c r="AR494" i="2" s="1"/>
  <c r="AE645" i="2"/>
  <c r="AR645" i="2" s="1"/>
  <c r="AE91" i="2"/>
  <c r="AR91" i="2" s="1"/>
  <c r="AF150" i="2"/>
  <c r="AS150" i="2" s="1"/>
  <c r="AE141" i="2"/>
  <c r="AR141" i="2" s="1"/>
  <c r="AE125" i="2"/>
  <c r="AR125" i="2" s="1"/>
  <c r="AF174" i="2"/>
  <c r="AS174" i="2" s="1"/>
  <c r="AF97" i="2"/>
  <c r="AS97" i="2" s="1"/>
  <c r="AF214" i="2"/>
  <c r="AS214" i="2" s="1"/>
  <c r="AE198" i="2"/>
  <c r="AR198" i="2" s="1"/>
  <c r="AF187" i="2"/>
  <c r="AS187" i="2" s="1"/>
  <c r="AE106" i="2"/>
  <c r="AR106" i="2" s="1"/>
  <c r="AF219" i="2"/>
  <c r="AS219" i="2" s="1"/>
  <c r="AE156" i="2"/>
  <c r="AR156" i="2" s="1"/>
  <c r="AF134" i="2"/>
  <c r="AS134" i="2" s="1"/>
  <c r="AF58" i="2"/>
  <c r="AS58" i="2" s="1"/>
  <c r="AE31" i="2"/>
  <c r="AR31" i="2" s="1"/>
  <c r="AE17" i="2"/>
  <c r="AR17" i="2" s="1"/>
  <c r="AF821" i="2"/>
  <c r="AS821" i="2" s="1"/>
  <c r="AF785" i="2"/>
  <c r="AS785" i="2" s="1"/>
  <c r="AF777" i="2"/>
  <c r="AS777" i="2" s="1"/>
  <c r="AE805" i="2"/>
  <c r="AR805" i="2" s="1"/>
  <c r="AE82" i="2"/>
  <c r="AR82" i="2" s="1"/>
  <c r="AE23" i="2"/>
  <c r="AR23" i="2" s="1"/>
  <c r="AF795" i="2"/>
  <c r="AS795" i="2" s="1"/>
  <c r="AE761" i="2"/>
  <c r="AR761" i="2" s="1"/>
  <c r="AE42" i="2"/>
  <c r="AR42" i="2" s="1"/>
  <c r="AF737" i="2"/>
  <c r="AS737" i="2" s="1"/>
  <c r="AF721" i="2"/>
  <c r="AS721" i="2" s="1"/>
  <c r="AE703" i="2"/>
  <c r="AR703" i="2" s="1"/>
  <c r="AE682" i="2"/>
  <c r="AR682" i="2" s="1"/>
  <c r="AE536" i="2"/>
  <c r="AR536" i="2" s="1"/>
  <c r="AE484" i="2"/>
  <c r="AR484" i="2" s="1"/>
  <c r="AF530" i="2"/>
  <c r="AS530" i="2" s="1"/>
  <c r="AF470" i="2"/>
  <c r="AS470" i="2" s="1"/>
  <c r="AE508" i="2"/>
  <c r="AR508" i="2" s="1"/>
  <c r="AF462" i="2"/>
  <c r="AS462" i="2" s="1"/>
  <c r="AE435" i="2"/>
  <c r="AR435" i="2" s="1"/>
  <c r="AF337" i="2"/>
  <c r="AS337" i="2" s="1"/>
  <c r="AF498" i="2"/>
  <c r="AS498" i="2" s="1"/>
  <c r="AF482" i="2"/>
  <c r="AS482" i="2" s="1"/>
  <c r="AE413" i="2"/>
  <c r="AR413" i="2" s="1"/>
  <c r="AE369" i="2"/>
  <c r="AR369" i="2" s="1"/>
  <c r="AF320" i="2"/>
  <c r="AS320" i="2" s="1"/>
  <c r="AF259" i="2"/>
  <c r="AS259" i="2" s="1"/>
  <c r="AE248" i="2"/>
  <c r="AR248" i="2" s="1"/>
  <c r="AF300" i="2"/>
  <c r="AS300" i="2" s="1"/>
  <c r="AE236" i="2"/>
  <c r="AR236" i="2" s="1"/>
  <c r="AE244" i="2"/>
  <c r="AR244" i="2" s="1"/>
  <c r="AE245" i="2"/>
  <c r="AR245" i="2" s="1"/>
  <c r="AF290" i="2"/>
  <c r="AS290" i="2" s="1"/>
  <c r="AE235" i="2"/>
  <c r="AR235" i="2" s="1"/>
  <c r="AF257" i="2"/>
  <c r="AS257" i="2" s="1"/>
  <c r="AF205" i="2"/>
  <c r="AS205" i="2" s="1"/>
  <c r="AF304" i="2"/>
  <c r="AS304" i="2" s="1"/>
  <c r="AF265" i="2"/>
  <c r="AS265" i="2" s="1"/>
  <c r="AF501" i="2"/>
  <c r="AS501" i="2" s="1"/>
  <c r="AF415" i="2"/>
  <c r="AS415" i="2" s="1"/>
  <c r="AF354" i="2"/>
  <c r="AS354" i="2" s="1"/>
  <c r="AF60" i="2"/>
  <c r="AS60" i="2" s="1"/>
  <c r="AF799" i="2"/>
  <c r="AS799" i="2" s="1"/>
  <c r="AE37" i="2"/>
  <c r="AR37" i="2" s="1"/>
  <c r="AF35" i="2"/>
  <c r="AS35" i="2" s="1"/>
  <c r="AE806" i="2"/>
  <c r="AR806" i="2" s="1"/>
  <c r="AF690" i="2"/>
  <c r="AS690" i="2" s="1"/>
  <c r="AE535" i="2"/>
  <c r="AR535" i="2" s="1"/>
  <c r="AF597" i="2"/>
  <c r="AS597" i="2" s="1"/>
  <c r="AF447" i="2"/>
  <c r="AS447" i="2" s="1"/>
  <c r="AF489" i="2"/>
  <c r="AS489" i="2" s="1"/>
  <c r="AF84" i="2"/>
  <c r="AS84" i="2" s="1"/>
  <c r="AF692" i="2"/>
  <c r="AS692" i="2" s="1"/>
  <c r="AF682" i="2"/>
  <c r="AS682" i="2" s="1"/>
  <c r="AF609" i="2"/>
  <c r="AS609" i="2" s="1"/>
  <c r="AF327" i="2"/>
  <c r="AS327" i="2" s="1"/>
  <c r="AF31" i="2"/>
  <c r="AS31" i="2" s="1"/>
  <c r="AE233" i="2"/>
  <c r="AR233" i="2" s="1"/>
  <c r="AE254" i="2"/>
  <c r="AR254" i="2" s="1"/>
  <c r="AF268" i="2"/>
  <c r="AS268" i="2" s="1"/>
  <c r="AF376" i="2"/>
  <c r="AS376" i="2" s="1"/>
  <c r="AF406" i="2"/>
  <c r="AS406" i="2" s="1"/>
  <c r="AF412" i="2"/>
  <c r="AS412" i="2" s="1"/>
  <c r="AE225" i="2"/>
  <c r="AR225" i="2" s="1"/>
  <c r="AF260" i="2"/>
  <c r="AS260" i="2" s="1"/>
  <c r="AE292" i="2"/>
  <c r="AR292" i="2" s="1"/>
  <c r="AE385" i="2"/>
  <c r="AR385" i="2" s="1"/>
  <c r="AE454" i="2"/>
  <c r="AR454" i="2" s="1"/>
  <c r="AE135" i="2"/>
  <c r="AR135" i="2" s="1"/>
  <c r="AF12" i="2"/>
  <c r="AS12" i="2" s="1"/>
  <c r="AF23" i="2"/>
  <c r="AS23" i="2" s="1"/>
  <c r="AF212" i="2"/>
  <c r="AS212" i="2" s="1"/>
  <c r="AF388" i="2"/>
  <c r="AS388" i="2" s="1"/>
  <c r="AE237" i="2"/>
  <c r="AR237" i="2" s="1"/>
  <c r="AE305" i="2"/>
  <c r="AR305" i="2" s="1"/>
  <c r="AE335" i="2"/>
  <c r="AR335" i="2" s="1"/>
  <c r="AF90" i="2"/>
  <c r="AS90" i="2" s="1"/>
  <c r="AE92" i="2"/>
  <c r="AR92" i="2" s="1"/>
  <c r="AF173" i="2"/>
  <c r="AS173" i="2" s="1"/>
  <c r="AF70" i="2"/>
  <c r="AS70" i="2" s="1"/>
  <c r="AF116" i="2"/>
  <c r="AS116" i="2" s="1"/>
  <c r="AE45" i="2"/>
  <c r="AR45" i="2" s="1"/>
  <c r="AF326" i="2"/>
  <c r="AS326" i="2" s="1"/>
  <c r="AF15" i="2"/>
  <c r="AS15" i="2" s="1"/>
  <c r="AF143" i="2"/>
  <c r="AS143" i="2" s="1"/>
  <c r="AF177" i="2"/>
  <c r="AS177" i="2" s="1"/>
  <c r="AF66" i="2"/>
  <c r="AS66" i="2" s="1"/>
  <c r="AF127" i="2"/>
  <c r="AS127" i="2" s="1"/>
  <c r="AE25" i="2"/>
  <c r="AR25" i="2" s="1"/>
  <c r="AF314" i="2"/>
  <c r="AS314" i="2" s="1"/>
  <c r="AF404" i="2"/>
  <c r="AS404" i="2" s="1"/>
  <c r="AE197" i="2"/>
  <c r="AR197" i="2" s="1"/>
  <c r="AE346" i="2"/>
  <c r="AR346" i="2" s="1"/>
  <c r="AF360" i="2"/>
  <c r="AS360" i="2" s="1"/>
  <c r="AE208" i="2"/>
  <c r="AR208" i="2" s="1"/>
  <c r="AF88" i="2"/>
  <c r="AS88" i="2" s="1"/>
  <c r="AF317" i="2"/>
  <c r="AS317" i="2" s="1"/>
  <c r="AF41" i="2"/>
  <c r="AS41" i="2" s="1"/>
  <c r="AE547" i="2"/>
  <c r="AR547" i="2" s="1"/>
  <c r="AE104" i="2"/>
  <c r="AR104" i="2" s="1"/>
  <c r="AF71" i="2"/>
  <c r="AS71" i="2" s="1"/>
  <c r="AE100" i="2"/>
  <c r="AR100" i="2" s="1"/>
  <c r="AF696" i="2"/>
  <c r="AS696" i="2" s="1"/>
  <c r="AE618" i="2"/>
  <c r="AR618" i="2" s="1"/>
  <c r="AE386" i="2"/>
  <c r="AR386" i="2" s="1"/>
  <c r="AF370" i="2"/>
  <c r="AS370" i="2" s="1"/>
  <c r="AE461" i="2"/>
  <c r="AR461" i="2" s="1"/>
  <c r="AF76" i="2"/>
  <c r="AS76" i="2" s="1"/>
  <c r="AE41" i="2"/>
  <c r="AR41" i="2" s="1"/>
  <c r="AF203" i="2"/>
  <c r="AS203" i="2" s="1"/>
  <c r="AF102" i="2"/>
  <c r="AS102" i="2" s="1"/>
  <c r="AE155" i="2"/>
  <c r="AR155" i="2" s="1"/>
  <c r="AE317" i="2"/>
  <c r="AR317" i="2" s="1"/>
  <c r="AF47" i="2"/>
  <c r="AS47" i="2" s="1"/>
  <c r="AE196" i="2"/>
  <c r="AR196" i="2" s="1"/>
  <c r="AF245" i="2"/>
  <c r="AS245" i="2" s="1"/>
  <c r="AF94" i="2"/>
  <c r="AS94" i="2" s="1"/>
  <c r="AF152" i="2"/>
  <c r="AS152" i="2" s="1"/>
  <c r="AE177" i="2"/>
  <c r="AR177" i="2" s="1"/>
  <c r="AF6" i="2"/>
  <c r="AS6" i="2" s="1"/>
  <c r="AF228" i="2"/>
  <c r="AS228" i="2" s="1"/>
  <c r="AF641" i="2"/>
  <c r="AS641" i="2" s="1"/>
  <c r="AF243" i="2"/>
  <c r="AS243" i="2" s="1"/>
  <c r="AE264" i="2"/>
  <c r="AR264" i="2" s="1"/>
  <c r="AF294" i="2"/>
  <c r="AS294" i="2" s="1"/>
  <c r="AE342" i="2"/>
  <c r="AR342" i="2" s="1"/>
  <c r="AF367" i="2"/>
  <c r="AS367" i="2" s="1"/>
  <c r="AF416" i="2"/>
  <c r="AS416" i="2" s="1"/>
  <c r="AF525" i="2"/>
  <c r="AS525" i="2" s="1"/>
  <c r="AF661" i="2"/>
  <c r="AS661" i="2" s="1"/>
  <c r="AF572" i="2"/>
  <c r="AS572" i="2" s="1"/>
  <c r="AE693" i="2"/>
  <c r="AR693" i="2" s="1"/>
  <c r="AF713" i="2"/>
  <c r="AS713" i="2" s="1"/>
  <c r="AE739" i="2"/>
  <c r="AR739" i="2" s="1"/>
  <c r="AF754" i="2"/>
  <c r="AS754" i="2" s="1"/>
  <c r="AE265" i="2"/>
  <c r="AR265" i="2" s="1"/>
  <c r="AE446" i="2"/>
  <c r="AR446" i="2" s="1"/>
  <c r="AE771" i="2"/>
  <c r="AR771" i="2" s="1"/>
  <c r="AF776" i="2"/>
  <c r="AS776" i="2" s="1"/>
  <c r="AF814" i="2"/>
  <c r="AS814" i="2" s="1"/>
  <c r="AF372" i="2"/>
  <c r="AS372" i="2" s="1"/>
  <c r="AF517" i="2"/>
  <c r="AS517" i="2" s="1"/>
  <c r="AE625" i="2"/>
  <c r="AR625" i="2" s="1"/>
  <c r="AE755" i="2"/>
  <c r="AR755" i="2" s="1"/>
  <c r="AE792" i="2"/>
  <c r="AR792" i="2" s="1"/>
  <c r="AE649" i="2"/>
  <c r="AR649" i="2" s="1"/>
  <c r="AE113" i="2"/>
  <c r="AR113" i="2" s="1"/>
  <c r="AF192" i="2"/>
  <c r="AS192" i="2" s="1"/>
  <c r="AF157" i="2"/>
  <c r="AS157" i="2" s="1"/>
  <c r="AE157" i="2"/>
  <c r="AR157" i="2" s="1"/>
  <c r="AF20" i="2"/>
  <c r="AS20" i="2" s="1"/>
  <c r="AE778" i="2"/>
  <c r="AR778" i="2" s="1"/>
  <c r="AF745" i="2"/>
  <c r="AS745" i="2" s="1"/>
  <c r="AF59" i="2"/>
  <c r="AS59" i="2" s="1"/>
  <c r="AE670" i="2"/>
  <c r="AR670" i="2" s="1"/>
  <c r="AE638" i="2"/>
  <c r="AR638" i="2" s="1"/>
  <c r="AF452" i="2"/>
  <c r="AS452" i="2" s="1"/>
  <c r="AE476" i="2"/>
  <c r="AR476" i="2" s="1"/>
  <c r="AE344" i="2"/>
  <c r="AR344" i="2" s="1"/>
  <c r="AE436" i="2"/>
  <c r="AR436" i="2" s="1"/>
  <c r="AE417" i="2"/>
  <c r="AR417" i="2" s="1"/>
  <c r="AE331" i="2"/>
  <c r="AR331" i="2" s="1"/>
  <c r="AE360" i="2"/>
  <c r="AR360" i="2" s="1"/>
  <c r="AE323" i="2"/>
  <c r="AR323" i="2" s="1"/>
  <c r="AE249" i="2"/>
  <c r="AR249" i="2" s="1"/>
  <c r="AF303" i="2"/>
  <c r="AS303" i="2" s="1"/>
  <c r="AE308" i="2"/>
  <c r="AR308" i="2" s="1"/>
  <c r="AE296" i="2"/>
  <c r="AR296" i="2" s="1"/>
  <c r="AF25" i="2"/>
  <c r="AS25" i="2" s="1"/>
  <c r="AF74" i="2"/>
  <c r="AS74" i="2" s="1"/>
  <c r="AF258" i="2"/>
  <c r="AS258" i="2" s="1"/>
  <c r="AF318" i="2"/>
  <c r="AS318" i="2" s="1"/>
  <c r="AF108" i="2"/>
  <c r="AS108" i="2" s="1"/>
  <c r="AE193" i="2"/>
  <c r="AR193" i="2" s="1"/>
  <c r="AF322" i="2"/>
  <c r="AS322" i="2" s="1"/>
  <c r="AF380" i="2"/>
  <c r="AS380" i="2" s="1"/>
  <c r="AF604" i="2"/>
  <c r="AS604" i="2" s="1"/>
  <c r="AF673" i="2"/>
  <c r="AS673" i="2" s="1"/>
  <c r="AF414" i="2"/>
  <c r="AS414" i="2" s="1"/>
  <c r="AF491" i="2"/>
  <c r="AS491" i="2" s="1"/>
  <c r="AF574" i="2"/>
  <c r="AS574" i="2" s="1"/>
  <c r="AE355" i="2"/>
  <c r="AR355" i="2" s="1"/>
  <c r="AF590" i="2"/>
  <c r="AS590" i="2" s="1"/>
  <c r="AE814" i="2"/>
  <c r="AR814" i="2" s="1"/>
  <c r="AF140" i="2"/>
  <c r="AS140" i="2" s="1"/>
  <c r="AF738" i="2"/>
  <c r="AS738" i="2" s="1"/>
  <c r="AF770" i="2"/>
  <c r="AS770" i="2" s="1"/>
  <c r="AE521" i="2"/>
  <c r="AR521" i="2" s="1"/>
  <c r="AF16" i="2"/>
  <c r="AS16" i="2" s="1"/>
  <c r="AE109" i="2"/>
  <c r="AR109" i="2" s="1"/>
  <c r="AF796" i="2"/>
  <c r="AS796" i="2" s="1"/>
  <c r="AE257" i="2"/>
  <c r="AR257" i="2" s="1"/>
  <c r="AE637" i="2"/>
  <c r="AR637" i="2" s="1"/>
  <c r="AE391" i="2"/>
  <c r="AR391" i="2" s="1"/>
  <c r="AE63" i="2"/>
  <c r="AR63" i="2" s="1"/>
  <c r="AF213" i="2"/>
  <c r="AS213" i="2" s="1"/>
  <c r="AE142" i="2"/>
  <c r="AR142" i="2" s="1"/>
  <c r="AE126" i="2"/>
  <c r="AR126" i="2" s="1"/>
  <c r="AF199" i="2"/>
  <c r="AS199" i="2" s="1"/>
  <c r="AF175" i="2"/>
  <c r="AS175" i="2" s="1"/>
  <c r="AE175" i="2"/>
  <c r="AR175" i="2" s="1"/>
  <c r="AF145" i="2"/>
  <c r="AS145" i="2" s="1"/>
  <c r="AF129" i="2"/>
  <c r="AS129" i="2" s="1"/>
  <c r="AE786" i="2"/>
  <c r="AR786" i="2" s="1"/>
  <c r="AF729" i="2"/>
  <c r="AS729" i="2" s="1"/>
  <c r="AF46" i="2"/>
  <c r="AS46" i="2" s="1"/>
  <c r="AF749" i="2"/>
  <c r="AS749" i="2" s="1"/>
  <c r="AF733" i="2"/>
  <c r="AS733" i="2" s="1"/>
  <c r="AE705" i="2"/>
  <c r="AR705" i="2" s="1"/>
  <c r="AE722" i="2"/>
  <c r="AR722" i="2" s="1"/>
  <c r="AE591" i="2"/>
  <c r="AR591" i="2" s="1"/>
  <c r="AE654" i="2"/>
  <c r="AR654" i="2" s="1"/>
  <c r="AF512" i="2"/>
  <c r="AS512" i="2" s="1"/>
  <c r="AF448" i="2"/>
  <c r="AS448" i="2" s="1"/>
  <c r="AE532" i="2"/>
  <c r="AR532" i="2" s="1"/>
  <c r="AE504" i="2"/>
  <c r="AR504" i="2" s="1"/>
  <c r="AF385" i="2"/>
  <c r="AS385" i="2" s="1"/>
  <c r="AE400" i="2"/>
  <c r="AR400" i="2" s="1"/>
  <c r="AF100" i="2"/>
  <c r="AS100" i="2" s="1"/>
  <c r="AE298" i="2"/>
  <c r="AR298" i="2" s="1"/>
  <c r="AE221" i="2"/>
  <c r="AR221" i="2" s="1"/>
  <c r="AF233" i="2"/>
  <c r="AS233" i="2" s="1"/>
  <c r="AF402" i="2"/>
  <c r="AS402" i="2" s="1"/>
  <c r="AE410" i="2"/>
  <c r="AR410" i="2" s="1"/>
  <c r="AF445" i="2"/>
  <c r="AS445" i="2" s="1"/>
  <c r="AE375" i="2"/>
  <c r="AR375" i="2" s="1"/>
  <c r="AE437" i="2"/>
  <c r="AR437" i="2" s="1"/>
  <c r="AF475" i="2"/>
  <c r="AS475" i="2" s="1"/>
  <c r="AF553" i="2"/>
  <c r="AS553" i="2" s="1"/>
  <c r="AF264" i="2"/>
  <c r="AS264" i="2" s="1"/>
  <c r="AF289" i="2"/>
  <c r="AS289" i="2" s="1"/>
  <c r="AF325" i="2"/>
  <c r="AS325" i="2" s="1"/>
  <c r="AF400" i="2"/>
  <c r="AS400" i="2" s="1"/>
  <c r="AE475" i="2"/>
  <c r="AR475" i="2" s="1"/>
  <c r="AE519" i="2"/>
  <c r="AR519" i="2" s="1"/>
  <c r="AF558" i="2"/>
  <c r="AS558" i="2" s="1"/>
  <c r="AE588" i="2"/>
  <c r="AR588" i="2" s="1"/>
  <c r="AF556" i="2"/>
  <c r="AS556" i="2" s="1"/>
  <c r="AE697" i="2"/>
  <c r="AR697" i="2" s="1"/>
  <c r="AE800" i="2"/>
  <c r="AR800" i="2" s="1"/>
  <c r="AE719" i="2"/>
  <c r="AR719" i="2" s="1"/>
  <c r="AE584" i="2"/>
  <c r="AR584" i="2" s="1"/>
  <c r="AE798" i="2"/>
  <c r="AR798" i="2" s="1"/>
  <c r="AE469" i="2"/>
  <c r="AR469" i="2" s="1"/>
  <c r="AE381" i="2"/>
  <c r="AR381" i="2" s="1"/>
  <c r="AE724" i="2"/>
  <c r="AR724" i="2" s="1"/>
  <c r="AE684" i="2"/>
  <c r="AR684" i="2" s="1"/>
  <c r="AF19" i="2"/>
  <c r="AS19" i="2" s="1"/>
  <c r="AE239" i="2"/>
  <c r="AR239" i="2" s="1"/>
  <c r="AE557" i="2"/>
  <c r="AR557" i="2" s="1"/>
  <c r="AE723" i="2"/>
  <c r="AR723" i="2" s="1"/>
  <c r="AE34" i="2"/>
  <c r="AR34" i="2" s="1"/>
  <c r="AE116" i="2"/>
  <c r="AR116" i="2" s="1"/>
  <c r="AE227" i="2"/>
  <c r="AR227" i="2" s="1"/>
  <c r="AE214" i="2"/>
  <c r="AR214" i="2" s="1"/>
  <c r="AF83" i="2"/>
  <c r="AS83" i="2" s="1"/>
  <c r="AE24" i="2"/>
  <c r="AR24" i="2" s="1"/>
  <c r="AE13" i="2"/>
  <c r="AR13" i="2" s="1"/>
  <c r="AF805" i="2"/>
  <c r="AS805" i="2" s="1"/>
  <c r="AE8" i="2"/>
  <c r="AR8" i="2" s="1"/>
  <c r="AE797" i="2"/>
  <c r="AR797" i="2" s="1"/>
  <c r="AE781" i="2"/>
  <c r="AR781" i="2" s="1"/>
  <c r="AF761" i="2"/>
  <c r="AS761" i="2" s="1"/>
  <c r="AE74" i="2"/>
  <c r="AR74" i="2" s="1"/>
  <c r="AE60" i="2"/>
  <c r="AR60" i="2" s="1"/>
  <c r="AE817" i="2"/>
  <c r="AR817" i="2" s="1"/>
  <c r="AF771" i="2"/>
  <c r="AS771" i="2" s="1"/>
  <c r="AF755" i="2"/>
  <c r="AS755" i="2" s="1"/>
  <c r="AE742" i="2"/>
  <c r="AR742" i="2" s="1"/>
  <c r="AE726" i="2"/>
  <c r="AR726" i="2" s="1"/>
  <c r="AE607" i="2"/>
  <c r="AR607" i="2" s="1"/>
  <c r="AF678" i="2"/>
  <c r="AS678" i="2" s="1"/>
  <c r="AE578" i="2"/>
  <c r="AR578" i="2" s="1"/>
  <c r="AF577" i="2"/>
  <c r="AS577" i="2" s="1"/>
  <c r="AF561" i="2"/>
  <c r="AS561" i="2" s="1"/>
  <c r="AF520" i="2"/>
  <c r="AS520" i="2" s="1"/>
  <c r="AE485" i="2"/>
  <c r="AR485" i="2" s="1"/>
  <c r="AE464" i="2"/>
  <c r="AR464" i="2" s="1"/>
  <c r="AE424" i="2"/>
  <c r="AR424" i="2" s="1"/>
  <c r="AF393" i="2"/>
  <c r="AS393" i="2" s="1"/>
  <c r="AE488" i="2"/>
  <c r="AR488" i="2" s="1"/>
  <c r="AE448" i="2"/>
  <c r="AR448" i="2" s="1"/>
  <c r="AF438" i="2"/>
  <c r="AS438" i="2" s="1"/>
  <c r="AE333" i="2"/>
  <c r="AR333" i="2" s="1"/>
  <c r="AF379" i="2"/>
  <c r="AS379" i="2" s="1"/>
  <c r="AF341" i="2"/>
  <c r="AS341" i="2" s="1"/>
  <c r="AE374" i="2"/>
  <c r="AR374" i="2" s="1"/>
  <c r="AE286" i="2"/>
  <c r="AR286" i="2" s="1"/>
  <c r="AE290" i="2"/>
  <c r="AR290" i="2" s="1"/>
  <c r="AE311" i="2"/>
  <c r="AR311" i="2" s="1"/>
  <c r="AE285" i="2"/>
  <c r="AR285" i="2" s="1"/>
  <c r="AE273" i="2"/>
  <c r="AR273" i="2" s="1"/>
  <c r="AF261" i="2"/>
  <c r="AS261" i="2" s="1"/>
  <c r="AF252" i="2"/>
  <c r="AS252" i="2" s="1"/>
  <c r="AF240" i="2"/>
  <c r="AS240" i="2" s="1"/>
  <c r="AE160" i="2"/>
  <c r="AR160" i="2" s="1"/>
  <c r="AF181" i="2"/>
  <c r="AS181" i="2" s="1"/>
  <c r="AF208" i="2"/>
  <c r="AS208" i="2" s="1"/>
  <c r="AE118" i="2"/>
  <c r="AR118" i="2" s="1"/>
  <c r="AF291" i="2"/>
  <c r="AS291" i="2" s="1"/>
  <c r="AE338" i="2"/>
  <c r="AR338" i="2" s="1"/>
  <c r="AE15" i="2"/>
  <c r="AR15" i="2" s="1"/>
  <c r="AE124" i="2"/>
  <c r="AR124" i="2" s="1"/>
  <c r="AF21" i="2"/>
  <c r="AS21" i="2" s="1"/>
  <c r="AE75" i="2"/>
  <c r="AR75" i="2" s="1"/>
  <c r="AF156" i="2"/>
  <c r="AS156" i="2" s="1"/>
  <c r="AF185" i="2"/>
  <c r="AS185" i="2" s="1"/>
  <c r="AF249" i="2"/>
  <c r="AS249" i="2" s="1"/>
  <c r="AE358" i="2"/>
  <c r="AR358" i="2" s="1"/>
  <c r="AE624" i="2"/>
  <c r="AR624" i="2" s="1"/>
  <c r="AE363" i="2"/>
  <c r="AR363" i="2" s="1"/>
  <c r="AF507" i="2"/>
  <c r="AS507" i="2" s="1"/>
  <c r="AE551" i="2"/>
  <c r="AR551" i="2" s="1"/>
  <c r="AE614" i="2"/>
  <c r="AR614" i="2" s="1"/>
  <c r="AF253" i="2"/>
  <c r="AS253" i="2" s="1"/>
  <c r="AF272" i="2"/>
  <c r="AS272" i="2" s="1"/>
  <c r="AE432" i="2"/>
  <c r="AR432" i="2" s="1"/>
  <c r="AE499" i="2"/>
  <c r="AR499" i="2" s="1"/>
  <c r="AF707" i="2"/>
  <c r="AS707" i="2" s="1"/>
  <c r="AF711" i="2"/>
  <c r="AS711" i="2" s="1"/>
  <c r="AE376" i="2"/>
  <c r="AR376" i="2" s="1"/>
  <c r="AE426" i="2"/>
  <c r="AR426" i="2" s="1"/>
  <c r="AF594" i="2"/>
  <c r="AS594" i="2" s="1"/>
  <c r="AE596" i="2"/>
  <c r="AR596" i="2" s="1"/>
  <c r="AF722" i="2"/>
  <c r="AS722" i="2" s="1"/>
  <c r="AE712" i="2"/>
  <c r="AR712" i="2" s="1"/>
  <c r="AE420" i="2"/>
  <c r="AR420" i="2" s="1"/>
  <c r="AE482" i="2"/>
  <c r="AR482" i="2" s="1"/>
  <c r="AE573" i="2"/>
  <c r="AR573" i="2" s="1"/>
  <c r="AE744" i="2"/>
  <c r="AR744" i="2" s="1"/>
  <c r="AE767" i="2"/>
  <c r="AR767" i="2" s="1"/>
  <c r="AF217" i="2"/>
  <c r="AS217" i="2" s="1"/>
  <c r="AE819" i="2"/>
  <c r="AR819" i="2" s="1"/>
  <c r="AF344" i="2"/>
  <c r="AS344" i="2" s="1"/>
  <c r="AE735" i="2"/>
  <c r="AR735" i="2" s="1"/>
  <c r="AF229" i="2"/>
  <c r="AS229" i="2" s="1"/>
  <c r="AE411" i="2"/>
  <c r="AR411" i="2" s="1"/>
  <c r="AE589" i="2"/>
  <c r="AR589" i="2" s="1"/>
  <c r="AF80" i="2"/>
  <c r="AS80" i="2" s="1"/>
  <c r="AF800" i="2"/>
  <c r="AS800" i="2" s="1"/>
  <c r="AE593" i="2"/>
  <c r="AR593" i="2" s="1"/>
  <c r="AE756" i="2"/>
  <c r="AR756" i="2" s="1"/>
  <c r="AF198" i="2"/>
  <c r="AS198" i="2" s="1"/>
  <c r="AF183" i="2"/>
  <c r="AS183" i="2" s="1"/>
  <c r="AF111" i="2"/>
  <c r="AS111" i="2" s="1"/>
  <c r="AE86" i="2"/>
  <c r="AR86" i="2" s="1"/>
  <c r="AE222" i="2"/>
  <c r="AR222" i="2" s="1"/>
  <c r="AE98" i="2"/>
  <c r="AR98" i="2" s="1"/>
  <c r="AF89" i="2"/>
  <c r="AS89" i="2" s="1"/>
  <c r="AF184" i="2"/>
  <c r="AS184" i="2" s="1"/>
  <c r="AF162" i="2"/>
  <c r="AS162" i="2" s="1"/>
  <c r="AF765" i="2"/>
  <c r="AS765" i="2" s="1"/>
  <c r="AE58" i="2"/>
  <c r="AR58" i="2" s="1"/>
  <c r="AF44" i="2"/>
  <c r="AS44" i="2" s="1"/>
  <c r="AF34" i="2"/>
  <c r="AS34" i="2" s="1"/>
  <c r="AE758" i="2"/>
  <c r="AR758" i="2" s="1"/>
  <c r="AE595" i="2"/>
  <c r="AR595" i="2" s="1"/>
  <c r="AE663" i="2"/>
  <c r="AR663" i="2" s="1"/>
  <c r="AE647" i="2"/>
  <c r="AR647" i="2" s="1"/>
  <c r="AF581" i="2"/>
  <c r="AS581" i="2" s="1"/>
  <c r="AE602" i="2"/>
  <c r="AR602" i="2" s="1"/>
  <c r="AF587" i="2"/>
  <c r="AS587" i="2" s="1"/>
  <c r="AF571" i="2"/>
  <c r="AS571" i="2" s="1"/>
  <c r="AF555" i="2"/>
  <c r="AS555" i="2" s="1"/>
  <c r="AF510" i="2"/>
  <c r="AS510" i="2" s="1"/>
  <c r="AE562" i="2"/>
  <c r="AR562" i="2" s="1"/>
  <c r="AF506" i="2"/>
  <c r="AS506" i="2" s="1"/>
  <c r="AE622" i="2"/>
  <c r="AR622" i="2" s="1"/>
  <c r="AF528" i="2"/>
  <c r="AS528" i="2" s="1"/>
  <c r="AF488" i="2"/>
  <c r="AS488" i="2" s="1"/>
  <c r="AF552" i="2"/>
  <c r="AS552" i="2" s="1"/>
  <c r="AE472" i="2"/>
  <c r="AR472" i="2" s="1"/>
  <c r="AE397" i="2"/>
  <c r="AR397" i="2" s="1"/>
  <c r="AF446" i="2"/>
  <c r="AS446" i="2" s="1"/>
  <c r="AE408" i="2"/>
  <c r="AR408" i="2" s="1"/>
  <c r="AE349" i="2"/>
  <c r="AR349" i="2" s="1"/>
  <c r="AF369" i="2"/>
  <c r="AS369" i="2" s="1"/>
  <c r="AE316" i="2"/>
  <c r="AR316" i="2" s="1"/>
  <c r="AF274" i="2"/>
  <c r="AS274" i="2" s="1"/>
  <c r="AF236" i="2"/>
  <c r="AS236" i="2" s="1"/>
  <c r="AT236" i="2"/>
  <c r="AU237" i="2"/>
  <c r="AU241" i="2"/>
  <c r="AU242" i="2"/>
  <c r="AU244" i="2"/>
  <c r="AU246" i="2"/>
  <c r="AT248" i="2"/>
  <c r="AU258" i="2"/>
  <c r="AU259" i="2"/>
  <c r="AU262" i="2"/>
  <c r="AU263" i="2"/>
  <c r="AU266" i="2"/>
  <c r="AU267" i="2"/>
  <c r="AT269" i="2"/>
  <c r="AU273" i="2"/>
  <c r="AU274" i="2"/>
  <c r="AT278" i="2"/>
  <c r="AU284" i="2"/>
  <c r="AU295" i="2"/>
  <c r="AU296" i="2"/>
  <c r="AU297" i="2"/>
  <c r="AU299" i="2"/>
  <c r="AU300" i="2"/>
  <c r="AT301" i="2"/>
  <c r="AU303" i="2"/>
  <c r="AU305" i="2"/>
  <c r="AU306" i="2"/>
  <c r="AU307" i="2"/>
  <c r="AT308" i="2"/>
  <c r="AT315" i="2"/>
  <c r="AT316" i="2"/>
  <c r="AU319" i="2"/>
  <c r="AU320" i="2"/>
  <c r="AU322" i="2"/>
  <c r="AT328" i="2"/>
  <c r="AT234" i="2"/>
  <c r="AU236" i="2"/>
  <c r="AU239" i="2"/>
  <c r="AU243" i="2"/>
  <c r="AU247" i="2"/>
  <c r="AU248" i="2"/>
  <c r="AU249" i="2"/>
  <c r="AT250" i="2"/>
  <c r="AU251" i="2"/>
  <c r="AT252" i="2"/>
  <c r="AT254" i="2"/>
  <c r="AT255" i="2"/>
  <c r="AU256" i="2"/>
  <c r="AU264" i="2"/>
  <c r="AT265" i="2"/>
  <c r="AU269" i="2"/>
  <c r="AT271" i="2"/>
  <c r="AT276" i="2"/>
  <c r="AU277" i="2"/>
  <c r="AU278" i="2"/>
  <c r="AU279" i="2"/>
  <c r="AT280" i="2"/>
  <c r="AT286" i="2"/>
  <c r="AT292" i="2"/>
  <c r="AU304" i="2"/>
  <c r="AU308" i="2"/>
  <c r="AU313" i="2"/>
  <c r="AU314" i="2"/>
  <c r="AU315" i="2"/>
  <c r="AU316" i="2"/>
  <c r="AU317" i="2"/>
  <c r="AU318" i="2"/>
  <c r="AT321" i="2"/>
  <c r="AT324" i="2"/>
  <c r="AT327" i="2"/>
  <c r="AU328" i="2"/>
  <c r="AU334" i="2"/>
  <c r="AU335" i="2"/>
  <c r="AU336" i="2"/>
  <c r="AT337" i="2"/>
  <c r="AU341" i="2"/>
  <c r="AU234" i="2"/>
  <c r="AT238" i="2"/>
  <c r="AT240" i="2"/>
  <c r="AU250" i="2"/>
  <c r="AU252" i="2"/>
  <c r="AU254" i="2"/>
  <c r="AU255" i="2"/>
  <c r="AT257" i="2"/>
  <c r="AU260" i="2"/>
  <c r="AT261" i="2"/>
  <c r="AU265" i="2"/>
  <c r="AU271" i="2"/>
  <c r="AU275" i="2"/>
  <c r="AU276" i="2"/>
  <c r="AU280" i="2"/>
  <c r="AT282" i="2"/>
  <c r="AU283" i="2"/>
  <c r="AU285" i="2"/>
  <c r="AU286" i="2"/>
  <c r="AT288" i="2"/>
  <c r="AT290" i="2"/>
  <c r="AU292" i="2"/>
  <c r="AT293" i="2"/>
  <c r="AT311" i="2"/>
  <c r="AT312" i="2"/>
  <c r="AT323" i="2"/>
  <c r="AU324" i="2"/>
  <c r="AU327" i="2"/>
  <c r="AU233" i="2"/>
  <c r="AU235" i="2"/>
  <c r="AU238" i="2"/>
  <c r="AU240" i="2"/>
  <c r="AT242" i="2"/>
  <c r="AT244" i="2"/>
  <c r="AT245" i="2"/>
  <c r="AT246" i="2"/>
  <c r="AU257" i="2"/>
  <c r="AT259" i="2"/>
  <c r="AU261" i="2"/>
  <c r="AT263" i="2"/>
  <c r="AT267" i="2"/>
  <c r="AT274" i="2"/>
  <c r="AU281" i="2"/>
  <c r="AU282" i="2"/>
  <c r="AT284" i="2"/>
  <c r="AU288" i="2"/>
  <c r="AU290" i="2"/>
  <c r="AU293" i="2"/>
  <c r="AT295" i="2"/>
  <c r="AT296" i="2"/>
  <c r="AT297" i="2"/>
  <c r="AU298" i="2"/>
  <c r="AT299" i="2"/>
  <c r="AT300" i="2"/>
  <c r="AU302" i="2"/>
  <c r="AT303" i="2"/>
  <c r="AT305" i="2"/>
  <c r="AT307" i="2"/>
  <c r="AU309" i="2"/>
  <c r="AU310" i="2"/>
  <c r="AU311" i="2"/>
  <c r="AU312" i="2"/>
  <c r="AT319" i="2"/>
  <c r="AT320" i="2"/>
  <c r="AU323" i="2"/>
  <c r="AT331" i="2"/>
  <c r="AU333" i="2"/>
  <c r="AU342" i="2"/>
  <c r="AU343" i="2"/>
  <c r="AU331" i="2"/>
  <c r="AU332" i="2"/>
  <c r="AU337" i="2"/>
  <c r="AU338" i="2"/>
  <c r="AU339" i="2"/>
  <c r="AU346" i="2"/>
  <c r="AU347" i="2"/>
  <c r="AU348" i="2"/>
  <c r="AT349" i="2"/>
  <c r="AT366" i="2"/>
  <c r="AU372" i="2"/>
  <c r="AT373" i="2"/>
  <c r="AT377" i="2"/>
  <c r="AU381" i="2"/>
  <c r="AU383" i="2"/>
  <c r="AU385" i="2"/>
  <c r="AU388" i="2"/>
  <c r="AU389" i="2"/>
  <c r="AU394" i="2"/>
  <c r="AT395" i="2"/>
  <c r="AU396" i="2"/>
  <c r="AU397" i="2"/>
  <c r="AU402" i="2"/>
  <c r="AT403" i="2"/>
  <c r="AU404" i="2"/>
  <c r="AU405" i="2"/>
  <c r="AT409" i="2"/>
  <c r="AU411" i="2"/>
  <c r="AU424" i="2"/>
  <c r="AU427" i="2"/>
  <c r="AU429" i="2"/>
  <c r="AU431" i="2"/>
  <c r="AU433" i="2"/>
  <c r="AU437" i="2"/>
  <c r="AT448" i="2"/>
  <c r="AU450" i="2"/>
  <c r="AT452" i="2"/>
  <c r="AU454" i="2"/>
  <c r="AU344" i="2"/>
  <c r="AT345" i="2"/>
  <c r="AU349" i="2"/>
  <c r="AT357" i="2"/>
  <c r="AU360" i="2"/>
  <c r="AT361" i="2"/>
  <c r="AU366" i="2"/>
  <c r="AU368" i="2"/>
  <c r="AT369" i="2"/>
  <c r="AU370" i="2"/>
  <c r="AU373" i="2"/>
  <c r="AU377" i="2"/>
  <c r="AT393" i="2"/>
  <c r="AU395" i="2"/>
  <c r="AT401" i="2"/>
  <c r="AU403" i="2"/>
  <c r="AU408" i="2"/>
  <c r="AU409" i="2"/>
  <c r="AT413" i="2"/>
  <c r="AU420" i="2"/>
  <c r="AT421" i="2"/>
  <c r="AT436" i="2"/>
  <c r="AT438" i="2"/>
  <c r="AU441" i="2"/>
  <c r="AT442" i="2"/>
  <c r="AU445" i="2"/>
  <c r="AT446" i="2"/>
  <c r="AU447" i="2"/>
  <c r="AU448" i="2"/>
  <c r="AU452" i="2"/>
  <c r="AT341" i="2"/>
  <c r="AU345" i="2"/>
  <c r="AU352" i="2"/>
  <c r="AT353" i="2"/>
  <c r="AU354" i="2"/>
  <c r="AU355" i="2"/>
  <c r="AU356" i="2"/>
  <c r="AU357" i="2"/>
  <c r="AT358" i="2"/>
  <c r="AU361" i="2"/>
  <c r="AT365" i="2"/>
  <c r="AU369" i="2"/>
  <c r="AU375" i="2"/>
  <c r="AT379" i="2"/>
  <c r="AU386" i="2"/>
  <c r="AT387" i="2"/>
  <c r="AU390" i="2"/>
  <c r="AT391" i="2"/>
  <c r="AU392" i="2"/>
  <c r="AU393" i="2"/>
  <c r="AU398" i="2"/>
  <c r="AT399" i="2"/>
  <c r="AU400" i="2"/>
  <c r="AU401" i="2"/>
  <c r="AT407" i="2"/>
  <c r="AU413" i="2"/>
  <c r="AT415" i="2"/>
  <c r="AT417" i="2"/>
  <c r="AU418" i="2"/>
  <c r="AT419" i="2"/>
  <c r="AU421" i="2"/>
  <c r="AT423" i="2"/>
  <c r="AT425" i="2"/>
  <c r="AU435" i="2"/>
  <c r="AU436" i="2"/>
  <c r="AU438" i="2"/>
  <c r="AT440" i="2"/>
  <c r="AU442" i="2"/>
  <c r="AT444" i="2"/>
  <c r="AU446" i="2"/>
  <c r="AU453" i="2"/>
  <c r="AT333" i="2"/>
  <c r="AU340" i="2"/>
  <c r="AU350" i="2"/>
  <c r="AU351" i="2"/>
  <c r="AU353" i="2"/>
  <c r="AU363" i="2"/>
  <c r="AU364" i="2"/>
  <c r="AU365" i="2"/>
  <c r="AU367" i="2"/>
  <c r="AT374" i="2"/>
  <c r="AU379" i="2"/>
  <c r="AT381" i="2"/>
  <c r="AT383" i="2"/>
  <c r="AU384" i="2"/>
  <c r="AT385" i="2"/>
  <c r="AU387" i="2"/>
  <c r="AT389" i="2"/>
  <c r="AU391" i="2"/>
  <c r="AT397" i="2"/>
  <c r="AU399" i="2"/>
  <c r="AT405" i="2"/>
  <c r="AU407" i="2"/>
  <c r="AU410" i="2"/>
  <c r="AT411" i="2"/>
  <c r="AU415" i="2"/>
  <c r="AU417" i="2"/>
  <c r="AU419" i="2"/>
  <c r="AU422" i="2"/>
  <c r="AU423" i="2"/>
  <c r="AU425" i="2"/>
  <c r="AU426" i="2"/>
  <c r="AT427" i="2"/>
  <c r="AT429" i="2"/>
  <c r="AT430" i="2"/>
  <c r="AT431" i="2"/>
  <c r="AT433" i="2"/>
  <c r="AU439" i="2"/>
  <c r="AU440" i="2"/>
  <c r="AU443" i="2"/>
  <c r="AU444" i="2"/>
  <c r="AU449" i="2"/>
  <c r="AT450" i="2"/>
  <c r="AT454" i="2"/>
  <c r="AU456" i="2"/>
  <c r="AT458" i="2"/>
  <c r="AT460" i="2"/>
  <c r="AU461" i="2"/>
  <c r="AT462" i="2"/>
  <c r="AU465" i="2"/>
  <c r="AU466" i="2"/>
  <c r="AU468" i="2"/>
  <c r="AT470" i="2"/>
  <c r="AU471" i="2"/>
  <c r="AT472" i="2"/>
  <c r="AU478" i="2"/>
  <c r="AT480" i="2"/>
  <c r="AU486" i="2"/>
  <c r="AT488" i="2"/>
  <c r="AU457" i="2"/>
  <c r="AU458" i="2"/>
  <c r="AU460" i="2"/>
  <c r="AU462" i="2"/>
  <c r="AU467" i="2"/>
  <c r="AU470" i="2"/>
  <c r="AU472" i="2"/>
  <c r="AT474" i="2"/>
  <c r="AU479" i="2"/>
  <c r="AU480" i="2"/>
  <c r="AU481" i="2"/>
  <c r="AT482" i="2"/>
  <c r="AU487" i="2"/>
  <c r="AU488" i="2"/>
  <c r="AU489" i="2"/>
  <c r="AT490" i="2"/>
  <c r="AU495" i="2"/>
  <c r="AU496" i="2"/>
  <c r="AU497" i="2"/>
  <c r="AT498" i="2"/>
  <c r="AU503" i="2"/>
  <c r="AU504" i="2"/>
  <c r="AU505" i="2"/>
  <c r="AT506" i="2"/>
  <c r="AU511" i="2"/>
  <c r="AU512" i="2"/>
  <c r="AU513" i="2"/>
  <c r="AT514" i="2"/>
  <c r="AU520" i="2"/>
  <c r="AT522" i="2"/>
  <c r="AU526" i="2"/>
  <c r="AU528" i="2"/>
  <c r="AU530" i="2"/>
  <c r="AU535" i="2"/>
  <c r="AU538" i="2"/>
  <c r="AU548" i="2"/>
  <c r="AU550" i="2"/>
  <c r="AU552" i="2"/>
  <c r="AT559" i="2"/>
  <c r="AU561" i="2"/>
  <c r="AT567" i="2"/>
  <c r="AU569" i="2"/>
  <c r="AT575" i="2"/>
  <c r="AU577" i="2"/>
  <c r="AT583" i="2"/>
  <c r="AU459" i="2"/>
  <c r="AT464" i="2"/>
  <c r="AT473" i="2"/>
  <c r="AU474" i="2"/>
  <c r="AT476" i="2"/>
  <c r="AU482" i="2"/>
  <c r="AT484" i="2"/>
  <c r="AU490" i="2"/>
  <c r="AT492" i="2"/>
  <c r="AT456" i="2"/>
  <c r="AU463" i="2"/>
  <c r="AU464" i="2"/>
  <c r="AT466" i="2"/>
  <c r="AT468" i="2"/>
  <c r="AU473" i="2"/>
  <c r="AU475" i="2"/>
  <c r="AU476" i="2"/>
  <c r="AU477" i="2"/>
  <c r="AT478" i="2"/>
  <c r="AU483" i="2"/>
  <c r="AU484" i="2"/>
  <c r="AU485" i="2"/>
  <c r="AT486" i="2"/>
  <c r="AU491" i="2"/>
  <c r="AU492" i="2"/>
  <c r="AU493" i="2"/>
  <c r="AT494" i="2"/>
  <c r="AU499" i="2"/>
  <c r="AU500" i="2"/>
  <c r="AU501" i="2"/>
  <c r="AT502" i="2"/>
  <c r="AU507" i="2"/>
  <c r="AU508" i="2"/>
  <c r="AU509" i="2"/>
  <c r="AT510" i="2"/>
  <c r="AU515" i="2"/>
  <c r="AU516" i="2"/>
  <c r="AU518" i="2"/>
  <c r="AT524" i="2"/>
  <c r="AU531" i="2"/>
  <c r="AU532" i="2"/>
  <c r="AT534" i="2"/>
  <c r="AT536" i="2"/>
  <c r="AU540" i="2"/>
  <c r="AT542" i="2"/>
  <c r="AT544" i="2"/>
  <c r="AU554" i="2"/>
  <c r="AT555" i="2"/>
  <c r="AU557" i="2"/>
  <c r="AT563" i="2"/>
  <c r="AU565" i="2"/>
  <c r="AT571" i="2"/>
  <c r="AU573" i="2"/>
  <c r="AT579" i="2"/>
  <c r="AU581" i="2"/>
  <c r="AU494" i="2"/>
  <c r="AU498" i="2"/>
  <c r="AU502" i="2"/>
  <c r="AU506" i="2"/>
  <c r="AU510" i="2"/>
  <c r="AU514" i="2"/>
  <c r="AU517" i="2"/>
  <c r="AT538" i="2"/>
  <c r="AT540" i="2"/>
  <c r="AT550" i="2"/>
  <c r="AU559" i="2"/>
  <c r="AU560" i="2"/>
  <c r="AT561" i="2"/>
  <c r="AU566" i="2"/>
  <c r="AU575" i="2"/>
  <c r="AU576" i="2"/>
  <c r="AT577" i="2"/>
  <c r="AU582" i="2"/>
  <c r="AU584" i="2"/>
  <c r="AT585" i="2"/>
  <c r="AU586" i="2"/>
  <c r="AU587" i="2"/>
  <c r="AT591" i="2"/>
  <c r="AT593" i="2"/>
  <c r="AU594" i="2"/>
  <c r="AU595" i="2"/>
  <c r="AT601" i="2"/>
  <c r="AU603" i="2"/>
  <c r="AT605" i="2"/>
  <c r="AU609" i="2"/>
  <c r="AU611" i="2"/>
  <c r="AU613" i="2"/>
  <c r="AU618" i="2"/>
  <c r="AU621" i="2"/>
  <c r="AU631" i="2"/>
  <c r="AU633" i="2"/>
  <c r="AU635" i="2"/>
  <c r="AU637" i="2"/>
  <c r="AU638" i="2"/>
  <c r="AU639" i="2"/>
  <c r="AT640" i="2"/>
  <c r="AU645" i="2"/>
  <c r="AU646" i="2"/>
  <c r="AU647" i="2"/>
  <c r="AT648" i="2"/>
  <c r="AU653" i="2"/>
  <c r="AU654" i="2"/>
  <c r="AU655" i="2"/>
  <c r="AT656" i="2"/>
  <c r="AU661" i="2"/>
  <c r="AU662" i="2"/>
  <c r="AU663" i="2"/>
  <c r="AT664" i="2"/>
  <c r="AU519" i="2"/>
  <c r="AU522" i="2"/>
  <c r="AU524" i="2"/>
  <c r="AT528" i="2"/>
  <c r="AU534" i="2"/>
  <c r="AU544" i="2"/>
  <c r="AT549" i="2"/>
  <c r="AT552" i="2"/>
  <c r="AU563" i="2"/>
  <c r="AU564" i="2"/>
  <c r="AT565" i="2"/>
  <c r="AU570" i="2"/>
  <c r="AU579" i="2"/>
  <c r="AU580" i="2"/>
  <c r="AT581" i="2"/>
  <c r="AU585" i="2"/>
  <c r="AU590" i="2"/>
  <c r="AU591" i="2"/>
  <c r="AU593" i="2"/>
  <c r="AT599" i="2"/>
  <c r="AU601" i="2"/>
  <c r="AU602" i="2"/>
  <c r="AU605" i="2"/>
  <c r="AT615" i="2"/>
  <c r="AT623" i="2"/>
  <c r="AU629" i="2"/>
  <c r="AU640" i="2"/>
  <c r="AT642" i="2"/>
  <c r="AU648" i="2"/>
  <c r="AT650" i="2"/>
  <c r="AU656" i="2"/>
  <c r="AT658" i="2"/>
  <c r="AU664" i="2"/>
  <c r="AT666" i="2"/>
  <c r="AU672" i="2"/>
  <c r="AT674" i="2"/>
  <c r="AT678" i="2"/>
  <c r="AU679" i="2"/>
  <c r="AT680" i="2"/>
  <c r="AT682" i="2"/>
  <c r="AU686" i="2"/>
  <c r="AU687" i="2"/>
  <c r="AT688" i="2"/>
  <c r="AU689" i="2"/>
  <c r="AU690" i="2"/>
  <c r="AT692" i="2"/>
  <c r="AT694" i="2"/>
  <c r="AU695" i="2"/>
  <c r="AT696" i="2"/>
  <c r="AU699" i="2"/>
  <c r="AU700" i="2"/>
  <c r="AU702" i="2"/>
  <c r="AT704" i="2"/>
  <c r="AU706" i="2"/>
  <c r="AU708" i="2"/>
  <c r="AU710" i="2"/>
  <c r="AU712" i="2"/>
  <c r="AU714" i="2"/>
  <c r="AU719" i="2"/>
  <c r="AT721" i="2"/>
  <c r="AU727" i="2"/>
  <c r="AT729" i="2"/>
  <c r="AU735" i="2"/>
  <c r="AT737" i="2"/>
  <c r="AU743" i="2"/>
  <c r="AT745" i="2"/>
  <c r="AU751" i="2"/>
  <c r="AT753" i="2"/>
  <c r="AU759" i="2"/>
  <c r="AT761" i="2"/>
  <c r="AU767" i="2"/>
  <c r="AT769" i="2"/>
  <c r="AU775" i="2"/>
  <c r="AU783" i="2"/>
  <c r="AT496" i="2"/>
  <c r="AT500" i="2"/>
  <c r="AT504" i="2"/>
  <c r="AT508" i="2"/>
  <c r="AT512" i="2"/>
  <c r="AT516" i="2"/>
  <c r="AT530" i="2"/>
  <c r="AT532" i="2"/>
  <c r="AU533" i="2"/>
  <c r="AU536" i="2"/>
  <c r="AU546" i="2"/>
  <c r="AU558" i="2"/>
  <c r="AU567" i="2"/>
  <c r="AU568" i="2"/>
  <c r="AT569" i="2"/>
  <c r="AU574" i="2"/>
  <c r="AU583" i="2"/>
  <c r="AU588" i="2"/>
  <c r="AT589" i="2"/>
  <c r="AU596" i="2"/>
  <c r="AT597" i="2"/>
  <c r="AU598" i="2"/>
  <c r="AU599" i="2"/>
  <c r="AT607" i="2"/>
  <c r="AU615" i="2"/>
  <c r="AT617" i="2"/>
  <c r="AT619" i="2"/>
  <c r="AU620" i="2"/>
  <c r="AU622" i="2"/>
  <c r="AU623" i="2"/>
  <c r="AT625" i="2"/>
  <c r="AT627" i="2"/>
  <c r="AT628" i="2"/>
  <c r="AT636" i="2"/>
  <c r="AU641" i="2"/>
  <c r="AU642" i="2"/>
  <c r="AU643" i="2"/>
  <c r="AT644" i="2"/>
  <c r="AU649" i="2"/>
  <c r="AU650" i="2"/>
  <c r="AU651" i="2"/>
  <c r="AT652" i="2"/>
  <c r="AU657" i="2"/>
  <c r="AU658" i="2"/>
  <c r="AU659" i="2"/>
  <c r="AT660" i="2"/>
  <c r="AU665" i="2"/>
  <c r="AT518" i="2"/>
  <c r="AT520" i="2"/>
  <c r="AT526" i="2"/>
  <c r="AU529" i="2"/>
  <c r="AU542" i="2"/>
  <c r="AT548" i="2"/>
  <c r="AU555" i="2"/>
  <c r="AU556" i="2"/>
  <c r="AT557" i="2"/>
  <c r="AU562" i="2"/>
  <c r="AU571" i="2"/>
  <c r="AU572" i="2"/>
  <c r="AT573" i="2"/>
  <c r="AU578" i="2"/>
  <c r="AT587" i="2"/>
  <c r="AU589" i="2"/>
  <c r="AT595" i="2"/>
  <c r="AU597" i="2"/>
  <c r="AT603" i="2"/>
  <c r="AU604" i="2"/>
  <c r="AU606" i="2"/>
  <c r="AU607" i="2"/>
  <c r="AT609" i="2"/>
  <c r="AT611" i="2"/>
  <c r="AT613" i="2"/>
  <c r="AU616" i="2"/>
  <c r="AU617" i="2"/>
  <c r="AU619" i="2"/>
  <c r="AT621" i="2"/>
  <c r="AU625" i="2"/>
  <c r="AU627" i="2"/>
  <c r="AT631" i="2"/>
  <c r="AT633" i="2"/>
  <c r="AT635" i="2"/>
  <c r="AU636" i="2"/>
  <c r="AT638" i="2"/>
  <c r="AU644" i="2"/>
  <c r="AT646" i="2"/>
  <c r="AU652" i="2"/>
  <c r="AT654" i="2"/>
  <c r="AU660" i="2"/>
  <c r="AT662" i="2"/>
  <c r="AU668" i="2"/>
  <c r="AT670" i="2"/>
  <c r="AU676" i="2"/>
  <c r="AU684" i="2"/>
  <c r="AT698" i="2"/>
  <c r="AT717" i="2"/>
  <c r="AU723" i="2"/>
  <c r="AT725" i="2"/>
  <c r="AU731" i="2"/>
  <c r="AT733" i="2"/>
  <c r="AU739" i="2"/>
  <c r="AT741" i="2"/>
  <c r="AU747" i="2"/>
  <c r="AT749" i="2"/>
  <c r="AU755" i="2"/>
  <c r="AT757" i="2"/>
  <c r="AU763" i="2"/>
  <c r="AT765" i="2"/>
  <c r="AU771" i="2"/>
  <c r="AT773" i="2"/>
  <c r="AT777" i="2"/>
  <c r="AU778" i="2"/>
  <c r="AT779" i="2"/>
  <c r="AT781" i="2"/>
  <c r="AU785" i="2"/>
  <c r="AU786" i="2"/>
  <c r="AT787" i="2"/>
  <c r="AT668" i="2"/>
  <c r="AU669" i="2"/>
  <c r="AU674" i="2"/>
  <c r="AU680" i="2"/>
  <c r="AT684" i="2"/>
  <c r="AT686" i="2"/>
  <c r="AU696" i="2"/>
  <c r="AU698" i="2"/>
  <c r="AT702" i="2"/>
  <c r="AU716" i="2"/>
  <c r="AU721" i="2"/>
  <c r="AU726" i="2"/>
  <c r="AT731" i="2"/>
  <c r="AU732" i="2"/>
  <c r="AU737" i="2"/>
  <c r="AU742" i="2"/>
  <c r="AT747" i="2"/>
  <c r="AU748" i="2"/>
  <c r="AU753" i="2"/>
  <c r="AU758" i="2"/>
  <c r="AT763" i="2"/>
  <c r="AU764" i="2"/>
  <c r="AU769" i="2"/>
  <c r="AU774" i="2"/>
  <c r="AU777" i="2"/>
  <c r="AU780" i="2"/>
  <c r="AT789" i="2"/>
  <c r="AT793" i="2"/>
  <c r="AU797" i="2"/>
  <c r="AT799" i="2"/>
  <c r="AT801" i="2"/>
  <c r="AU802" i="2"/>
  <c r="AT803" i="2"/>
  <c r="AU806" i="2"/>
  <c r="AU807" i="2"/>
  <c r="AU809" i="2"/>
  <c r="AT811" i="2"/>
  <c r="AU815" i="2"/>
  <c r="AU817" i="2"/>
  <c r="AU819" i="2"/>
  <c r="AU821" i="2"/>
  <c r="AT6" i="2"/>
  <c r="AU7" i="2"/>
  <c r="AU9" i="2"/>
  <c r="AT12" i="2"/>
  <c r="AU14" i="2"/>
  <c r="AU17" i="2"/>
  <c r="AT18" i="2"/>
  <c r="AU19" i="2"/>
  <c r="AT20" i="2"/>
  <c r="AU22" i="2"/>
  <c r="AU30" i="2"/>
  <c r="AT32" i="2"/>
  <c r="AU34" i="2"/>
  <c r="AU41" i="2"/>
  <c r="AU42" i="2"/>
  <c r="AU43" i="2"/>
  <c r="AT44" i="2"/>
  <c r="AU667" i="2"/>
  <c r="AT672" i="2"/>
  <c r="AU673" i="2"/>
  <c r="AU683" i="2"/>
  <c r="AU692" i="2"/>
  <c r="AT710" i="2"/>
  <c r="AT719" i="2"/>
  <c r="AU720" i="2"/>
  <c r="AU725" i="2"/>
  <c r="AU730" i="2"/>
  <c r="AT735" i="2"/>
  <c r="AU736" i="2"/>
  <c r="AU741" i="2"/>
  <c r="AU746" i="2"/>
  <c r="AT751" i="2"/>
  <c r="AU752" i="2"/>
  <c r="AU757" i="2"/>
  <c r="AU762" i="2"/>
  <c r="AT767" i="2"/>
  <c r="AU768" i="2"/>
  <c r="AU773" i="2"/>
  <c r="AU779" i="2"/>
  <c r="AT783" i="2"/>
  <c r="AT785" i="2"/>
  <c r="AU788" i="2"/>
  <c r="AU789" i="2"/>
  <c r="AU790" i="2"/>
  <c r="AT791" i="2"/>
  <c r="AU793" i="2"/>
  <c r="AT795" i="2"/>
  <c r="AU799" i="2"/>
  <c r="AU801" i="2"/>
  <c r="AU803" i="2"/>
  <c r="AU808" i="2"/>
  <c r="AU811" i="2"/>
  <c r="AU6" i="2"/>
  <c r="AT10" i="2"/>
  <c r="AU11" i="2"/>
  <c r="AU12" i="2"/>
  <c r="AT13" i="2"/>
  <c r="AU20" i="2"/>
  <c r="AU27" i="2"/>
  <c r="AU31" i="2"/>
  <c r="AU32" i="2"/>
  <c r="AU37" i="2"/>
  <c r="AT38" i="2"/>
  <c r="AU39" i="2"/>
  <c r="AT40" i="2"/>
  <c r="AU44" i="2"/>
  <c r="AT46" i="2"/>
  <c r="AU52" i="2"/>
  <c r="AU54" i="2"/>
  <c r="AU56" i="2"/>
  <c r="AU62" i="2"/>
  <c r="AT63" i="2"/>
  <c r="AU64" i="2"/>
  <c r="AU65" i="2"/>
  <c r="AU68" i="2"/>
  <c r="AU69" i="2"/>
  <c r="AT71" i="2"/>
  <c r="AT73" i="2"/>
  <c r="AT74" i="2"/>
  <c r="AT75" i="2"/>
  <c r="AT77" i="2"/>
  <c r="AT79" i="2"/>
  <c r="AU84" i="2"/>
  <c r="AU85" i="2"/>
  <c r="AU86" i="2"/>
  <c r="AT87" i="2"/>
  <c r="AU92" i="2"/>
  <c r="AU93" i="2"/>
  <c r="AU95" i="2"/>
  <c r="AU98" i="2"/>
  <c r="AT99" i="2"/>
  <c r="AU671" i="2"/>
  <c r="AT676" i="2"/>
  <c r="AU682" i="2"/>
  <c r="AU688" i="2"/>
  <c r="AT690" i="2"/>
  <c r="AT700" i="2"/>
  <c r="AU701" i="2"/>
  <c r="AU703" i="2"/>
  <c r="AU704" i="2"/>
  <c r="AT706" i="2"/>
  <c r="AT712" i="2"/>
  <c r="AU718" i="2"/>
  <c r="AT723" i="2"/>
  <c r="AU724" i="2"/>
  <c r="AU729" i="2"/>
  <c r="AU734" i="2"/>
  <c r="AT739" i="2"/>
  <c r="AU740" i="2"/>
  <c r="AU745" i="2"/>
  <c r="AU750" i="2"/>
  <c r="AT755" i="2"/>
  <c r="AU756" i="2"/>
  <c r="AU761" i="2"/>
  <c r="AU766" i="2"/>
  <c r="AT771" i="2"/>
  <c r="AU772" i="2"/>
  <c r="AU782" i="2"/>
  <c r="AU791" i="2"/>
  <c r="AU795" i="2"/>
  <c r="AT805" i="2"/>
  <c r="AT813" i="2"/>
  <c r="AT8" i="2"/>
  <c r="AU10" i="2"/>
  <c r="AU13" i="2"/>
  <c r="AT24" i="2"/>
  <c r="AT26" i="2"/>
  <c r="AT28" i="2"/>
  <c r="AT36" i="2"/>
  <c r="AU38" i="2"/>
  <c r="AU40" i="2"/>
  <c r="AU45" i="2"/>
  <c r="AU46" i="2"/>
  <c r="AU666" i="2"/>
  <c r="AU670" i="2"/>
  <c r="AU675" i="2"/>
  <c r="AU678" i="2"/>
  <c r="AU681" i="2"/>
  <c r="AU694" i="2"/>
  <c r="AU705" i="2"/>
  <c r="AT708" i="2"/>
  <c r="AT711" i="2"/>
  <c r="AT714" i="2"/>
  <c r="AU717" i="2"/>
  <c r="AU722" i="2"/>
  <c r="AT727" i="2"/>
  <c r="AU728" i="2"/>
  <c r="AU733" i="2"/>
  <c r="AU738" i="2"/>
  <c r="AT743" i="2"/>
  <c r="AU744" i="2"/>
  <c r="AU749" i="2"/>
  <c r="AU754" i="2"/>
  <c r="AT759" i="2"/>
  <c r="AU760" i="2"/>
  <c r="AU765" i="2"/>
  <c r="AU770" i="2"/>
  <c r="AT775" i="2"/>
  <c r="AU781" i="2"/>
  <c r="AU787" i="2"/>
  <c r="AT797" i="2"/>
  <c r="AU804" i="2"/>
  <c r="AU805" i="2"/>
  <c r="AT807" i="2"/>
  <c r="AT809" i="2"/>
  <c r="AU813" i="2"/>
  <c r="AT815" i="2"/>
  <c r="AT817" i="2"/>
  <c r="AU818" i="2"/>
  <c r="AT819" i="2"/>
  <c r="AT821" i="2"/>
  <c r="AU8" i="2"/>
  <c r="AT9" i="2"/>
  <c r="AT14" i="2"/>
  <c r="AU16" i="2"/>
  <c r="AT17" i="2"/>
  <c r="AT19" i="2"/>
  <c r="AU21" i="2"/>
  <c r="AT22" i="2"/>
  <c r="AU23" i="2"/>
  <c r="AU24" i="2"/>
  <c r="AU26" i="2"/>
  <c r="AU28" i="2"/>
  <c r="AT30" i="2"/>
  <c r="AU33" i="2"/>
  <c r="AT34" i="2"/>
  <c r="AU35" i="2"/>
  <c r="AU36" i="2"/>
  <c r="AT42" i="2"/>
  <c r="AU48" i="2"/>
  <c r="AT50" i="2"/>
  <c r="AU58" i="2"/>
  <c r="AT59" i="2"/>
  <c r="AU60" i="2"/>
  <c r="AU61" i="2"/>
  <c r="AU66" i="2"/>
  <c r="AU67" i="2"/>
  <c r="AU80" i="2"/>
  <c r="AU81" i="2"/>
  <c r="AU82" i="2"/>
  <c r="AT83" i="2"/>
  <c r="AU88" i="2"/>
  <c r="AU89" i="2"/>
  <c r="AU90" i="2"/>
  <c r="AT91" i="2"/>
  <c r="AU97" i="2"/>
  <c r="AU100" i="2"/>
  <c r="AU101" i="2"/>
  <c r="AU103" i="2"/>
  <c r="AU105" i="2"/>
  <c r="AU50" i="2"/>
  <c r="AT54" i="2"/>
  <c r="AT58" i="2"/>
  <c r="AU71" i="2"/>
  <c r="AT95" i="2"/>
  <c r="AT97" i="2"/>
  <c r="AU99" i="2"/>
  <c r="AU107" i="2"/>
  <c r="AU109" i="2"/>
  <c r="AT111" i="2"/>
  <c r="AU117" i="2"/>
  <c r="AU118" i="2"/>
  <c r="AU119" i="2"/>
  <c r="AT151" i="2"/>
  <c r="AT157" i="2"/>
  <c r="AU159" i="2"/>
  <c r="AT161" i="2"/>
  <c r="AU163" i="2"/>
  <c r="AT174" i="2"/>
  <c r="AU178" i="2"/>
  <c r="AU180" i="2"/>
  <c r="AU191" i="2"/>
  <c r="AU194" i="2"/>
  <c r="AU205" i="2"/>
  <c r="AU207" i="2"/>
  <c r="AU209" i="2"/>
  <c r="AU212" i="2"/>
  <c r="AU214" i="2"/>
  <c r="AT222" i="2"/>
  <c r="AU224" i="2"/>
  <c r="AT48" i="2"/>
  <c r="AU49" i="2"/>
  <c r="AT56" i="2"/>
  <c r="AT67" i="2"/>
  <c r="AT69" i="2"/>
  <c r="AU73" i="2"/>
  <c r="AU75" i="2"/>
  <c r="AU79" i="2"/>
  <c r="AU83" i="2"/>
  <c r="AU87" i="2"/>
  <c r="AU91" i="2"/>
  <c r="AU94" i="2"/>
  <c r="AT105" i="2"/>
  <c r="AU110" i="2"/>
  <c r="AU111" i="2"/>
  <c r="AU112" i="2"/>
  <c r="AT113" i="2"/>
  <c r="AT121" i="2"/>
  <c r="AT123" i="2"/>
  <c r="AT125" i="2"/>
  <c r="AT126" i="2"/>
  <c r="AT129" i="2"/>
  <c r="AT130" i="2"/>
  <c r="AT133" i="2"/>
  <c r="AT134" i="2"/>
  <c r="AT137" i="2"/>
  <c r="AT138" i="2"/>
  <c r="AT141" i="2"/>
  <c r="AT142" i="2"/>
  <c r="AT145" i="2"/>
  <c r="AT146" i="2"/>
  <c r="AT150" i="2"/>
  <c r="AU151" i="2"/>
  <c r="AU152" i="2"/>
  <c r="AT153" i="2"/>
  <c r="AU157" i="2"/>
  <c r="AU158" i="2"/>
  <c r="AU161" i="2"/>
  <c r="AT170" i="2"/>
  <c r="AT171" i="2"/>
  <c r="AT172" i="2"/>
  <c r="AU173" i="2"/>
  <c r="AU174" i="2"/>
  <c r="AU175" i="2"/>
  <c r="AU176" i="2"/>
  <c r="AU190" i="2"/>
  <c r="AT198" i="2"/>
  <c r="AT202" i="2"/>
  <c r="AT219" i="2"/>
  <c r="AU222" i="2"/>
  <c r="AT227" i="2"/>
  <c r="AT230" i="2"/>
  <c r="AU127" i="2"/>
  <c r="AU130" i="2"/>
  <c r="AU132" i="2"/>
  <c r="AU134" i="2"/>
  <c r="AU136" i="2"/>
  <c r="AU138" i="2"/>
  <c r="AU139" i="2"/>
  <c r="AU141" i="2"/>
  <c r="AU143" i="2"/>
  <c r="AU145" i="2"/>
  <c r="AT149" i="2"/>
  <c r="AU150" i="2"/>
  <c r="AT166" i="2"/>
  <c r="AT167" i="2"/>
  <c r="AU169" i="2"/>
  <c r="AU171" i="2"/>
  <c r="AT182" i="2"/>
  <c r="AT184" i="2"/>
  <c r="AT186" i="2"/>
  <c r="AT188" i="2"/>
  <c r="AU192" i="2"/>
  <c r="AT196" i="2"/>
  <c r="AU198" i="2"/>
  <c r="AU202" i="2"/>
  <c r="AU219" i="2"/>
  <c r="AU221" i="2"/>
  <c r="AT226" i="2"/>
  <c r="AU227" i="2"/>
  <c r="AU230" i="2"/>
  <c r="AU232" i="2"/>
  <c r="AU47" i="2"/>
  <c r="AT52" i="2"/>
  <c r="AT55" i="2"/>
  <c r="AU59" i="2"/>
  <c r="AT61" i="2"/>
  <c r="AU63" i="2"/>
  <c r="AT65" i="2"/>
  <c r="AT101" i="2"/>
  <c r="AU113" i="2"/>
  <c r="AT115" i="2"/>
  <c r="AU121" i="2"/>
  <c r="AU123" i="2"/>
  <c r="AU124" i="2"/>
  <c r="AU125" i="2"/>
  <c r="AU126" i="2"/>
  <c r="AU128" i="2"/>
  <c r="AU129" i="2"/>
  <c r="AU131" i="2"/>
  <c r="AU133" i="2"/>
  <c r="AU135" i="2"/>
  <c r="AU137" i="2"/>
  <c r="AU140" i="2"/>
  <c r="AU142" i="2"/>
  <c r="AU144" i="2"/>
  <c r="AU146" i="2"/>
  <c r="AU153" i="2"/>
  <c r="AT168" i="2"/>
  <c r="AU170" i="2"/>
  <c r="AU172" i="2"/>
  <c r="AT183" i="2"/>
  <c r="AT187" i="2"/>
  <c r="AT195" i="2"/>
  <c r="AU197" i="2"/>
  <c r="AT199" i="2"/>
  <c r="AT215" i="2"/>
  <c r="AT218" i="2"/>
  <c r="AU220" i="2"/>
  <c r="AU229" i="2"/>
  <c r="AU51" i="2"/>
  <c r="AU77" i="2"/>
  <c r="AT81" i="2"/>
  <c r="AT85" i="2"/>
  <c r="AT89" i="2"/>
  <c r="AT93" i="2"/>
  <c r="AT103" i="2"/>
  <c r="AT106" i="2"/>
  <c r="AT107" i="2"/>
  <c r="AT109" i="2"/>
  <c r="AU114" i="2"/>
  <c r="AU115" i="2"/>
  <c r="AU116" i="2"/>
  <c r="AT117" i="2"/>
  <c r="AT119" i="2"/>
  <c r="AU122" i="2"/>
  <c r="AU149" i="2"/>
  <c r="AU154" i="2"/>
  <c r="AT159" i="2"/>
  <c r="AT162" i="2"/>
  <c r="AT163" i="2"/>
  <c r="AT164" i="2"/>
  <c r="AU165" i="2"/>
  <c r="AU166" i="2"/>
  <c r="AU167" i="2"/>
  <c r="AU168" i="2"/>
  <c r="AT178" i="2"/>
  <c r="AT179" i="2"/>
  <c r="AT180" i="2"/>
  <c r="AU181" i="2"/>
  <c r="AU182" i="2"/>
  <c r="AU183" i="2"/>
  <c r="AU184" i="2"/>
  <c r="AU186" i="2"/>
  <c r="AU187" i="2"/>
  <c r="AU188" i="2"/>
  <c r="AT191" i="2"/>
  <c r="AT194" i="2"/>
  <c r="AU195" i="2"/>
  <c r="AU196" i="2"/>
  <c r="AU199" i="2"/>
  <c r="AT206" i="2"/>
  <c r="AT207" i="2"/>
  <c r="AT210" i="2"/>
  <c r="AT211" i="2"/>
  <c r="AT214" i="2"/>
  <c r="AU215" i="2"/>
  <c r="AU216" i="2"/>
  <c r="AU217" i="2"/>
  <c r="AU218" i="2"/>
  <c r="AT223" i="2"/>
  <c r="AU226" i="2"/>
  <c r="AU228" i="2"/>
  <c r="AT231" i="2"/>
  <c r="AU156" i="2"/>
  <c r="AT158" i="2"/>
  <c r="AU160" i="2"/>
  <c r="AU162" i="2"/>
  <c r="AU164" i="2"/>
  <c r="AT175" i="2"/>
  <c r="AT176" i="2"/>
  <c r="AU177" i="2"/>
  <c r="AU179" i="2"/>
  <c r="AT190" i="2"/>
  <c r="AU204" i="2"/>
  <c r="AU206" i="2"/>
  <c r="AU208" i="2"/>
  <c r="AU210" i="2"/>
  <c r="AU211" i="2"/>
  <c r="AU213" i="2"/>
  <c r="AU223" i="2"/>
  <c r="AU225" i="2"/>
  <c r="AU231" i="2"/>
  <c r="AU376" i="2"/>
  <c r="AU796" i="2"/>
  <c r="AT820" i="2"/>
  <c r="AT816" i="2"/>
  <c r="AT814" i="2"/>
  <c r="AT800" i="2"/>
  <c r="AT798" i="2"/>
  <c r="AU820" i="2"/>
  <c r="AU792" i="2"/>
  <c r="AT822" i="2"/>
  <c r="AU816" i="2"/>
  <c r="AT776" i="2"/>
  <c r="AU711" i="2"/>
  <c r="AT772" i="2"/>
  <c r="AT756" i="2"/>
  <c r="AT740" i="2"/>
  <c r="AT724" i="2"/>
  <c r="AU713" i="2"/>
  <c r="AU697" i="2"/>
  <c r="AT689" i="2"/>
  <c r="AU677" i="2"/>
  <c r="AT707" i="2"/>
  <c r="AU693" i="2"/>
  <c r="AU626" i="2"/>
  <c r="AT630" i="2"/>
  <c r="AT624" i="2"/>
  <c r="AT673" i="2"/>
  <c r="AT657" i="2"/>
  <c r="AT641" i="2"/>
  <c r="AU592" i="2"/>
  <c r="AT588" i="2"/>
  <c r="AU624" i="2"/>
  <c r="AU608" i="2"/>
  <c r="AT590" i="2"/>
  <c r="AT582" i="2"/>
  <c r="AT566" i="2"/>
  <c r="AU549" i="2"/>
  <c r="AT546" i="2"/>
  <c r="AT531" i="2"/>
  <c r="AT529" i="2"/>
  <c r="AU523" i="2"/>
  <c r="AT553" i="2"/>
  <c r="AU527" i="2"/>
  <c r="AT515" i="2"/>
  <c r="AT499" i="2"/>
  <c r="AT483" i="2"/>
  <c r="AT471" i="2"/>
  <c r="AT449" i="2"/>
  <c r="AT453" i="2"/>
  <c r="AT441" i="2"/>
  <c r="AU434" i="2"/>
  <c r="AT426" i="2"/>
  <c r="AT410" i="2"/>
  <c r="AT434" i="2"/>
  <c r="AT424" i="2"/>
  <c r="AT422" i="2"/>
  <c r="AU414" i="2"/>
  <c r="AT406" i="2"/>
  <c r="AT408" i="2"/>
  <c r="AT400" i="2"/>
  <c r="AT818" i="2"/>
  <c r="AU794" i="2"/>
  <c r="AT812" i="2"/>
  <c r="AT810" i="2"/>
  <c r="AU798" i="2"/>
  <c r="AT792" i="2"/>
  <c r="AT770" i="2"/>
  <c r="AT762" i="2"/>
  <c r="AT754" i="2"/>
  <c r="AT746" i="2"/>
  <c r="AT738" i="2"/>
  <c r="AT730" i="2"/>
  <c r="AT722" i="2"/>
  <c r="AT697" i="2"/>
  <c r="AT695" i="2"/>
  <c r="AT768" i="2"/>
  <c r="AT752" i="2"/>
  <c r="AT736" i="2"/>
  <c r="AT720" i="2"/>
  <c r="AT687" i="2"/>
  <c r="AT683" i="2"/>
  <c r="AT679" i="2"/>
  <c r="AT675" i="2"/>
  <c r="AT667" i="2"/>
  <c r="AT659" i="2"/>
  <c r="AT651" i="2"/>
  <c r="AT643" i="2"/>
  <c r="AU634" i="2"/>
  <c r="AU600" i="2"/>
  <c r="AT596" i="2"/>
  <c r="AT610" i="2"/>
  <c r="AT608" i="2"/>
  <c r="AT669" i="2"/>
  <c r="AT653" i="2"/>
  <c r="AT637" i="2"/>
  <c r="AU632" i="2"/>
  <c r="AT629" i="2"/>
  <c r="AU614" i="2"/>
  <c r="AT606" i="2"/>
  <c r="AT604" i="2"/>
  <c r="AT634" i="2"/>
  <c r="AT594" i="2"/>
  <c r="AT578" i="2"/>
  <c r="AT562" i="2"/>
  <c r="AU539" i="2"/>
  <c r="AU521" i="2"/>
  <c r="AT580" i="2"/>
  <c r="AT572" i="2"/>
  <c r="AT564" i="2"/>
  <c r="AT556" i="2"/>
  <c r="AU551" i="2"/>
  <c r="AT547" i="2"/>
  <c r="AU543" i="2"/>
  <c r="AT535" i="2"/>
  <c r="AT533" i="2"/>
  <c r="AT511" i="2"/>
  <c r="AT495" i="2"/>
  <c r="AT479" i="2"/>
  <c r="AU469" i="2"/>
  <c r="AT463" i="2"/>
  <c r="AT461" i="2"/>
  <c r="AT513" i="2"/>
  <c r="AT505" i="2"/>
  <c r="AT497" i="2"/>
  <c r="AT489" i="2"/>
  <c r="AU812" i="2"/>
  <c r="AT780" i="2"/>
  <c r="AU822" i="2"/>
  <c r="AU814" i="2"/>
  <c r="AT808" i="2"/>
  <c r="AT806" i="2"/>
  <c r="AU709" i="2"/>
  <c r="AT681" i="2"/>
  <c r="AT764" i="2"/>
  <c r="AT748" i="2"/>
  <c r="AT732" i="2"/>
  <c r="AT716" i="2"/>
  <c r="AU715" i="2"/>
  <c r="AU707" i="2"/>
  <c r="AT715" i="2"/>
  <c r="AT701" i="2"/>
  <c r="AT699" i="2"/>
  <c r="AU691" i="2"/>
  <c r="AU628" i="2"/>
  <c r="AT665" i="2"/>
  <c r="AT649" i="2"/>
  <c r="AT622" i="2"/>
  <c r="AT620" i="2"/>
  <c r="AT632" i="2"/>
  <c r="AT618" i="2"/>
  <c r="AT616" i="2"/>
  <c r="AU610" i="2"/>
  <c r="AT602" i="2"/>
  <c r="AT598" i="2"/>
  <c r="AT574" i="2"/>
  <c r="AT558" i="2"/>
  <c r="AU547" i="2"/>
  <c r="AU537" i="2"/>
  <c r="AT551" i="2"/>
  <c r="AT543" i="2"/>
  <c r="AT541" i="2"/>
  <c r="AT527" i="2"/>
  <c r="AT525" i="2"/>
  <c r="AT539" i="2"/>
  <c r="AT537" i="2"/>
  <c r="AT545" i="2"/>
  <c r="AU525" i="2"/>
  <c r="AT507" i="2"/>
  <c r="AT491" i="2"/>
  <c r="AT475" i="2"/>
  <c r="AU455" i="2"/>
  <c r="AT459" i="2"/>
  <c r="AT457" i="2"/>
  <c r="AT469" i="2"/>
  <c r="AT445" i="2"/>
  <c r="AT437" i="2"/>
  <c r="AT428" i="2"/>
  <c r="AT443" i="2"/>
  <c r="AT439" i="2"/>
  <c r="AU412" i="2"/>
  <c r="AT432" i="2"/>
  <c r="AT392" i="2"/>
  <c r="AU810" i="2"/>
  <c r="AT804" i="2"/>
  <c r="AT802" i="2"/>
  <c r="AU784" i="2"/>
  <c r="AT784" i="2"/>
  <c r="AT796" i="2"/>
  <c r="AT794" i="2"/>
  <c r="AT788" i="2"/>
  <c r="AU776" i="2"/>
  <c r="AU800" i="2"/>
  <c r="AT790" i="2"/>
  <c r="AT786" i="2"/>
  <c r="AT782" i="2"/>
  <c r="AT778" i="2"/>
  <c r="AT774" i="2"/>
  <c r="AT766" i="2"/>
  <c r="AT758" i="2"/>
  <c r="AT750" i="2"/>
  <c r="AT742" i="2"/>
  <c r="AT734" i="2"/>
  <c r="AT726" i="2"/>
  <c r="AT718" i="2"/>
  <c r="AU685" i="2"/>
  <c r="AT713" i="2"/>
  <c r="AT693" i="2"/>
  <c r="AT691" i="2"/>
  <c r="AT685" i="2"/>
  <c r="AT760" i="2"/>
  <c r="AT744" i="2"/>
  <c r="AT728" i="2"/>
  <c r="AT705" i="2"/>
  <c r="AT703" i="2"/>
  <c r="AT709" i="2"/>
  <c r="AT677" i="2"/>
  <c r="AT671" i="2"/>
  <c r="AT663" i="2"/>
  <c r="AT655" i="2"/>
  <c r="AT647" i="2"/>
  <c r="AT639" i="2"/>
  <c r="AT614" i="2"/>
  <c r="AT612" i="2"/>
  <c r="AT600" i="2"/>
  <c r="AT661" i="2"/>
  <c r="AT645" i="2"/>
  <c r="AU630" i="2"/>
  <c r="AU612" i="2"/>
  <c r="AT626" i="2"/>
  <c r="AT592" i="2"/>
  <c r="AT586" i="2"/>
  <c r="AT570" i="2"/>
  <c r="AT554" i="2"/>
  <c r="AT519" i="2"/>
  <c r="AT584" i="2"/>
  <c r="AT576" i="2"/>
  <c r="AT568" i="2"/>
  <c r="AT560" i="2"/>
  <c r="AU553" i="2"/>
  <c r="AU545" i="2"/>
  <c r="AT523" i="2"/>
  <c r="AT521" i="2"/>
  <c r="AU541" i="2"/>
  <c r="AT503" i="2"/>
  <c r="AT487" i="2"/>
  <c r="AU451" i="2"/>
  <c r="AT517" i="2"/>
  <c r="AT509" i="2"/>
  <c r="AT501" i="2"/>
  <c r="AT493" i="2"/>
  <c r="AT485" i="2"/>
  <c r="AT477" i="2"/>
  <c r="AT455" i="2"/>
  <c r="AU416" i="2"/>
  <c r="AT404" i="2"/>
  <c r="AT388" i="2"/>
  <c r="AU378" i="2"/>
  <c r="AU374" i="2"/>
  <c r="AT398" i="2"/>
  <c r="AT390" i="2"/>
  <c r="AT350" i="2"/>
  <c r="AT363" i="2"/>
  <c r="AU358" i="2"/>
  <c r="AT343" i="2"/>
  <c r="AT330" i="2"/>
  <c r="AT372" i="2"/>
  <c r="AT368" i="2"/>
  <c r="AT364" i="2"/>
  <c r="AT360" i="2"/>
  <c r="AT356" i="2"/>
  <c r="AT352" i="2"/>
  <c r="AT344" i="2"/>
  <c r="AT325" i="2"/>
  <c r="AT326" i="2"/>
  <c r="AT314" i="2"/>
  <c r="AT310" i="2"/>
  <c r="AU301" i="2"/>
  <c r="AT294" i="2"/>
  <c r="AT281" i="2"/>
  <c r="AT279" i="2"/>
  <c r="AT289" i="2"/>
  <c r="AT287" i="2"/>
  <c r="AU268" i="2"/>
  <c r="AT262" i="2"/>
  <c r="AT258" i="2"/>
  <c r="AT247" i="2"/>
  <c r="AT260" i="2"/>
  <c r="AT197" i="2"/>
  <c r="AT212" i="2"/>
  <c r="AT208" i="2"/>
  <c r="AT204" i="2"/>
  <c r="AT189" i="2"/>
  <c r="AT228" i="2"/>
  <c r="AT217" i="2"/>
  <c r="AU201" i="2"/>
  <c r="AT177" i="2"/>
  <c r="AT156" i="2"/>
  <c r="AT160" i="2"/>
  <c r="AT140" i="2"/>
  <c r="AU96" i="2"/>
  <c r="AT90" i="2"/>
  <c r="AT82" i="2"/>
  <c r="AU72" i="2"/>
  <c r="AT88" i="2"/>
  <c r="AT33" i="2"/>
  <c r="AT412" i="2"/>
  <c r="AU430" i="2"/>
  <c r="AT420" i="2"/>
  <c r="AT418" i="2"/>
  <c r="AT416" i="2"/>
  <c r="AT414" i="2"/>
  <c r="AT382" i="2"/>
  <c r="AT380" i="2"/>
  <c r="AT376" i="2"/>
  <c r="AU380" i="2"/>
  <c r="AU371" i="2"/>
  <c r="AT351" i="2"/>
  <c r="AT347" i="2"/>
  <c r="AU329" i="2"/>
  <c r="AU325" i="2"/>
  <c r="AT322" i="2"/>
  <c r="AT340" i="2"/>
  <c r="AT329" i="2"/>
  <c r="AT304" i="2"/>
  <c r="AT317" i="2"/>
  <c r="AT313" i="2"/>
  <c r="AT309" i="2"/>
  <c r="AU291" i="2"/>
  <c r="AT285" i="2"/>
  <c r="AT283" i="2"/>
  <c r="AU289" i="2"/>
  <c r="AT277" i="2"/>
  <c r="AT275" i="2"/>
  <c r="AT264" i="2"/>
  <c r="AT266" i="2"/>
  <c r="AT253" i="2"/>
  <c r="AT251" i="2"/>
  <c r="AT249" i="2"/>
  <c r="AU245" i="2"/>
  <c r="AT233" i="2"/>
  <c r="AT193" i="2"/>
  <c r="AT216" i="2"/>
  <c r="AT229" i="2"/>
  <c r="AT213" i="2"/>
  <c r="AU193" i="2"/>
  <c r="AT148" i="2"/>
  <c r="AT173" i="2"/>
  <c r="AU155" i="2"/>
  <c r="AU147" i="2"/>
  <c r="AT143" i="2"/>
  <c r="AU148" i="2"/>
  <c r="AT136" i="2"/>
  <c r="AT116" i="2"/>
  <c r="AT108" i="2"/>
  <c r="AU104" i="2"/>
  <c r="AT96" i="2"/>
  <c r="AT110" i="2"/>
  <c r="AT104" i="2"/>
  <c r="AU70" i="2"/>
  <c r="AT84" i="2"/>
  <c r="AU78" i="2"/>
  <c r="AT62" i="2"/>
  <c r="AT53" i="2"/>
  <c r="AU55" i="2"/>
  <c r="AT37" i="2"/>
  <c r="AT41" i="2"/>
  <c r="AU25" i="2"/>
  <c r="AT29" i="2"/>
  <c r="AT35" i="2"/>
  <c r="AT7" i="2"/>
  <c r="AU120" i="2"/>
  <c r="AU102" i="2"/>
  <c r="AT102" i="2"/>
  <c r="AU74" i="2"/>
  <c r="AT70" i="2"/>
  <c r="AT80" i="2"/>
  <c r="AT51" i="2"/>
  <c r="AT43" i="2"/>
  <c r="AU29" i="2"/>
  <c r="AT25" i="2"/>
  <c r="AT31" i="2"/>
  <c r="AT23" i="2"/>
  <c r="AT11" i="2"/>
  <c r="AT481" i="2"/>
  <c r="AU406" i="2"/>
  <c r="AT384" i="2"/>
  <c r="AT402" i="2"/>
  <c r="AT394" i="2"/>
  <c r="AT378" i="2"/>
  <c r="AT371" i="2"/>
  <c r="AT362" i="2"/>
  <c r="AT370" i="2"/>
  <c r="AT367" i="2"/>
  <c r="AU359" i="2"/>
  <c r="AT335" i="2"/>
  <c r="AT336" i="2"/>
  <c r="AU294" i="2"/>
  <c r="AU287" i="2"/>
  <c r="AT273" i="2"/>
  <c r="AU270" i="2"/>
  <c r="AT256" i="2"/>
  <c r="AT239" i="2"/>
  <c r="AT203" i="2"/>
  <c r="AU189" i="2"/>
  <c r="AT185" i="2"/>
  <c r="AT220" i="2"/>
  <c r="AT201" i="2"/>
  <c r="AT232" i="2"/>
  <c r="AT225" i="2"/>
  <c r="AT209" i="2"/>
  <c r="AU203" i="2"/>
  <c r="AT200" i="2"/>
  <c r="AT192" i="2"/>
  <c r="AT169" i="2"/>
  <c r="AT155" i="2"/>
  <c r="AT147" i="2"/>
  <c r="AT152" i="2"/>
  <c r="AT120" i="2"/>
  <c r="AT144" i="2"/>
  <c r="AT132" i="2"/>
  <c r="AT94" i="2"/>
  <c r="AT86" i="2"/>
  <c r="AT68" i="2"/>
  <c r="AT21" i="2"/>
  <c r="AT15" i="2"/>
  <c r="AT16" i="2"/>
  <c r="AT451" i="2"/>
  <c r="AT467" i="2"/>
  <c r="AT465" i="2"/>
  <c r="AU432" i="2"/>
  <c r="AT447" i="2"/>
  <c r="AT435" i="2"/>
  <c r="AU428" i="2"/>
  <c r="AT396" i="2"/>
  <c r="AT386" i="2"/>
  <c r="AU382" i="2"/>
  <c r="AT355" i="2"/>
  <c r="AT359" i="2"/>
  <c r="AT375" i="2"/>
  <c r="AT354" i="2"/>
  <c r="AU362" i="2"/>
  <c r="AT339" i="2"/>
  <c r="AT348" i="2"/>
  <c r="AT332" i="2"/>
  <c r="AU330" i="2"/>
  <c r="AU326" i="2"/>
  <c r="AU321" i="2"/>
  <c r="AT346" i="2"/>
  <c r="AT342" i="2"/>
  <c r="AT338" i="2"/>
  <c r="AT334" i="2"/>
  <c r="AT318" i="2"/>
  <c r="AT306" i="2"/>
  <c r="AT298" i="2"/>
  <c r="AT302" i="2"/>
  <c r="AT291" i="2"/>
  <c r="AT270" i="2"/>
  <c r="AT268" i="2"/>
  <c r="AU272" i="2"/>
  <c r="AT272" i="2"/>
  <c r="AU253" i="2"/>
  <c r="AT243" i="2"/>
  <c r="AT241" i="2"/>
  <c r="AT237" i="2"/>
  <c r="AT235" i="2"/>
  <c r="AU185" i="2"/>
  <c r="AU200" i="2"/>
  <c r="AT224" i="2"/>
  <c r="AT221" i="2"/>
  <c r="AT205" i="2"/>
  <c r="AT181" i="2"/>
  <c r="AT165" i="2"/>
  <c r="AT154" i="2"/>
  <c r="AT122" i="2"/>
  <c r="AT139" i="2"/>
  <c r="AT135" i="2"/>
  <c r="AT131" i="2"/>
  <c r="AT127" i="2"/>
  <c r="AT118" i="2"/>
  <c r="AT128" i="2"/>
  <c r="AT112" i="2"/>
  <c r="AU106" i="2"/>
  <c r="AT78" i="2"/>
  <c r="AT92" i="2"/>
  <c r="AU76" i="2"/>
  <c r="AT66" i="2"/>
  <c r="AU57" i="2"/>
  <c r="AT64" i="2"/>
  <c r="AU53" i="2"/>
  <c r="AT49" i="2"/>
  <c r="AT27" i="2"/>
  <c r="AU15" i="2"/>
  <c r="AT124" i="2"/>
  <c r="AT114" i="2"/>
  <c r="AU108" i="2"/>
  <c r="AT100" i="2"/>
  <c r="AT98" i="2"/>
  <c r="AT72" i="2"/>
  <c r="AT76" i="2"/>
  <c r="AT57" i="2"/>
  <c r="AT60" i="2"/>
  <c r="AT47" i="2"/>
  <c r="AT45" i="2"/>
  <c r="AT39" i="2"/>
  <c r="AU18" i="2"/>
  <c r="AW233" i="2"/>
  <c r="AW234" i="2"/>
  <c r="AW235" i="2"/>
  <c r="AV238" i="2"/>
  <c r="AV240" i="2"/>
  <c r="AX240" i="2" s="1"/>
  <c r="AZ240" i="2" s="1"/>
  <c r="BD240" i="2" s="1"/>
  <c r="AW245" i="2"/>
  <c r="AW252" i="2"/>
  <c r="AY252" i="2" s="1"/>
  <c r="AW255" i="2"/>
  <c r="AV257" i="2"/>
  <c r="AV261" i="2"/>
  <c r="AW271" i="2"/>
  <c r="AW281" i="2"/>
  <c r="AV282" i="2"/>
  <c r="AW286" i="2"/>
  <c r="AV288" i="2"/>
  <c r="AV290" i="2"/>
  <c r="AV293" i="2"/>
  <c r="AV294" i="2"/>
  <c r="AV298" i="2"/>
  <c r="AV302" i="2"/>
  <c r="AV310" i="2"/>
  <c r="AV311" i="2"/>
  <c r="AX311" i="2" s="1"/>
  <c r="AV312" i="2"/>
  <c r="AV323" i="2"/>
  <c r="AW327" i="2"/>
  <c r="AW237" i="2"/>
  <c r="AW240" i="2"/>
  <c r="AV242" i="2"/>
  <c r="AV244" i="2"/>
  <c r="AV246" i="2"/>
  <c r="AX246" i="2" s="1"/>
  <c r="AW257" i="2"/>
  <c r="AW258" i="2"/>
  <c r="AV259" i="2"/>
  <c r="AW261" i="2"/>
  <c r="AW262" i="2"/>
  <c r="AV263" i="2"/>
  <c r="AW266" i="2"/>
  <c r="AV267" i="2"/>
  <c r="AW273" i="2"/>
  <c r="AV274" i="2"/>
  <c r="AW282" i="2"/>
  <c r="AV284" i="2"/>
  <c r="AW290" i="2"/>
  <c r="AV295" i="2"/>
  <c r="AW296" i="2"/>
  <c r="AV299" i="2"/>
  <c r="AW300" i="2"/>
  <c r="AV303" i="2"/>
  <c r="AV306" i="2"/>
  <c r="AV307" i="2"/>
  <c r="AW311" i="2"/>
  <c r="AW312" i="2"/>
  <c r="AY312" i="2" s="1"/>
  <c r="AV319" i="2"/>
  <c r="AX319" i="2" s="1"/>
  <c r="AZ319" i="2" s="1"/>
  <c r="BD319" i="2" s="1"/>
  <c r="AW320" i="2"/>
  <c r="AW323" i="2"/>
  <c r="AW330" i="2"/>
  <c r="AV331" i="2"/>
  <c r="AW333" i="2"/>
  <c r="AV339" i="2"/>
  <c r="AV340" i="2"/>
  <c r="AV236" i="2"/>
  <c r="AW239" i="2"/>
  <c r="AW244" i="2"/>
  <c r="AW247" i="2"/>
  <c r="AV248" i="2"/>
  <c r="AW249" i="2"/>
  <c r="AW251" i="2"/>
  <c r="AW253" i="2"/>
  <c r="AW259" i="2"/>
  <c r="AW263" i="2"/>
  <c r="AW267" i="2"/>
  <c r="AV269" i="2"/>
  <c r="AV270" i="2"/>
  <c r="AV272" i="2"/>
  <c r="AW274" i="2"/>
  <c r="AW277" i="2"/>
  <c r="AV278" i="2"/>
  <c r="AW279" i="2"/>
  <c r="AW295" i="2"/>
  <c r="AW299" i="2"/>
  <c r="AW303" i="2"/>
  <c r="AW304" i="2"/>
  <c r="AW307" i="2"/>
  <c r="AV308" i="2"/>
  <c r="AV314" i="2"/>
  <c r="AV315" i="2"/>
  <c r="AW316" i="2"/>
  <c r="AY316" i="2" s="1"/>
  <c r="AV318" i="2"/>
  <c r="AW319" i="2"/>
  <c r="AV234" i="2"/>
  <c r="AX234" i="2" s="1"/>
  <c r="AW236" i="2"/>
  <c r="AY236" i="2" s="1"/>
  <c r="AW248" i="2"/>
  <c r="AV250" i="2"/>
  <c r="AV252" i="2"/>
  <c r="AV254" i="2"/>
  <c r="AV255" i="2"/>
  <c r="AV265" i="2"/>
  <c r="AV271" i="2"/>
  <c r="AX271" i="2" s="1"/>
  <c r="AV276" i="2"/>
  <c r="AX276" i="2" s="1"/>
  <c r="AZ276" i="2" s="1"/>
  <c r="BD276" i="2" s="1"/>
  <c r="AW278" i="2"/>
  <c r="AV280" i="2"/>
  <c r="AW283" i="2"/>
  <c r="AW285" i="2"/>
  <c r="AV286" i="2"/>
  <c r="AV292" i="2"/>
  <c r="AW308" i="2"/>
  <c r="AW315" i="2"/>
  <c r="AW324" i="2"/>
  <c r="AV327" i="2"/>
  <c r="AV329" i="2"/>
  <c r="AV332" i="2"/>
  <c r="AW336" i="2"/>
  <c r="AY336" i="2" s="1"/>
  <c r="AV337" i="2"/>
  <c r="AW341" i="2"/>
  <c r="AY341" i="2" s="1"/>
  <c r="AV333" i="2"/>
  <c r="AW340" i="2"/>
  <c r="AW345" i="2"/>
  <c r="AY345" i="2" s="1"/>
  <c r="AV351" i="2"/>
  <c r="AW352" i="2"/>
  <c r="AV353" i="2"/>
  <c r="AW356" i="2"/>
  <c r="AW357" i="2"/>
  <c r="AW361" i="2"/>
  <c r="AV363" i="2"/>
  <c r="AV364" i="2"/>
  <c r="AV365" i="2"/>
  <c r="AW369" i="2"/>
  <c r="AY369" i="2" s="1"/>
  <c r="AW374" i="2"/>
  <c r="AV379" i="2"/>
  <c r="AW384" i="2"/>
  <c r="AW386" i="2"/>
  <c r="AV387" i="2"/>
  <c r="AV391" i="2"/>
  <c r="AX391" i="2" s="1"/>
  <c r="AW393" i="2"/>
  <c r="AV399" i="2"/>
  <c r="AW401" i="2"/>
  <c r="AV407" i="2"/>
  <c r="AW413" i="2"/>
  <c r="AV415" i="2"/>
  <c r="AV417" i="2"/>
  <c r="AV419" i="2"/>
  <c r="AW421" i="2"/>
  <c r="AY421" i="2" s="1"/>
  <c r="AV423" i="2"/>
  <c r="AV425" i="2"/>
  <c r="AW426" i="2"/>
  <c r="AW430" i="2"/>
  <c r="AV432" i="2"/>
  <c r="AV434" i="2"/>
  <c r="AW436" i="2"/>
  <c r="AW438" i="2"/>
  <c r="AW439" i="2"/>
  <c r="AV440" i="2"/>
  <c r="AW442" i="2"/>
  <c r="AW443" i="2"/>
  <c r="AV444" i="2"/>
  <c r="AW328" i="2"/>
  <c r="AW331" i="2"/>
  <c r="AW332" i="2"/>
  <c r="AW337" i="2"/>
  <c r="AV347" i="2"/>
  <c r="AV348" i="2"/>
  <c r="AW353" i="2"/>
  <c r="AW364" i="2"/>
  <c r="AY364" i="2" s="1"/>
  <c r="AW365" i="2"/>
  <c r="AY365" i="2" s="1"/>
  <c r="BA365" i="2" s="1"/>
  <c r="AV371" i="2"/>
  <c r="AV372" i="2"/>
  <c r="AW379" i="2"/>
  <c r="AY379" i="2" s="1"/>
  <c r="AV381" i="2"/>
  <c r="AV383" i="2"/>
  <c r="AX383" i="2" s="1"/>
  <c r="AV385" i="2"/>
  <c r="AW387" i="2"/>
  <c r="AW388" i="2"/>
  <c r="AY388" i="2" s="1"/>
  <c r="AV389" i="2"/>
  <c r="AW396" i="2"/>
  <c r="AV397" i="2"/>
  <c r="AW404" i="2"/>
  <c r="AY404" i="2" s="1"/>
  <c r="AV405" i="2"/>
  <c r="AV411" i="2"/>
  <c r="AW417" i="2"/>
  <c r="AW425" i="2"/>
  <c r="AV427" i="2"/>
  <c r="AV428" i="2"/>
  <c r="AV429" i="2"/>
  <c r="AV431" i="2"/>
  <c r="AV433" i="2"/>
  <c r="AW440" i="2"/>
  <c r="AY440" i="2" s="1"/>
  <c r="BA440" i="2" s="1"/>
  <c r="AW444" i="2"/>
  <c r="AV450" i="2"/>
  <c r="AW451" i="2"/>
  <c r="AV454" i="2"/>
  <c r="AV330" i="2"/>
  <c r="AV336" i="2"/>
  <c r="AV343" i="2"/>
  <c r="AV344" i="2"/>
  <c r="AW348" i="2"/>
  <c r="AV349" i="2"/>
  <c r="AV360" i="2"/>
  <c r="AV368" i="2"/>
  <c r="AW372" i="2"/>
  <c r="AV373" i="2"/>
  <c r="AV377" i="2"/>
  <c r="AW383" i="2"/>
  <c r="AW389" i="2"/>
  <c r="AV395" i="2"/>
  <c r="AW397" i="2"/>
  <c r="AY397" i="2" s="1"/>
  <c r="BA397" i="2" s="1"/>
  <c r="BB397" i="2" s="1"/>
  <c r="BF397" i="2" s="1"/>
  <c r="AV403" i="2"/>
  <c r="AW405" i="2"/>
  <c r="AW408" i="2"/>
  <c r="AV409" i="2"/>
  <c r="AW412" i="2"/>
  <c r="AW420" i="2"/>
  <c r="AW429" i="2"/>
  <c r="AW433" i="2"/>
  <c r="AW447" i="2"/>
  <c r="AV448" i="2"/>
  <c r="AW450" i="2"/>
  <c r="AV452" i="2"/>
  <c r="AW454" i="2"/>
  <c r="AV335" i="2"/>
  <c r="AV341" i="2"/>
  <c r="AW344" i="2"/>
  <c r="AV345" i="2"/>
  <c r="AW349" i="2"/>
  <c r="AV352" i="2"/>
  <c r="AV355" i="2"/>
  <c r="AV356" i="2"/>
  <c r="AV357" i="2"/>
  <c r="AW360" i="2"/>
  <c r="AV361" i="2"/>
  <c r="AW368" i="2"/>
  <c r="AV369" i="2"/>
  <c r="AW373" i="2"/>
  <c r="AY373" i="2" s="1"/>
  <c r="BA373" i="2" s="1"/>
  <c r="BB373" i="2" s="1"/>
  <c r="BF373" i="2" s="1"/>
  <c r="AV375" i="2"/>
  <c r="AW378" i="2"/>
  <c r="AV386" i="2"/>
  <c r="AW392" i="2"/>
  <c r="AV393" i="2"/>
  <c r="AW400" i="2"/>
  <c r="AY400" i="2" s="1"/>
  <c r="AV401" i="2"/>
  <c r="AW409" i="2"/>
  <c r="AV413" i="2"/>
  <c r="AW418" i="2"/>
  <c r="AV421" i="2"/>
  <c r="AW435" i="2"/>
  <c r="AV436" i="2"/>
  <c r="AV438" i="2"/>
  <c r="AV442" i="2"/>
  <c r="AV446" i="2"/>
  <c r="AX446" i="2" s="1"/>
  <c r="AW448" i="2"/>
  <c r="AW452" i="2"/>
  <c r="AW455" i="2"/>
  <c r="AW463" i="2"/>
  <c r="AV464" i="2"/>
  <c r="AX464" i="2" s="1"/>
  <c r="AW469" i="2"/>
  <c r="AV473" i="2"/>
  <c r="AV476" i="2"/>
  <c r="AX476" i="2" s="1"/>
  <c r="AZ476" i="2" s="1"/>
  <c r="BD476" i="2" s="1"/>
  <c r="AW477" i="2"/>
  <c r="AV484" i="2"/>
  <c r="AX484" i="2" s="1"/>
  <c r="AW485" i="2"/>
  <c r="AV492" i="2"/>
  <c r="AX492" i="2" s="1"/>
  <c r="AZ492" i="2" s="1"/>
  <c r="BD492" i="2" s="1"/>
  <c r="AW493" i="2"/>
  <c r="AY493" i="2" s="1"/>
  <c r="AV456" i="2"/>
  <c r="AW461" i="2"/>
  <c r="AW464" i="2"/>
  <c r="AV466" i="2"/>
  <c r="AV468" i="2"/>
  <c r="AV471" i="2"/>
  <c r="AW473" i="2"/>
  <c r="AW476" i="2"/>
  <c r="AV478" i="2"/>
  <c r="AW484" i="2"/>
  <c r="AV486" i="2"/>
  <c r="AW492" i="2"/>
  <c r="AV494" i="2"/>
  <c r="AW500" i="2"/>
  <c r="AV502" i="2"/>
  <c r="AW508" i="2"/>
  <c r="AV510" i="2"/>
  <c r="AW516" i="2"/>
  <c r="AW521" i="2"/>
  <c r="AV524" i="2"/>
  <c r="AW529" i="2"/>
  <c r="AW532" i="2"/>
  <c r="AV534" i="2"/>
  <c r="AV536" i="2"/>
  <c r="AW540" i="2"/>
  <c r="AV542" i="2"/>
  <c r="AV544" i="2"/>
  <c r="AW549" i="2"/>
  <c r="AV551" i="2"/>
  <c r="AW553" i="2"/>
  <c r="AW554" i="2"/>
  <c r="AV555" i="2"/>
  <c r="AW562" i="2"/>
  <c r="AY562" i="2" s="1"/>
  <c r="AV563" i="2"/>
  <c r="AW570" i="2"/>
  <c r="AV571" i="2"/>
  <c r="AW578" i="2"/>
  <c r="AV579" i="2"/>
  <c r="AW456" i="2"/>
  <c r="AY456" i="2" s="1"/>
  <c r="BA456" i="2" s="1"/>
  <c r="BE456" i="2" s="1"/>
  <c r="AV458" i="2"/>
  <c r="AV460" i="2"/>
  <c r="AX460" i="2" s="1"/>
  <c r="AV462" i="2"/>
  <c r="AW468" i="2"/>
  <c r="AV470" i="2"/>
  <c r="AW471" i="2"/>
  <c r="AV472" i="2"/>
  <c r="AV480" i="2"/>
  <c r="AX480" i="2" s="1"/>
  <c r="AW481" i="2"/>
  <c r="AY481" i="2" s="1"/>
  <c r="BA481" i="2" s="1"/>
  <c r="BB481" i="2" s="1"/>
  <c r="BF481" i="2" s="1"/>
  <c r="AV488" i="2"/>
  <c r="AX488" i="2" s="1"/>
  <c r="AW489" i="2"/>
  <c r="AW460" i="2"/>
  <c r="AW472" i="2"/>
  <c r="AV474" i="2"/>
  <c r="AW480" i="2"/>
  <c r="AV482" i="2"/>
  <c r="AW488" i="2"/>
  <c r="AV490" i="2"/>
  <c r="AW496" i="2"/>
  <c r="AV498" i="2"/>
  <c r="AW504" i="2"/>
  <c r="AV506" i="2"/>
  <c r="AW512" i="2"/>
  <c r="AV514" i="2"/>
  <c r="AW517" i="2"/>
  <c r="AY517" i="2" s="1"/>
  <c r="AW520" i="2"/>
  <c r="AV522" i="2"/>
  <c r="AW528" i="2"/>
  <c r="AW539" i="2"/>
  <c r="AV546" i="2"/>
  <c r="AW548" i="2"/>
  <c r="AW552" i="2"/>
  <c r="AY552" i="2" s="1"/>
  <c r="AW558" i="2"/>
  <c r="AY558" i="2" s="1"/>
  <c r="AV559" i="2"/>
  <c r="AW566" i="2"/>
  <c r="AV567" i="2"/>
  <c r="AW574" i="2"/>
  <c r="AY574" i="2" s="1"/>
  <c r="AV575" i="2"/>
  <c r="AW582" i="2"/>
  <c r="AV518" i="2"/>
  <c r="AV520" i="2"/>
  <c r="AV526" i="2"/>
  <c r="AW531" i="2"/>
  <c r="AW537" i="2"/>
  <c r="AW545" i="2"/>
  <c r="AV548" i="2"/>
  <c r="AW555" i="2"/>
  <c r="AV557" i="2"/>
  <c r="AW571" i="2"/>
  <c r="AV573" i="2"/>
  <c r="AW583" i="2"/>
  <c r="AV589" i="2"/>
  <c r="AV597" i="2"/>
  <c r="AW599" i="2"/>
  <c r="AW604" i="2"/>
  <c r="AW606" i="2"/>
  <c r="AV607" i="2"/>
  <c r="AW612" i="2"/>
  <c r="AW615" i="2"/>
  <c r="AV617" i="2"/>
  <c r="AV619" i="2"/>
  <c r="AW623" i="2"/>
  <c r="AV625" i="2"/>
  <c r="AV626" i="2"/>
  <c r="AV627" i="2"/>
  <c r="AV630" i="2"/>
  <c r="AW632" i="2"/>
  <c r="AV636" i="2"/>
  <c r="AW642" i="2"/>
  <c r="AV644" i="2"/>
  <c r="AW650" i="2"/>
  <c r="AV652" i="2"/>
  <c r="AW658" i="2"/>
  <c r="AY658" i="2" s="1"/>
  <c r="AV660" i="2"/>
  <c r="AW666" i="2"/>
  <c r="AW497" i="2"/>
  <c r="AW501" i="2"/>
  <c r="AY501" i="2" s="1"/>
  <c r="AW505" i="2"/>
  <c r="AW509" i="2"/>
  <c r="AW513" i="2"/>
  <c r="AV538" i="2"/>
  <c r="AV540" i="2"/>
  <c r="AV547" i="2"/>
  <c r="AV550" i="2"/>
  <c r="AV554" i="2"/>
  <c r="AW559" i="2"/>
  <c r="AV561" i="2"/>
  <c r="AW575" i="2"/>
  <c r="AV577" i="2"/>
  <c r="AW586" i="2"/>
  <c r="AV587" i="2"/>
  <c r="AW594" i="2"/>
  <c r="AV595" i="2"/>
  <c r="AV603" i="2"/>
  <c r="AW607" i="2"/>
  <c r="AV609" i="2"/>
  <c r="AV611" i="2"/>
  <c r="AV613" i="2"/>
  <c r="AW619" i="2"/>
  <c r="AV621" i="2"/>
  <c r="AW627" i="2"/>
  <c r="AV631" i="2"/>
  <c r="AV633" i="2"/>
  <c r="AV634" i="2"/>
  <c r="AV635" i="2"/>
  <c r="AV638" i="2"/>
  <c r="AW639" i="2"/>
  <c r="AV646" i="2"/>
  <c r="AW647" i="2"/>
  <c r="AV654" i="2"/>
  <c r="AW655" i="2"/>
  <c r="AV662" i="2"/>
  <c r="AW663" i="2"/>
  <c r="AV670" i="2"/>
  <c r="AW671" i="2"/>
  <c r="AV698" i="2"/>
  <c r="AW703" i="2"/>
  <c r="AW705" i="2"/>
  <c r="AY705" i="2" s="1"/>
  <c r="BA705" i="2" s="1"/>
  <c r="AW707" i="2"/>
  <c r="AW711" i="2"/>
  <c r="AV713" i="2"/>
  <c r="AW715" i="2"/>
  <c r="AV717" i="2"/>
  <c r="AW718" i="2"/>
  <c r="AV725" i="2"/>
  <c r="AW726" i="2"/>
  <c r="AV733" i="2"/>
  <c r="AW734" i="2"/>
  <c r="AV741" i="2"/>
  <c r="AW742" i="2"/>
  <c r="AV749" i="2"/>
  <c r="AW750" i="2"/>
  <c r="AV757" i="2"/>
  <c r="AW758" i="2"/>
  <c r="AV765" i="2"/>
  <c r="AW766" i="2"/>
  <c r="AV773" i="2"/>
  <c r="AW774" i="2"/>
  <c r="AV777" i="2"/>
  <c r="AX777" i="2" s="1"/>
  <c r="AV779" i="2"/>
  <c r="AV781" i="2"/>
  <c r="AW782" i="2"/>
  <c r="AW785" i="2"/>
  <c r="AY785" i="2" s="1"/>
  <c r="AV787" i="2"/>
  <c r="AW523" i="2"/>
  <c r="AW524" i="2"/>
  <c r="AY524" i="2" s="1"/>
  <c r="AV528" i="2"/>
  <c r="AW544" i="2"/>
  <c r="AV552" i="2"/>
  <c r="AW563" i="2"/>
  <c r="AV565" i="2"/>
  <c r="AW579" i="2"/>
  <c r="AY579" i="2" s="1"/>
  <c r="BA579" i="2" s="1"/>
  <c r="BE579" i="2" s="1"/>
  <c r="AV581" i="2"/>
  <c r="AV585" i="2"/>
  <c r="AX585" i="2" s="1"/>
  <c r="AZ585" i="2" s="1"/>
  <c r="BD585" i="2" s="1"/>
  <c r="AW587" i="2"/>
  <c r="AW590" i="2"/>
  <c r="AY590" i="2" s="1"/>
  <c r="AV591" i="2"/>
  <c r="AV593" i="2"/>
  <c r="AX593" i="2" s="1"/>
  <c r="AW595" i="2"/>
  <c r="AV601" i="2"/>
  <c r="AW603" i="2"/>
  <c r="AV605" i="2"/>
  <c r="AW611" i="2"/>
  <c r="AW614" i="2"/>
  <c r="AV629" i="2"/>
  <c r="AW631" i="2"/>
  <c r="AW635" i="2"/>
  <c r="AW638" i="2"/>
  <c r="AV640" i="2"/>
  <c r="AW646" i="2"/>
  <c r="AV648" i="2"/>
  <c r="AW654" i="2"/>
  <c r="AV656" i="2"/>
  <c r="AW662" i="2"/>
  <c r="AV664" i="2"/>
  <c r="AV496" i="2"/>
  <c r="AV500" i="2"/>
  <c r="AV504" i="2"/>
  <c r="AV508" i="2"/>
  <c r="AV512" i="2"/>
  <c r="AV516" i="2"/>
  <c r="AV530" i="2"/>
  <c r="AV532" i="2"/>
  <c r="AW536" i="2"/>
  <c r="AW567" i="2"/>
  <c r="AV569" i="2"/>
  <c r="AV583" i="2"/>
  <c r="AW591" i="2"/>
  <c r="AW598" i="2"/>
  <c r="AV599" i="2"/>
  <c r="AV615" i="2"/>
  <c r="AW620" i="2"/>
  <c r="AW622" i="2"/>
  <c r="AV623" i="2"/>
  <c r="AW628" i="2"/>
  <c r="AV642" i="2"/>
  <c r="AW643" i="2"/>
  <c r="AV650" i="2"/>
  <c r="AW651" i="2"/>
  <c r="AV658" i="2"/>
  <c r="AW659" i="2"/>
  <c r="AV666" i="2"/>
  <c r="AW667" i="2"/>
  <c r="AV674" i="2"/>
  <c r="AW675" i="2"/>
  <c r="AV678" i="2"/>
  <c r="AV680" i="2"/>
  <c r="AV682" i="2"/>
  <c r="AW683" i="2"/>
  <c r="AW686" i="2"/>
  <c r="AV688" i="2"/>
  <c r="AW690" i="2"/>
  <c r="AV692" i="2"/>
  <c r="AV694" i="2"/>
  <c r="AV696" i="2"/>
  <c r="AW702" i="2"/>
  <c r="AV704" i="2"/>
  <c r="AW706" i="2"/>
  <c r="AW710" i="2"/>
  <c r="AY710" i="2" s="1"/>
  <c r="AW714" i="2"/>
  <c r="AV721" i="2"/>
  <c r="AW722" i="2"/>
  <c r="AV729" i="2"/>
  <c r="AW730" i="2"/>
  <c r="AV737" i="2"/>
  <c r="AW738" i="2"/>
  <c r="AV745" i="2"/>
  <c r="AW746" i="2"/>
  <c r="AV753" i="2"/>
  <c r="AW754" i="2"/>
  <c r="AV761" i="2"/>
  <c r="AW762" i="2"/>
  <c r="AV769" i="2"/>
  <c r="AW770" i="2"/>
  <c r="AW670" i="2"/>
  <c r="AW678" i="2"/>
  <c r="AW694" i="2"/>
  <c r="AY694" i="2" s="1"/>
  <c r="AV708" i="2"/>
  <c r="AV714" i="2"/>
  <c r="AW717" i="2"/>
  <c r="AV727" i="2"/>
  <c r="AW733" i="2"/>
  <c r="AY733" i="2" s="1"/>
  <c r="AV743" i="2"/>
  <c r="AW749" i="2"/>
  <c r="AV759" i="2"/>
  <c r="AW765" i="2"/>
  <c r="AY765" i="2" s="1"/>
  <c r="AV775" i="2"/>
  <c r="AW781" i="2"/>
  <c r="AW786" i="2"/>
  <c r="AW796" i="2"/>
  <c r="AW804" i="2"/>
  <c r="AV805" i="2"/>
  <c r="AW810" i="2"/>
  <c r="AV813" i="2"/>
  <c r="AW818" i="2"/>
  <c r="AV820" i="2"/>
  <c r="AW822" i="2"/>
  <c r="AV8" i="2"/>
  <c r="AW13" i="2"/>
  <c r="AV16" i="2"/>
  <c r="AW23" i="2"/>
  <c r="AV24" i="2"/>
  <c r="AV26" i="2"/>
  <c r="AV28" i="2"/>
  <c r="AW35" i="2"/>
  <c r="AY35" i="2" s="1"/>
  <c r="AV36" i="2"/>
  <c r="AW40" i="2"/>
  <c r="AV668" i="2"/>
  <c r="AW674" i="2"/>
  <c r="AW679" i="2"/>
  <c r="AV684" i="2"/>
  <c r="AV686" i="2"/>
  <c r="AW695" i="2"/>
  <c r="AW697" i="2"/>
  <c r="AW698" i="2"/>
  <c r="AV702" i="2"/>
  <c r="AW721" i="2"/>
  <c r="AV731" i="2"/>
  <c r="AW737" i="2"/>
  <c r="AV747" i="2"/>
  <c r="AW753" i="2"/>
  <c r="AV763" i="2"/>
  <c r="AW769" i="2"/>
  <c r="AW777" i="2"/>
  <c r="AW794" i="2"/>
  <c r="AV797" i="2"/>
  <c r="AW802" i="2"/>
  <c r="AW805" i="2"/>
  <c r="AV807" i="2"/>
  <c r="AV809" i="2"/>
  <c r="AW813" i="2"/>
  <c r="AV815" i="2"/>
  <c r="AV817" i="2"/>
  <c r="AV819" i="2"/>
  <c r="AV821" i="2"/>
  <c r="AW8" i="2"/>
  <c r="AV9" i="2"/>
  <c r="AW16" i="2"/>
  <c r="AV17" i="2"/>
  <c r="AW18" i="2"/>
  <c r="AV19" i="2"/>
  <c r="AV22" i="2"/>
  <c r="AW24" i="2"/>
  <c r="AY24" i="2" s="1"/>
  <c r="AW28" i="2"/>
  <c r="AV30" i="2"/>
  <c r="AV34" i="2"/>
  <c r="AW36" i="2"/>
  <c r="AV42" i="2"/>
  <c r="AW43" i="2"/>
  <c r="AV50" i="2"/>
  <c r="AW51" i="2"/>
  <c r="AW55" i="2"/>
  <c r="AV57" i="2"/>
  <c r="AW58" i="2"/>
  <c r="AV59" i="2"/>
  <c r="AX59" i="2" s="1"/>
  <c r="AW61" i="2"/>
  <c r="AW81" i="2"/>
  <c r="AV83" i="2"/>
  <c r="AW89" i="2"/>
  <c r="AV91" i="2"/>
  <c r="AW94" i="2"/>
  <c r="AW97" i="2"/>
  <c r="AW101" i="2"/>
  <c r="AW105" i="2"/>
  <c r="AY105" i="2" s="1"/>
  <c r="AV672" i="2"/>
  <c r="AV710" i="2"/>
  <c r="AV719" i="2"/>
  <c r="AW725" i="2"/>
  <c r="AY725" i="2" s="1"/>
  <c r="BA725" i="2" s="1"/>
  <c r="BB725" i="2" s="1"/>
  <c r="BF725" i="2" s="1"/>
  <c r="AV735" i="2"/>
  <c r="AW741" i="2"/>
  <c r="AV751" i="2"/>
  <c r="AW757" i="2"/>
  <c r="AY757" i="2" s="1"/>
  <c r="BA757" i="2" s="1"/>
  <c r="BE757" i="2" s="1"/>
  <c r="AV767" i="2"/>
  <c r="AW773" i="2"/>
  <c r="AW778" i="2"/>
  <c r="AV783" i="2"/>
  <c r="AV785" i="2"/>
  <c r="AV789" i="2"/>
  <c r="AW790" i="2"/>
  <c r="AV793" i="2"/>
  <c r="AW797" i="2"/>
  <c r="AV799" i="2"/>
  <c r="AV801" i="2"/>
  <c r="AV803" i="2"/>
  <c r="AW809" i="2"/>
  <c r="AY809" i="2" s="1"/>
  <c r="AV811" i="2"/>
  <c r="AW817" i="2"/>
  <c r="AW821" i="2"/>
  <c r="AV6" i="2"/>
  <c r="AW9" i="2"/>
  <c r="AV12" i="2"/>
  <c r="AW17" i="2"/>
  <c r="AY17" i="2" s="1"/>
  <c r="AW19" i="2"/>
  <c r="AV20" i="2"/>
  <c r="AW27" i="2"/>
  <c r="AW30" i="2"/>
  <c r="AW31" i="2"/>
  <c r="AV32" i="2"/>
  <c r="AV39" i="2"/>
  <c r="AW42" i="2"/>
  <c r="AV44" i="2"/>
  <c r="AV676" i="2"/>
  <c r="AW682" i="2"/>
  <c r="AW687" i="2"/>
  <c r="AV690" i="2"/>
  <c r="AV700" i="2"/>
  <c r="AV706" i="2"/>
  <c r="AX706" i="2" s="1"/>
  <c r="AV709" i="2"/>
  <c r="AV712" i="2"/>
  <c r="AV723" i="2"/>
  <c r="AW729" i="2"/>
  <c r="AV739" i="2"/>
  <c r="AW745" i="2"/>
  <c r="AV755" i="2"/>
  <c r="AW761" i="2"/>
  <c r="AV771" i="2"/>
  <c r="AW789" i="2"/>
  <c r="AY789" i="2" s="1"/>
  <c r="BA789" i="2" s="1"/>
  <c r="BB789" i="2" s="1"/>
  <c r="BF789" i="2" s="1"/>
  <c r="AV791" i="2"/>
  <c r="AW793" i="2"/>
  <c r="AV795" i="2"/>
  <c r="AW801" i="2"/>
  <c r="AW812" i="2"/>
  <c r="AW6" i="2"/>
  <c r="AW12" i="2"/>
  <c r="AV13" i="2"/>
  <c r="AW20" i="2"/>
  <c r="AW29" i="2"/>
  <c r="AW32" i="2"/>
  <c r="AV38" i="2"/>
  <c r="AW39" i="2"/>
  <c r="AV40" i="2"/>
  <c r="AV46" i="2"/>
  <c r="AW47" i="2"/>
  <c r="AY47" i="2" s="1"/>
  <c r="AW54" i="2"/>
  <c r="AV63" i="2"/>
  <c r="AW65" i="2"/>
  <c r="AY65" i="2" s="1"/>
  <c r="AW69" i="2"/>
  <c r="AV71" i="2"/>
  <c r="AV72" i="2"/>
  <c r="AV73" i="2"/>
  <c r="AV75" i="2"/>
  <c r="AV77" i="2"/>
  <c r="AV79" i="2"/>
  <c r="AW85" i="2"/>
  <c r="AV87" i="2"/>
  <c r="AW93" i="2"/>
  <c r="AW96" i="2"/>
  <c r="AV99" i="2"/>
  <c r="AW102" i="2"/>
  <c r="AW46" i="2"/>
  <c r="AW60" i="2"/>
  <c r="AW64" i="2"/>
  <c r="AV76" i="2"/>
  <c r="AW77" i="2"/>
  <c r="AV81" i="2"/>
  <c r="AV85" i="2"/>
  <c r="AV89" i="2"/>
  <c r="AV93" i="2"/>
  <c r="AW100" i="2"/>
  <c r="AV103" i="2"/>
  <c r="AW106" i="2"/>
  <c r="AW108" i="2"/>
  <c r="AV115" i="2"/>
  <c r="AW116" i="2"/>
  <c r="AV122" i="2"/>
  <c r="AW123" i="2"/>
  <c r="AW125" i="2"/>
  <c r="AW137" i="2"/>
  <c r="AW154" i="2"/>
  <c r="AV166" i="2"/>
  <c r="AW170" i="2"/>
  <c r="AV182" i="2"/>
  <c r="AW187" i="2"/>
  <c r="AY187" i="2" s="1"/>
  <c r="AW199" i="2"/>
  <c r="AV217" i="2"/>
  <c r="AV226" i="2"/>
  <c r="AW230" i="2"/>
  <c r="AW50" i="2"/>
  <c r="AV54" i="2"/>
  <c r="AV58" i="2"/>
  <c r="AV95" i="2"/>
  <c r="AV97" i="2"/>
  <c r="AX97" i="2" s="1"/>
  <c r="AW98" i="2"/>
  <c r="AV107" i="2"/>
  <c r="AV109" i="2"/>
  <c r="AW115" i="2"/>
  <c r="AY115" i="2" s="1"/>
  <c r="BA115" i="2" s="1"/>
  <c r="BB115" i="2" s="1"/>
  <c r="BF115" i="2" s="1"/>
  <c r="AV117" i="2"/>
  <c r="AV119" i="2"/>
  <c r="AW149" i="2"/>
  <c r="AV156" i="2"/>
  <c r="AV159" i="2"/>
  <c r="AV160" i="2"/>
  <c r="AV162" i="2"/>
  <c r="AW163" i="2"/>
  <c r="AY163" i="2" s="1"/>
  <c r="BA163" i="2" s="1"/>
  <c r="BE163" i="2" s="1"/>
  <c r="AW166" i="2"/>
  <c r="AV178" i="2"/>
  <c r="AW179" i="2"/>
  <c r="AY179" i="2" s="1"/>
  <c r="AW182" i="2"/>
  <c r="AW186" i="2"/>
  <c r="AW191" i="2"/>
  <c r="AV194" i="2"/>
  <c r="AW203" i="2"/>
  <c r="AV205" i="2"/>
  <c r="AV206" i="2"/>
  <c r="AX206" i="2" s="1"/>
  <c r="AW207" i="2"/>
  <c r="AY207" i="2" s="1"/>
  <c r="AV209" i="2"/>
  <c r="AV210" i="2"/>
  <c r="AW211" i="2"/>
  <c r="AV213" i="2"/>
  <c r="AV214" i="2"/>
  <c r="AW218" i="2"/>
  <c r="AW223" i="2"/>
  <c r="AV225" i="2"/>
  <c r="AW226" i="2"/>
  <c r="AY226" i="2" s="1"/>
  <c r="AV152" i="2"/>
  <c r="AV155" i="2"/>
  <c r="AV157" i="2"/>
  <c r="AV161" i="2"/>
  <c r="AV174" i="2"/>
  <c r="AX174" i="2" s="1"/>
  <c r="AW178" i="2"/>
  <c r="AY178" i="2" s="1"/>
  <c r="BA178" i="2" s="1"/>
  <c r="BB178" i="2" s="1"/>
  <c r="BF178" i="2" s="1"/>
  <c r="AW194" i="2"/>
  <c r="AV200" i="2"/>
  <c r="AW210" i="2"/>
  <c r="AW214" i="2"/>
  <c r="AV48" i="2"/>
  <c r="AV53" i="2"/>
  <c r="AV56" i="2"/>
  <c r="AV67" i="2"/>
  <c r="AV69" i="2"/>
  <c r="AW73" i="2"/>
  <c r="AW74" i="2"/>
  <c r="AW78" i="2"/>
  <c r="AW82" i="2"/>
  <c r="AW86" i="2"/>
  <c r="AW90" i="2"/>
  <c r="AV105" i="2"/>
  <c r="AV111" i="2"/>
  <c r="AW112" i="2"/>
  <c r="AY112" i="2" s="1"/>
  <c r="BA112" i="2" s="1"/>
  <c r="AW119" i="2"/>
  <c r="AV151" i="2"/>
  <c r="AW156" i="2"/>
  <c r="AW158" i="2"/>
  <c r="AW162" i="2"/>
  <c r="AW175" i="2"/>
  <c r="AV190" i="2"/>
  <c r="AV201" i="2"/>
  <c r="AW206" i="2"/>
  <c r="AV222" i="2"/>
  <c r="AV52" i="2"/>
  <c r="AV61" i="2"/>
  <c r="AV65" i="2"/>
  <c r="AW68" i="2"/>
  <c r="AV101" i="2"/>
  <c r="AV104" i="2"/>
  <c r="AW111" i="2"/>
  <c r="AV113" i="2"/>
  <c r="AV121" i="2"/>
  <c r="AV123" i="2"/>
  <c r="AV124" i="2"/>
  <c r="AV125" i="2"/>
  <c r="AW126" i="2"/>
  <c r="AV128" i="2"/>
  <c r="AV129" i="2"/>
  <c r="AW130" i="2"/>
  <c r="AV132" i="2"/>
  <c r="AV133" i="2"/>
  <c r="AW134" i="2"/>
  <c r="AV136" i="2"/>
  <c r="AV137" i="2"/>
  <c r="AW138" i="2"/>
  <c r="AV140" i="2"/>
  <c r="AV141" i="2"/>
  <c r="AW142" i="2"/>
  <c r="AV144" i="2"/>
  <c r="AV145" i="2"/>
  <c r="AW146" i="2"/>
  <c r="AW150" i="2"/>
  <c r="AV153" i="2"/>
  <c r="AW157" i="2"/>
  <c r="AW161" i="2"/>
  <c r="AV170" i="2"/>
  <c r="AW171" i="2"/>
  <c r="AY171" i="2" s="1"/>
  <c r="BA171" i="2" s="1"/>
  <c r="BE171" i="2" s="1"/>
  <c r="AW174" i="2"/>
  <c r="AW190" i="2"/>
  <c r="AY190" i="2" s="1"/>
  <c r="AV197" i="2"/>
  <c r="AV198" i="2"/>
  <c r="AW201" i="2"/>
  <c r="AV202" i="2"/>
  <c r="AW219" i="2"/>
  <c r="AV221" i="2"/>
  <c r="AW222" i="2"/>
  <c r="AW227" i="2"/>
  <c r="AV229" i="2"/>
  <c r="AV230" i="2"/>
  <c r="AW129" i="2"/>
  <c r="AW133" i="2"/>
  <c r="AW141" i="2"/>
  <c r="AW145" i="2"/>
  <c r="AV149" i="2"/>
  <c r="AW153" i="2"/>
  <c r="AW167" i="2"/>
  <c r="AW183" i="2"/>
  <c r="AY183" i="2" s="1"/>
  <c r="AV186" i="2"/>
  <c r="AV193" i="2"/>
  <c r="AW195" i="2"/>
  <c r="AW198" i="2"/>
  <c r="AW202" i="2"/>
  <c r="AW215" i="2"/>
  <c r="AV218" i="2"/>
  <c r="AW229" i="2"/>
  <c r="AW808" i="2"/>
  <c r="AV780" i="2"/>
  <c r="AV822" i="2"/>
  <c r="AV814" i="2"/>
  <c r="AV798" i="2"/>
  <c r="AW814" i="2"/>
  <c r="AW800" i="2"/>
  <c r="AV808" i="2"/>
  <c r="AW776" i="2"/>
  <c r="AW699" i="2"/>
  <c r="AV681" i="2"/>
  <c r="AW811" i="2"/>
  <c r="AY811" i="2" s="1"/>
  <c r="BA811" i="2" s="1"/>
  <c r="AW795" i="2"/>
  <c r="AW787" i="2"/>
  <c r="AV782" i="2"/>
  <c r="AW771" i="2"/>
  <c r="AV766" i="2"/>
  <c r="AW755" i="2"/>
  <c r="AV750" i="2"/>
  <c r="AW739" i="2"/>
  <c r="AV734" i="2"/>
  <c r="AW723" i="2"/>
  <c r="AV718" i="2"/>
  <c r="AW691" i="2"/>
  <c r="AW689" i="2"/>
  <c r="AW768" i="2"/>
  <c r="AW752" i="2"/>
  <c r="AW736" i="2"/>
  <c r="AW720" i="2"/>
  <c r="AV701" i="2"/>
  <c r="AW616" i="2"/>
  <c r="AV632" i="2"/>
  <c r="AW704" i="2"/>
  <c r="AW688" i="2"/>
  <c r="AV683" i="2"/>
  <c r="AW672" i="2"/>
  <c r="AY672" i="2" s="1"/>
  <c r="BA672" i="2" s="1"/>
  <c r="BE672" i="2" s="1"/>
  <c r="AV667" i="2"/>
  <c r="AW656" i="2"/>
  <c r="AV651" i="2"/>
  <c r="AW640" i="2"/>
  <c r="AY640" i="2" s="1"/>
  <c r="BA640" i="2" s="1"/>
  <c r="BB640" i="2" s="1"/>
  <c r="BF640" i="2" s="1"/>
  <c r="AW634" i="2"/>
  <c r="AW633" i="2"/>
  <c r="AV620" i="2"/>
  <c r="AW610" i="2"/>
  <c r="AW588" i="2"/>
  <c r="AW673" i="2"/>
  <c r="AW657" i="2"/>
  <c r="AW641" i="2"/>
  <c r="AV616" i="2"/>
  <c r="AW621" i="2"/>
  <c r="AW605" i="2"/>
  <c r="AW589" i="2"/>
  <c r="AW581" i="2"/>
  <c r="AV576" i="2"/>
  <c r="AW565" i="2"/>
  <c r="AV560" i="2"/>
  <c r="AV531" i="2"/>
  <c r="AV545" i="2"/>
  <c r="AV541" i="2"/>
  <c r="AV525" i="2"/>
  <c r="AV537" i="2"/>
  <c r="AW525" i="2"/>
  <c r="AW584" i="2"/>
  <c r="AY584" i="2" s="1"/>
  <c r="AW568" i="2"/>
  <c r="AW538" i="2"/>
  <c r="AW522" i="2"/>
  <c r="AW514" i="2"/>
  <c r="AV509" i="2"/>
  <c r="AW498" i="2"/>
  <c r="AV493" i="2"/>
  <c r="AW482" i="2"/>
  <c r="AY482" i="2" s="1"/>
  <c r="BA482" i="2" s="1"/>
  <c r="BB482" i="2" s="1"/>
  <c r="BF482" i="2" s="1"/>
  <c r="AV477" i="2"/>
  <c r="AW465" i="2"/>
  <c r="AW449" i="2"/>
  <c r="AW507" i="2"/>
  <c r="AW491" i="2"/>
  <c r="AW475" i="2"/>
  <c r="AY475" i="2" s="1"/>
  <c r="AV459" i="2"/>
  <c r="AV453" i="2"/>
  <c r="AW459" i="2"/>
  <c r="AV447" i="2"/>
  <c r="AV439" i="2"/>
  <c r="AW416" i="2"/>
  <c r="AW410" i="2"/>
  <c r="AV424" i="2"/>
  <c r="AW462" i="2"/>
  <c r="AV445" i="2"/>
  <c r="AV441" i="2"/>
  <c r="AW432" i="2"/>
  <c r="AW431" i="2"/>
  <c r="AW422" i="2"/>
  <c r="AW406" i="2"/>
  <c r="AW423" i="2"/>
  <c r="AW407" i="2"/>
  <c r="AW399" i="2"/>
  <c r="AV818" i="2"/>
  <c r="AV804" i="2"/>
  <c r="AV784" i="2"/>
  <c r="AV810" i="2"/>
  <c r="AV796" i="2"/>
  <c r="AV788" i="2"/>
  <c r="AW792" i="2"/>
  <c r="AV768" i="2"/>
  <c r="AV760" i="2"/>
  <c r="AV752" i="2"/>
  <c r="AV744" i="2"/>
  <c r="AV736" i="2"/>
  <c r="AV728" i="2"/>
  <c r="AV720" i="2"/>
  <c r="AV695" i="2"/>
  <c r="AV693" i="2"/>
  <c r="AV685" i="2"/>
  <c r="AW815" i="2"/>
  <c r="AW799" i="2"/>
  <c r="AW783" i="2"/>
  <c r="AY783" i="2" s="1"/>
  <c r="BA783" i="2" s="1"/>
  <c r="BE783" i="2" s="1"/>
  <c r="AV778" i="2"/>
  <c r="AW767" i="2"/>
  <c r="AV762" i="2"/>
  <c r="AW751" i="2"/>
  <c r="AV746" i="2"/>
  <c r="AW735" i="2"/>
  <c r="AV730" i="2"/>
  <c r="AW719" i="2"/>
  <c r="AW709" i="2"/>
  <c r="AW708" i="2"/>
  <c r="AV705" i="2"/>
  <c r="AW772" i="2"/>
  <c r="AW756" i="2"/>
  <c r="AW740" i="2"/>
  <c r="AW724" i="2"/>
  <c r="AV677" i="2"/>
  <c r="AV673" i="2"/>
  <c r="AV665" i="2"/>
  <c r="AV657" i="2"/>
  <c r="AV649" i="2"/>
  <c r="AV641" i="2"/>
  <c r="AW630" i="2"/>
  <c r="AW629" i="2"/>
  <c r="AV612" i="2"/>
  <c r="AW596" i="2"/>
  <c r="AV610" i="2"/>
  <c r="AV600" i="2"/>
  <c r="AW692" i="2"/>
  <c r="AW684" i="2"/>
  <c r="AY684" i="2" s="1"/>
  <c r="BA684" i="2" s="1"/>
  <c r="AV679" i="2"/>
  <c r="AW668" i="2"/>
  <c r="AV663" i="2"/>
  <c r="AW652" i="2"/>
  <c r="AV647" i="2"/>
  <c r="AW636" i="2"/>
  <c r="AW626" i="2"/>
  <c r="AV606" i="2"/>
  <c r="AW661" i="2"/>
  <c r="AW645" i="2"/>
  <c r="AV592" i="2"/>
  <c r="AW625" i="2"/>
  <c r="AW609" i="2"/>
  <c r="AW593" i="2"/>
  <c r="AW577" i="2"/>
  <c r="AV572" i="2"/>
  <c r="AW561" i="2"/>
  <c r="AV556" i="2"/>
  <c r="AW533" i="2"/>
  <c r="AV594" i="2"/>
  <c r="AV586" i="2"/>
  <c r="AV578" i="2"/>
  <c r="AV570" i="2"/>
  <c r="AV562" i="2"/>
  <c r="AW543" i="2"/>
  <c r="AV521" i="2"/>
  <c r="AW572" i="2"/>
  <c r="AW556" i="2"/>
  <c r="AV549" i="2"/>
  <c r="AV535" i="2"/>
  <c r="AW542" i="2"/>
  <c r="AY542" i="2" s="1"/>
  <c r="BA542" i="2" s="1"/>
  <c r="BE542" i="2" s="1"/>
  <c r="AW526" i="2"/>
  <c r="AW510" i="2"/>
  <c r="AY510" i="2" s="1"/>
  <c r="AV505" i="2"/>
  <c r="AW494" i="2"/>
  <c r="AV489" i="2"/>
  <c r="AW478" i="2"/>
  <c r="AY478" i="2" s="1"/>
  <c r="AV461" i="2"/>
  <c r="AV449" i="2"/>
  <c r="AW511" i="2"/>
  <c r="AW495" i="2"/>
  <c r="AY495" i="2" s="1"/>
  <c r="AW479" i="2"/>
  <c r="AV511" i="2"/>
  <c r="AV503" i="2"/>
  <c r="AV495" i="2"/>
  <c r="AW806" i="2"/>
  <c r="AW780" i="2"/>
  <c r="AV816" i="2"/>
  <c r="AV800" i="2"/>
  <c r="AW816" i="2"/>
  <c r="AW798" i="2"/>
  <c r="AV806" i="2"/>
  <c r="AV776" i="2"/>
  <c r="AW701" i="2"/>
  <c r="AY701" i="2" s="1"/>
  <c r="BA701" i="2" s="1"/>
  <c r="AW681" i="2"/>
  <c r="AV707" i="2"/>
  <c r="AW803" i="2"/>
  <c r="AV790" i="2"/>
  <c r="AW779" i="2"/>
  <c r="AV774" i="2"/>
  <c r="AW763" i="2"/>
  <c r="AY763" i="2" s="1"/>
  <c r="AV758" i="2"/>
  <c r="AW747" i="2"/>
  <c r="AV742" i="2"/>
  <c r="AW731" i="2"/>
  <c r="AV726" i="2"/>
  <c r="AW693" i="2"/>
  <c r="AV689" i="2"/>
  <c r="AW760" i="2"/>
  <c r="AW744" i="2"/>
  <c r="AW728" i="2"/>
  <c r="AY728" i="2" s="1"/>
  <c r="AV699" i="2"/>
  <c r="AW618" i="2"/>
  <c r="AV624" i="2"/>
  <c r="AW696" i="2"/>
  <c r="AW680" i="2"/>
  <c r="AV675" i="2"/>
  <c r="AW664" i="2"/>
  <c r="AY664" i="2" s="1"/>
  <c r="AV659" i="2"/>
  <c r="AW648" i="2"/>
  <c r="AV643" i="2"/>
  <c r="AV622" i="2"/>
  <c r="AW608" i="2"/>
  <c r="AV588" i="2"/>
  <c r="AW665" i="2"/>
  <c r="AW649" i="2"/>
  <c r="AY649" i="2" s="1"/>
  <c r="BA649" i="2" s="1"/>
  <c r="BE649" i="2" s="1"/>
  <c r="AV618" i="2"/>
  <c r="AV602" i="2"/>
  <c r="AW613" i="2"/>
  <c r="AW597" i="2"/>
  <c r="AV584" i="2"/>
  <c r="AW573" i="2"/>
  <c r="AV568" i="2"/>
  <c r="AW557" i="2"/>
  <c r="AY557" i="2" s="1"/>
  <c r="BA557" i="2" s="1"/>
  <c r="AV529" i="2"/>
  <c r="AV553" i="2"/>
  <c r="AV543" i="2"/>
  <c r="AV527" i="2"/>
  <c r="AV519" i="2"/>
  <c r="AW547" i="2"/>
  <c r="AW546" i="2"/>
  <c r="AV539" i="2"/>
  <c r="AW527" i="2"/>
  <c r="AW576" i="2"/>
  <c r="AY576" i="2" s="1"/>
  <c r="BA576" i="2" s="1"/>
  <c r="AW560" i="2"/>
  <c r="AW530" i="2"/>
  <c r="AV517" i="2"/>
  <c r="AW506" i="2"/>
  <c r="AV501" i="2"/>
  <c r="AW490" i="2"/>
  <c r="AV485" i="2"/>
  <c r="AW474" i="2"/>
  <c r="AW467" i="2"/>
  <c r="AW515" i="2"/>
  <c r="AW499" i="2"/>
  <c r="AW483" i="2"/>
  <c r="AV457" i="2"/>
  <c r="AV469" i="2"/>
  <c r="AW457" i="2"/>
  <c r="AW453" i="2"/>
  <c r="AV443" i="2"/>
  <c r="AV435" i="2"/>
  <c r="AV426" i="2"/>
  <c r="AW414" i="2"/>
  <c r="AV410" i="2"/>
  <c r="AW441" i="2"/>
  <c r="AV430" i="2"/>
  <c r="AV422" i="2"/>
  <c r="AW470" i="2"/>
  <c r="AW424" i="2"/>
  <c r="AV406" i="2"/>
  <c r="AW415" i="2"/>
  <c r="AV402" i="2"/>
  <c r="AW820" i="2"/>
  <c r="AW819" i="2"/>
  <c r="AY819" i="2" s="1"/>
  <c r="BA819" i="2" s="1"/>
  <c r="BE819" i="2" s="1"/>
  <c r="AV802" i="2"/>
  <c r="AW784" i="2"/>
  <c r="AV812" i="2"/>
  <c r="AV794" i="2"/>
  <c r="AW788" i="2"/>
  <c r="AV792" i="2"/>
  <c r="AV772" i="2"/>
  <c r="AV764" i="2"/>
  <c r="AV756" i="2"/>
  <c r="AV748" i="2"/>
  <c r="AV740" i="2"/>
  <c r="AV732" i="2"/>
  <c r="AV724" i="2"/>
  <c r="AV716" i="2"/>
  <c r="AW713" i="2"/>
  <c r="AW712" i="2"/>
  <c r="AV697" i="2"/>
  <c r="AV715" i="2"/>
  <c r="AV691" i="2"/>
  <c r="AW685" i="2"/>
  <c r="AW807" i="2"/>
  <c r="AW791" i="2"/>
  <c r="AV786" i="2"/>
  <c r="AW775" i="2"/>
  <c r="AV770" i="2"/>
  <c r="AW759" i="2"/>
  <c r="AV754" i="2"/>
  <c r="AW743" i="2"/>
  <c r="AV738" i="2"/>
  <c r="AW727" i="2"/>
  <c r="AV722" i="2"/>
  <c r="AV703" i="2"/>
  <c r="AW764" i="2"/>
  <c r="AW748" i="2"/>
  <c r="AY748" i="2" s="1"/>
  <c r="BA748" i="2" s="1"/>
  <c r="BE748" i="2" s="1"/>
  <c r="AW732" i="2"/>
  <c r="AW716" i="2"/>
  <c r="AV711" i="2"/>
  <c r="AW677" i="2"/>
  <c r="AV669" i="2"/>
  <c r="AV661" i="2"/>
  <c r="AV653" i="2"/>
  <c r="AV645" i="2"/>
  <c r="AV637" i="2"/>
  <c r="AV614" i="2"/>
  <c r="AW602" i="2"/>
  <c r="AV596" i="2"/>
  <c r="AV608" i="2"/>
  <c r="AW600" i="2"/>
  <c r="AW700" i="2"/>
  <c r="AY700" i="2" s="1"/>
  <c r="BA700" i="2" s="1"/>
  <c r="AV687" i="2"/>
  <c r="AW676" i="2"/>
  <c r="AV671" i="2"/>
  <c r="AW660" i="2"/>
  <c r="AV655" i="2"/>
  <c r="AW644" i="2"/>
  <c r="AV639" i="2"/>
  <c r="AW624" i="2"/>
  <c r="AV604" i="2"/>
  <c r="AW669" i="2"/>
  <c r="AW653" i="2"/>
  <c r="AW637" i="2"/>
  <c r="AV628" i="2"/>
  <c r="AW592" i="2"/>
  <c r="AW617" i="2"/>
  <c r="AW601" i="2"/>
  <c r="AW585" i="2"/>
  <c r="AY585" i="2" s="1"/>
  <c r="AV580" i="2"/>
  <c r="AW569" i="2"/>
  <c r="AV564" i="2"/>
  <c r="AW551" i="2"/>
  <c r="AW550" i="2"/>
  <c r="AW535" i="2"/>
  <c r="AW519" i="2"/>
  <c r="AV598" i="2"/>
  <c r="AV590" i="2"/>
  <c r="AV582" i="2"/>
  <c r="AV574" i="2"/>
  <c r="AV566" i="2"/>
  <c r="AV558" i="2"/>
  <c r="AW541" i="2"/>
  <c r="AV523" i="2"/>
  <c r="AW580" i="2"/>
  <c r="AW564" i="2"/>
  <c r="AV533" i="2"/>
  <c r="AW534" i="2"/>
  <c r="AW518" i="2"/>
  <c r="AV513" i="2"/>
  <c r="AW502" i="2"/>
  <c r="AY502" i="2" s="1"/>
  <c r="AV497" i="2"/>
  <c r="AW486" i="2"/>
  <c r="AV481" i="2"/>
  <c r="AV463" i="2"/>
  <c r="AW503" i="2"/>
  <c r="AW487" i="2"/>
  <c r="AY487" i="2" s="1"/>
  <c r="BA487" i="2" s="1"/>
  <c r="BE487" i="2" s="1"/>
  <c r="AV515" i="2"/>
  <c r="AV507" i="2"/>
  <c r="AV499" i="2"/>
  <c r="AV491" i="2"/>
  <c r="AV483" i="2"/>
  <c r="AV475" i="2"/>
  <c r="AW445" i="2"/>
  <c r="AW466" i="2"/>
  <c r="AW411" i="2"/>
  <c r="AW403" i="2"/>
  <c r="AY403" i="2" s="1"/>
  <c r="BA403" i="2" s="1"/>
  <c r="BE403" i="2" s="1"/>
  <c r="AV404" i="2"/>
  <c r="AV396" i="2"/>
  <c r="AV388" i="2"/>
  <c r="AV378" i="2"/>
  <c r="AW394" i="2"/>
  <c r="AY394" i="2" s="1"/>
  <c r="AV367" i="2"/>
  <c r="AW358" i="2"/>
  <c r="AW362" i="2"/>
  <c r="AW377" i="2"/>
  <c r="AW363" i="2"/>
  <c r="AV370" i="2"/>
  <c r="AV354" i="2"/>
  <c r="AW342" i="2"/>
  <c r="AW351" i="2"/>
  <c r="AW343" i="2"/>
  <c r="AV338" i="2"/>
  <c r="AW326" i="2"/>
  <c r="AV321" i="2"/>
  <c r="AW313" i="2"/>
  <c r="AW309" i="2"/>
  <c r="AW314" i="2"/>
  <c r="AV309" i="2"/>
  <c r="AW294" i="2"/>
  <c r="AV291" i="2"/>
  <c r="AV296" i="2"/>
  <c r="AW289" i="2"/>
  <c r="AV281" i="2"/>
  <c r="AV289" i="2"/>
  <c r="AW288" i="2"/>
  <c r="AV275" i="2"/>
  <c r="AW268" i="2"/>
  <c r="AW275" i="2"/>
  <c r="AV247" i="2"/>
  <c r="AV266" i="2"/>
  <c r="AV258" i="2"/>
  <c r="AW246" i="2"/>
  <c r="AV232" i="2"/>
  <c r="AW225" i="2"/>
  <c r="AV220" i="2"/>
  <c r="AW209" i="2"/>
  <c r="AV204" i="2"/>
  <c r="AW197" i="2"/>
  <c r="AW189" i="2"/>
  <c r="AW232" i="2"/>
  <c r="AV227" i="2"/>
  <c r="AW216" i="2"/>
  <c r="AV211" i="2"/>
  <c r="AW196" i="2"/>
  <c r="AV189" i="2"/>
  <c r="AW148" i="2"/>
  <c r="AV187" i="2"/>
  <c r="AW176" i="2"/>
  <c r="AV171" i="2"/>
  <c r="AV158" i="2"/>
  <c r="AV188" i="2"/>
  <c r="AW181" i="2"/>
  <c r="AV176" i="2"/>
  <c r="AW165" i="2"/>
  <c r="AV139" i="2"/>
  <c r="AW128" i="2"/>
  <c r="AW139" i="2"/>
  <c r="AV134" i="2"/>
  <c r="AW122" i="2"/>
  <c r="AW113" i="2"/>
  <c r="AY113" i="2" s="1"/>
  <c r="BA113" i="2" s="1"/>
  <c r="BE113" i="2" s="1"/>
  <c r="AV98" i="2"/>
  <c r="AW80" i="2"/>
  <c r="AV82" i="2"/>
  <c r="AW72" i="2"/>
  <c r="AW66" i="2"/>
  <c r="AY66" i="2" s="1"/>
  <c r="AW59" i="2"/>
  <c r="AW45" i="2"/>
  <c r="AW44" i="2"/>
  <c r="AV25" i="2"/>
  <c r="AV23" i="2"/>
  <c r="AW10" i="2"/>
  <c r="AV7" i="2"/>
  <c r="AV451" i="2"/>
  <c r="AV467" i="2"/>
  <c r="AV412" i="2"/>
  <c r="AW437" i="2"/>
  <c r="AY437" i="2" s="1"/>
  <c r="BA437" i="2" s="1"/>
  <c r="BB437" i="2" s="1"/>
  <c r="BF437" i="2" s="1"/>
  <c r="AW458" i="2"/>
  <c r="AV437" i="2"/>
  <c r="AV420" i="2"/>
  <c r="AV416" i="2"/>
  <c r="AV398" i="2"/>
  <c r="AV380" i="2"/>
  <c r="AV376" i="2"/>
  <c r="AW380" i="2"/>
  <c r="AW398" i="2"/>
  <c r="AV358" i="2"/>
  <c r="AW350" i="2"/>
  <c r="AV362" i="2"/>
  <c r="AW381" i="2"/>
  <c r="AW366" i="2"/>
  <c r="AW346" i="2"/>
  <c r="AW322" i="2"/>
  <c r="AW339" i="2"/>
  <c r="AV334" i="2"/>
  <c r="AV322" i="2"/>
  <c r="AW329" i="2"/>
  <c r="AV328" i="2"/>
  <c r="AV320" i="2"/>
  <c r="AW297" i="2"/>
  <c r="AW310" i="2"/>
  <c r="AV305" i="2"/>
  <c r="AW302" i="2"/>
  <c r="AW301" i="2"/>
  <c r="AV285" i="2"/>
  <c r="AW276" i="2"/>
  <c r="AW270" i="2"/>
  <c r="AV268" i="2"/>
  <c r="AV273" i="2"/>
  <c r="AW264" i="2"/>
  <c r="AW265" i="2"/>
  <c r="AV256" i="2"/>
  <c r="AV251" i="2"/>
  <c r="AW250" i="2"/>
  <c r="AV243" i="2"/>
  <c r="AW241" i="2"/>
  <c r="AV239" i="2"/>
  <c r="AV237" i="2"/>
  <c r="AV233" i="2"/>
  <c r="AW221" i="2"/>
  <c r="AV216" i="2"/>
  <c r="AW205" i="2"/>
  <c r="AV199" i="2"/>
  <c r="AW192" i="2"/>
  <c r="AW193" i="2"/>
  <c r="AW231" i="2"/>
  <c r="AW228" i="2"/>
  <c r="AV223" i="2"/>
  <c r="AW212" i="2"/>
  <c r="AV207" i="2"/>
  <c r="AV196" i="2"/>
  <c r="AW155" i="2"/>
  <c r="AV195" i="2"/>
  <c r="AW188" i="2"/>
  <c r="AY188" i="2" s="1"/>
  <c r="BA188" i="2" s="1"/>
  <c r="AV183" i="2"/>
  <c r="AW172" i="2"/>
  <c r="AV167" i="2"/>
  <c r="AW143" i="2"/>
  <c r="AW177" i="2"/>
  <c r="AV172" i="2"/>
  <c r="AW160" i="2"/>
  <c r="AW159" i="2"/>
  <c r="AV177" i="2"/>
  <c r="AV169" i="2"/>
  <c r="AV147" i="2"/>
  <c r="AW140" i="2"/>
  <c r="AV135" i="2"/>
  <c r="AW124" i="2"/>
  <c r="AV118" i="2"/>
  <c r="AW135" i="2"/>
  <c r="AV130" i="2"/>
  <c r="AW121" i="2"/>
  <c r="AV114" i="2"/>
  <c r="AW109" i="2"/>
  <c r="AW104" i="2"/>
  <c r="AW103" i="2"/>
  <c r="AW110" i="2"/>
  <c r="AV106" i="2"/>
  <c r="AX106" i="2" s="1"/>
  <c r="AW84" i="2"/>
  <c r="AW76" i="2"/>
  <c r="AW75" i="2"/>
  <c r="AV94" i="2"/>
  <c r="AW83" i="2"/>
  <c r="AV68" i="2"/>
  <c r="AV60" i="2"/>
  <c r="AV55" i="2"/>
  <c r="AV66" i="2"/>
  <c r="AW49" i="2"/>
  <c r="AY49" i="2" s="1"/>
  <c r="BA49" i="2" s="1"/>
  <c r="AV37" i="2"/>
  <c r="AV51" i="2"/>
  <c r="AW37" i="2"/>
  <c r="AV29" i="2"/>
  <c r="AW34" i="2"/>
  <c r="AV21" i="2"/>
  <c r="AW21" i="2"/>
  <c r="AW7" i="2"/>
  <c r="AY7" i="2" s="1"/>
  <c r="BA7" i="2" s="1"/>
  <c r="BE7" i="2" s="1"/>
  <c r="AV120" i="2"/>
  <c r="AV150" i="2"/>
  <c r="AV142" i="2"/>
  <c r="AX142" i="2" s="1"/>
  <c r="AW131" i="2"/>
  <c r="AV102" i="2"/>
  <c r="AW88" i="2"/>
  <c r="AV92" i="2"/>
  <c r="AV84" i="2"/>
  <c r="AV90" i="2"/>
  <c r="AW67" i="2"/>
  <c r="AV62" i="2"/>
  <c r="AW52" i="2"/>
  <c r="AW33" i="2"/>
  <c r="AV27" i="2"/>
  <c r="AW15" i="2"/>
  <c r="AV10" i="2"/>
  <c r="AV487" i="2"/>
  <c r="AV479" i="2"/>
  <c r="AV455" i="2"/>
  <c r="AW427" i="2"/>
  <c r="AV394" i="2"/>
  <c r="AV390" i="2"/>
  <c r="AV384" i="2"/>
  <c r="AV408" i="2"/>
  <c r="AV400" i="2"/>
  <c r="AV392" i="2"/>
  <c r="AW402" i="2"/>
  <c r="AW376" i="2"/>
  <c r="AY376" i="2" s="1"/>
  <c r="AW371" i="2"/>
  <c r="AV350" i="2"/>
  <c r="AW385" i="2"/>
  <c r="AY385" i="2" s="1"/>
  <c r="AV366" i="2"/>
  <c r="AV359" i="2"/>
  <c r="AW367" i="2"/>
  <c r="AW334" i="2"/>
  <c r="AV346" i="2"/>
  <c r="AW335" i="2"/>
  <c r="AW325" i="2"/>
  <c r="AV316" i="2"/>
  <c r="AV297" i="2"/>
  <c r="AV317" i="2"/>
  <c r="AW306" i="2"/>
  <c r="AV300" i="2"/>
  <c r="AW293" i="2"/>
  <c r="AW287" i="2"/>
  <c r="AV279" i="2"/>
  <c r="AV287" i="2"/>
  <c r="AW280" i="2"/>
  <c r="AW272" i="2"/>
  <c r="AW269" i="2"/>
  <c r="AV260" i="2"/>
  <c r="AV253" i="2"/>
  <c r="AV262" i="2"/>
  <c r="AW254" i="2"/>
  <c r="AW256" i="2"/>
  <c r="AW238" i="2"/>
  <c r="AV228" i="2"/>
  <c r="AW217" i="2"/>
  <c r="AV212" i="2"/>
  <c r="AV192" i="2"/>
  <c r="AW200" i="2"/>
  <c r="AW185" i="2"/>
  <c r="AV203" i="2"/>
  <c r="AW224" i="2"/>
  <c r="AV219" i="2"/>
  <c r="AW208" i="2"/>
  <c r="AW184" i="2"/>
  <c r="AV179" i="2"/>
  <c r="AW168" i="2"/>
  <c r="AV163" i="2"/>
  <c r="AV184" i="2"/>
  <c r="AW173" i="2"/>
  <c r="AY173" i="2" s="1"/>
  <c r="AV168" i="2"/>
  <c r="AW152" i="2"/>
  <c r="AV154" i="2"/>
  <c r="AW144" i="2"/>
  <c r="AY144" i="2" s="1"/>
  <c r="AW136" i="2"/>
  <c r="AV131" i="2"/>
  <c r="AV126" i="2"/>
  <c r="AW107" i="2"/>
  <c r="AV116" i="2"/>
  <c r="AW114" i="2"/>
  <c r="AV100" i="2"/>
  <c r="AV70" i="2"/>
  <c r="AW95" i="2"/>
  <c r="AV49" i="2"/>
  <c r="AV41" i="2"/>
  <c r="AV47" i="2"/>
  <c r="AV35" i="2"/>
  <c r="AW25" i="2"/>
  <c r="AW38" i="2"/>
  <c r="AW22" i="2"/>
  <c r="AY22" i="2" s="1"/>
  <c r="AV465" i="2"/>
  <c r="AW428" i="2"/>
  <c r="AW446" i="2"/>
  <c r="AW434" i="2"/>
  <c r="AV418" i="2"/>
  <c r="AV414" i="2"/>
  <c r="AW419" i="2"/>
  <c r="AW395" i="2"/>
  <c r="AW391" i="2"/>
  <c r="AV374" i="2"/>
  <c r="AX374" i="2" s="1"/>
  <c r="AV382" i="2"/>
  <c r="AW382" i="2"/>
  <c r="AW390" i="2"/>
  <c r="AW375" i="2"/>
  <c r="AW355" i="2"/>
  <c r="AW359" i="2"/>
  <c r="AW370" i="2"/>
  <c r="AW354" i="2"/>
  <c r="AW338" i="2"/>
  <c r="AV326" i="2"/>
  <c r="AW347" i="2"/>
  <c r="AV342" i="2"/>
  <c r="AV325" i="2"/>
  <c r="AW321" i="2"/>
  <c r="AV324" i="2"/>
  <c r="AW317" i="2"/>
  <c r="AW305" i="2"/>
  <c r="AW291" i="2"/>
  <c r="AW318" i="2"/>
  <c r="AY318" i="2" s="1"/>
  <c r="AV313" i="2"/>
  <c r="AV301" i="2"/>
  <c r="AW298" i="2"/>
  <c r="AV304" i="2"/>
  <c r="AW292" i="2"/>
  <c r="AV283" i="2"/>
  <c r="AW284" i="2"/>
  <c r="AY284" i="2" s="1"/>
  <c r="BA284" i="2" s="1"/>
  <c r="BB284" i="2" s="1"/>
  <c r="BF284" i="2" s="1"/>
  <c r="AV277" i="2"/>
  <c r="AV264" i="2"/>
  <c r="AW260" i="2"/>
  <c r="AY260" i="2" s="1"/>
  <c r="AV249" i="2"/>
  <c r="AV245" i="2"/>
  <c r="AX245" i="2" s="1"/>
  <c r="AV241" i="2"/>
  <c r="AW243" i="2"/>
  <c r="AV235" i="2"/>
  <c r="AW242" i="2"/>
  <c r="AV224" i="2"/>
  <c r="AW213" i="2"/>
  <c r="AV208" i="2"/>
  <c r="AV185" i="2"/>
  <c r="AV231" i="2"/>
  <c r="AW220" i="2"/>
  <c r="AV215" i="2"/>
  <c r="AW204" i="2"/>
  <c r="AV191" i="2"/>
  <c r="AW180" i="2"/>
  <c r="AV175" i="2"/>
  <c r="AW164" i="2"/>
  <c r="AY164" i="2" s="1"/>
  <c r="BA164" i="2" s="1"/>
  <c r="BB164" i="2" s="1"/>
  <c r="BF164" i="2" s="1"/>
  <c r="AV148" i="2"/>
  <c r="AV143" i="2"/>
  <c r="AV180" i="2"/>
  <c r="AW169" i="2"/>
  <c r="AY169" i="2" s="1"/>
  <c r="BA169" i="2" s="1"/>
  <c r="AV164" i="2"/>
  <c r="AW151" i="2"/>
  <c r="AV181" i="2"/>
  <c r="AV173" i="2"/>
  <c r="AV165" i="2"/>
  <c r="AW147" i="2"/>
  <c r="AW132" i="2"/>
  <c r="AV127" i="2"/>
  <c r="AW120" i="2"/>
  <c r="AW118" i="2"/>
  <c r="AV138" i="2"/>
  <c r="AW127" i="2"/>
  <c r="AV110" i="2"/>
  <c r="AV96" i="2"/>
  <c r="AW117" i="2"/>
  <c r="AV112" i="2"/>
  <c r="AW92" i="2"/>
  <c r="AW99" i="2"/>
  <c r="AW91" i="2"/>
  <c r="AV86" i="2"/>
  <c r="AW70" i="2"/>
  <c r="AV64" i="2"/>
  <c r="AW53" i="2"/>
  <c r="AW62" i="2"/>
  <c r="AW71" i="2"/>
  <c r="AW63" i="2"/>
  <c r="AW57" i="2"/>
  <c r="AW41" i="2"/>
  <c r="AW48" i="2"/>
  <c r="AV43" i="2"/>
  <c r="AW26" i="2"/>
  <c r="AV15" i="2"/>
  <c r="AW14" i="2"/>
  <c r="AW11" i="2"/>
  <c r="AV146" i="2"/>
  <c r="AV108" i="2"/>
  <c r="AV74" i="2"/>
  <c r="AV88" i="2"/>
  <c r="AV80" i="2"/>
  <c r="AV78" i="2"/>
  <c r="AW87" i="2"/>
  <c r="AW79" i="2"/>
  <c r="AW56" i="2"/>
  <c r="AY56" i="2" s="1"/>
  <c r="AV45" i="2"/>
  <c r="AV31" i="2"/>
  <c r="AV33" i="2"/>
  <c r="AV18" i="2"/>
  <c r="AV11" i="2"/>
  <c r="AV14" i="2"/>
  <c r="AF4" i="2"/>
  <c r="AS4" i="2" s="1"/>
  <c r="AE4" i="2"/>
  <c r="AR4" i="2" s="1"/>
  <c r="AE5" i="2"/>
  <c r="AR5" i="2" s="1"/>
  <c r="AF5" i="2"/>
  <c r="AS5" i="2" s="1"/>
  <c r="AU4" i="2"/>
  <c r="AT5" i="2"/>
  <c r="AU5" i="2"/>
  <c r="AT4" i="2"/>
  <c r="AV4" i="2"/>
  <c r="AW5" i="2"/>
  <c r="AW4" i="2"/>
  <c r="AV5" i="2"/>
  <c r="AZ480" i="2" l="1"/>
  <c r="BD480" i="2" s="1"/>
  <c r="AY277" i="2"/>
  <c r="BA277" i="2" s="1"/>
  <c r="BE277" i="2" s="1"/>
  <c r="BA183" i="2"/>
  <c r="BB183" i="2" s="1"/>
  <c r="BF183" i="2" s="1"/>
  <c r="BA562" i="2"/>
  <c r="BE562" i="2" s="1"/>
  <c r="AZ706" i="2"/>
  <c r="BD706" i="2" s="1"/>
  <c r="BA316" i="2"/>
  <c r="BB316" i="2" s="1"/>
  <c r="BF316" i="2" s="1"/>
  <c r="AY99" i="2"/>
  <c r="BA99" i="2" s="1"/>
  <c r="BE99" i="2" s="1"/>
  <c r="AY151" i="2"/>
  <c r="BA151" i="2" s="1"/>
  <c r="BE151" i="2" s="1"/>
  <c r="AY419" i="2"/>
  <c r="BA419" i="2" s="1"/>
  <c r="BE419" i="2" s="1"/>
  <c r="AY184" i="2"/>
  <c r="BA184" i="2" s="1"/>
  <c r="BE184" i="2" s="1"/>
  <c r="AY83" i="2"/>
  <c r="AX134" i="2"/>
  <c r="AZ134" i="2" s="1"/>
  <c r="BD134" i="2" s="1"/>
  <c r="AY720" i="2"/>
  <c r="BA720" i="2" s="1"/>
  <c r="BE720" i="2" s="1"/>
  <c r="AX615" i="2"/>
  <c r="AZ615" i="2" s="1"/>
  <c r="BD615" i="2" s="1"/>
  <c r="AY635" i="2"/>
  <c r="BA635" i="2" s="1"/>
  <c r="BE635" i="2" s="1"/>
  <c r="AX561" i="2"/>
  <c r="AZ561" i="2" s="1"/>
  <c r="BD561" i="2" s="1"/>
  <c r="AY555" i="2"/>
  <c r="BA555" i="2" s="1"/>
  <c r="BB555" i="2" s="1"/>
  <c r="BF555" i="2" s="1"/>
  <c r="AY348" i="2"/>
  <c r="BA348" i="2" s="1"/>
  <c r="BE348" i="2" s="1"/>
  <c r="AY311" i="2"/>
  <c r="AY740" i="2"/>
  <c r="BA740" i="2" s="1"/>
  <c r="BE740" i="2" s="1"/>
  <c r="AY815" i="2"/>
  <c r="BA815" i="2" s="1"/>
  <c r="BE815" i="2" s="1"/>
  <c r="AY689" i="2"/>
  <c r="BA689" i="2" s="1"/>
  <c r="BE689" i="2" s="1"/>
  <c r="AY13" i="2"/>
  <c r="BA13" i="2" s="1"/>
  <c r="BB13" i="2" s="1"/>
  <c r="BF13" i="2" s="1"/>
  <c r="AX528" i="2"/>
  <c r="AZ528" i="2" s="1"/>
  <c r="BD528" i="2" s="1"/>
  <c r="AY267" i="2"/>
  <c r="BA267" i="2" s="1"/>
  <c r="BB267" i="2" s="1"/>
  <c r="BF267" i="2" s="1"/>
  <c r="AY244" i="2"/>
  <c r="BA244" i="2" s="1"/>
  <c r="BE244" i="2" s="1"/>
  <c r="AY323" i="2"/>
  <c r="BA323" i="2" s="1"/>
  <c r="BE323" i="2" s="1"/>
  <c r="AY338" i="2"/>
  <c r="BA338" i="2" s="1"/>
  <c r="BE338" i="2" s="1"/>
  <c r="AY228" i="2"/>
  <c r="BA228" i="2" s="1"/>
  <c r="BE228" i="2" s="1"/>
  <c r="AX126" i="2"/>
  <c r="AZ126" i="2" s="1"/>
  <c r="BD126" i="2" s="1"/>
  <c r="AY731" i="2"/>
  <c r="BA731" i="2" s="1"/>
  <c r="BE731" i="2" s="1"/>
  <c r="AY446" i="2"/>
  <c r="BA446" i="2" s="1"/>
  <c r="BE446" i="2" s="1"/>
  <c r="BA17" i="2"/>
  <c r="BE17" i="2" s="1"/>
  <c r="AZ142" i="2"/>
  <c r="BD142" i="2" s="1"/>
  <c r="BA763" i="2"/>
  <c r="BB763" i="2" s="1"/>
  <c r="BF763" i="2" s="1"/>
  <c r="BA364" i="2"/>
  <c r="BB364" i="2" s="1"/>
  <c r="BF364" i="2" s="1"/>
  <c r="AY26" i="2"/>
  <c r="BA26" i="2" s="1"/>
  <c r="BE26" i="2" s="1"/>
  <c r="AY221" i="2"/>
  <c r="BA221" i="2" s="1"/>
  <c r="AX10" i="2"/>
  <c r="AZ10" i="2" s="1"/>
  <c r="BD10" i="2" s="1"/>
  <c r="AY424" i="2"/>
  <c r="BA424" i="2" s="1"/>
  <c r="BB424" i="2" s="1"/>
  <c r="BF424" i="2" s="1"/>
  <c r="AY645" i="2"/>
  <c r="BA645" i="2" s="1"/>
  <c r="BE645" i="2" s="1"/>
  <c r="AY621" i="2"/>
  <c r="BA621" i="2" s="1"/>
  <c r="BE621" i="2" s="1"/>
  <c r="AY130" i="2"/>
  <c r="AY214" i="2"/>
  <c r="BA214" i="2" s="1"/>
  <c r="BB214" i="2" s="1"/>
  <c r="BF214" i="2" s="1"/>
  <c r="AY690" i="2"/>
  <c r="BA690" i="2" s="1"/>
  <c r="BB690" i="2" s="1"/>
  <c r="BF690" i="2" s="1"/>
  <c r="AX589" i="2"/>
  <c r="AZ589" i="2" s="1"/>
  <c r="BD589" i="2" s="1"/>
  <c r="BA336" i="2"/>
  <c r="BE336" i="2" s="1"/>
  <c r="AY299" i="2"/>
  <c r="BA299" i="2" s="1"/>
  <c r="BB299" i="2" s="1"/>
  <c r="BF299" i="2" s="1"/>
  <c r="AX323" i="2"/>
  <c r="AZ323" i="2" s="1"/>
  <c r="BD323" i="2" s="1"/>
  <c r="AY313" i="2"/>
  <c r="BA313" i="2" s="1"/>
  <c r="BE313" i="2" s="1"/>
  <c r="AX150" i="2"/>
  <c r="AZ150" i="2" s="1"/>
  <c r="BD150" i="2" s="1"/>
  <c r="AY140" i="2"/>
  <c r="AY250" i="2"/>
  <c r="BA250" i="2" s="1"/>
  <c r="BB250" i="2" s="1"/>
  <c r="BF250" i="2" s="1"/>
  <c r="AX171" i="2"/>
  <c r="AZ171" i="2" s="1"/>
  <c r="BD171" i="2" s="1"/>
  <c r="AY342" i="2"/>
  <c r="BA342" i="2" s="1"/>
  <c r="BB342" i="2" s="1"/>
  <c r="BF342" i="2" s="1"/>
  <c r="AY506" i="2"/>
  <c r="BA506" i="2" s="1"/>
  <c r="AY625" i="2"/>
  <c r="BA625" i="2" s="1"/>
  <c r="BE625" i="2" s="1"/>
  <c r="AX133" i="2"/>
  <c r="AZ133" i="2" s="1"/>
  <c r="BD133" i="2" s="1"/>
  <c r="AY93" i="2"/>
  <c r="BA93" i="2" s="1"/>
  <c r="BB93" i="2" s="1"/>
  <c r="BF93" i="2" s="1"/>
  <c r="AX694" i="2"/>
  <c r="AZ694" i="2" s="1"/>
  <c r="BD694" i="2" s="1"/>
  <c r="AY578" i="2"/>
  <c r="BA578" i="2" s="1"/>
  <c r="BB578" i="2" s="1"/>
  <c r="BF578" i="2" s="1"/>
  <c r="AY383" i="2"/>
  <c r="BA383" i="2" s="1"/>
  <c r="BE383" i="2" s="1"/>
  <c r="AY62" i="2"/>
  <c r="BA62" i="2" s="1"/>
  <c r="BE62" i="2" s="1"/>
  <c r="AY75" i="2"/>
  <c r="BA75" i="2" s="1"/>
  <c r="BE75" i="2" s="1"/>
  <c r="AY309" i="2"/>
  <c r="BA309" i="2" s="1"/>
  <c r="BE309" i="2" s="1"/>
  <c r="AY779" i="2"/>
  <c r="BA779" i="2" s="1"/>
  <c r="BE779" i="2" s="1"/>
  <c r="AY195" i="2"/>
  <c r="BA195" i="2" s="1"/>
  <c r="BB195" i="2" s="1"/>
  <c r="BF195" i="2" s="1"/>
  <c r="AX170" i="2"/>
  <c r="AZ170" i="2" s="1"/>
  <c r="BD170" i="2" s="1"/>
  <c r="AY156" i="2"/>
  <c r="BA156" i="2" s="1"/>
  <c r="BE156" i="2" s="1"/>
  <c r="AY81" i="2"/>
  <c r="BA81" i="2" s="1"/>
  <c r="BE81" i="2" s="1"/>
  <c r="AY642" i="2"/>
  <c r="BA642" i="2" s="1"/>
  <c r="BE642" i="2" s="1"/>
  <c r="AY472" i="2"/>
  <c r="BA472" i="2" s="1"/>
  <c r="BB472" i="2" s="1"/>
  <c r="BF472" i="2" s="1"/>
  <c r="AY477" i="2"/>
  <c r="BA477" i="2" s="1"/>
  <c r="BE477" i="2" s="1"/>
  <c r="AX248" i="2"/>
  <c r="AZ248" i="2" s="1"/>
  <c r="BD248" i="2" s="1"/>
  <c r="BA478" i="2"/>
  <c r="BE478" i="2" s="1"/>
  <c r="BA226" i="2"/>
  <c r="BB226" i="2" s="1"/>
  <c r="BF226" i="2" s="1"/>
  <c r="AZ234" i="2"/>
  <c r="BD234" i="2" s="1"/>
  <c r="BA502" i="2"/>
  <c r="BB502" i="2" s="1"/>
  <c r="BF502" i="2" s="1"/>
  <c r="BA584" i="2"/>
  <c r="BE584" i="2" s="1"/>
  <c r="BA809" i="2"/>
  <c r="BE809" i="2" s="1"/>
  <c r="BA658" i="2"/>
  <c r="BB658" i="2" s="1"/>
  <c r="BF658" i="2" s="1"/>
  <c r="BA493" i="2"/>
  <c r="BE493" i="2" s="1"/>
  <c r="BA345" i="2"/>
  <c r="BE345" i="2" s="1"/>
  <c r="BA585" i="2"/>
  <c r="BE585" i="2" s="1"/>
  <c r="BA56" i="2"/>
  <c r="BB56" i="2" s="1"/>
  <c r="BF56" i="2" s="1"/>
  <c r="BA664" i="2"/>
  <c r="BE664" i="2" s="1"/>
  <c r="BA190" i="2"/>
  <c r="BE190" i="2" s="1"/>
  <c r="BA394" i="2"/>
  <c r="BE394" i="2" s="1"/>
  <c r="BA312" i="2"/>
  <c r="BB312" i="2" s="1"/>
  <c r="BF312" i="2" s="1"/>
  <c r="AZ777" i="2"/>
  <c r="BD777" i="2" s="1"/>
  <c r="BA421" i="2"/>
  <c r="BB421" i="2" s="1"/>
  <c r="BF421" i="2" s="1"/>
  <c r="BA105" i="2"/>
  <c r="BB105" i="2" s="1"/>
  <c r="BF105" i="2" s="1"/>
  <c r="BA495" i="2"/>
  <c r="BB495" i="2" s="1"/>
  <c r="BF495" i="2" s="1"/>
  <c r="AZ174" i="2"/>
  <c r="BD174" i="2" s="1"/>
  <c r="BA24" i="2"/>
  <c r="BB24" i="2" s="1"/>
  <c r="BF24" i="2" s="1"/>
  <c r="BA710" i="2"/>
  <c r="BB710" i="2" s="1"/>
  <c r="BF710" i="2" s="1"/>
  <c r="BA311" i="2"/>
  <c r="BE311" i="2" s="1"/>
  <c r="AZ271" i="2"/>
  <c r="BD271" i="2" s="1"/>
  <c r="BA22" i="2"/>
  <c r="BB22" i="2" s="1"/>
  <c r="BF22" i="2" s="1"/>
  <c r="BA130" i="2"/>
  <c r="BE130" i="2" s="1"/>
  <c r="AZ206" i="2"/>
  <c r="BD206" i="2" s="1"/>
  <c r="AZ460" i="2"/>
  <c r="BD460" i="2" s="1"/>
  <c r="AZ484" i="2"/>
  <c r="BD484" i="2" s="1"/>
  <c r="BA207" i="2"/>
  <c r="BE207" i="2" s="1"/>
  <c r="BA179" i="2"/>
  <c r="BE179" i="2" s="1"/>
  <c r="BA694" i="2"/>
  <c r="BB694" i="2" s="1"/>
  <c r="BF694" i="2" s="1"/>
  <c r="AZ97" i="2"/>
  <c r="BD97" i="2" s="1"/>
  <c r="AZ246" i="2"/>
  <c r="BD246" i="2" s="1"/>
  <c r="BA65" i="2"/>
  <c r="BE65" i="2" s="1"/>
  <c r="BA524" i="2"/>
  <c r="BE524" i="2" s="1"/>
  <c r="AZ383" i="2"/>
  <c r="BD383" i="2" s="1"/>
  <c r="AZ245" i="2"/>
  <c r="BD245" i="2" s="1"/>
  <c r="BA144" i="2"/>
  <c r="BE144" i="2" s="1"/>
  <c r="BA728" i="2"/>
  <c r="BE728" i="2" s="1"/>
  <c r="BA187" i="2"/>
  <c r="BE187" i="2" s="1"/>
  <c r="AZ59" i="2"/>
  <c r="BD59" i="2" s="1"/>
  <c r="BA785" i="2"/>
  <c r="BB785" i="2" s="1"/>
  <c r="BF785" i="2" s="1"/>
  <c r="AZ106" i="2"/>
  <c r="BD106" i="2" s="1"/>
  <c r="BA517" i="2"/>
  <c r="BB517" i="2" s="1"/>
  <c r="BF517" i="2" s="1"/>
  <c r="AY269" i="2"/>
  <c r="BA269" i="2" s="1"/>
  <c r="BE269" i="2" s="1"/>
  <c r="AY306" i="2"/>
  <c r="BA306" i="2" s="1"/>
  <c r="BB306" i="2" s="1"/>
  <c r="BF306" i="2" s="1"/>
  <c r="AY367" i="2"/>
  <c r="BA367" i="2" s="1"/>
  <c r="BB367" i="2" s="1"/>
  <c r="BF367" i="2" s="1"/>
  <c r="AX328" i="2"/>
  <c r="AZ328" i="2" s="1"/>
  <c r="BD328" i="2" s="1"/>
  <c r="AY381" i="2"/>
  <c r="BA381" i="2" s="1"/>
  <c r="BE381" i="2" s="1"/>
  <c r="AX146" i="2"/>
  <c r="AZ146" i="2" s="1"/>
  <c r="BD146" i="2" s="1"/>
  <c r="AY91" i="2"/>
  <c r="BA91" i="2" s="1"/>
  <c r="BE91" i="2" s="1"/>
  <c r="AX138" i="2"/>
  <c r="AZ138" i="2" s="1"/>
  <c r="BD138" i="2" s="1"/>
  <c r="AY238" i="2"/>
  <c r="BA238" i="2" s="1"/>
  <c r="BE238" i="2" s="1"/>
  <c r="AY280" i="2"/>
  <c r="BA280" i="2" s="1"/>
  <c r="BE280" i="2" s="1"/>
  <c r="AY124" i="2"/>
  <c r="BA124" i="2" s="1"/>
  <c r="BB124" i="2" s="1"/>
  <c r="BF124" i="2" s="1"/>
  <c r="AY346" i="2"/>
  <c r="BA346" i="2" s="1"/>
  <c r="BB346" i="2" s="1"/>
  <c r="BF346" i="2" s="1"/>
  <c r="AY644" i="2"/>
  <c r="BA644" i="2" s="1"/>
  <c r="BE644" i="2" s="1"/>
  <c r="AY441" i="2"/>
  <c r="BA441" i="2" s="1"/>
  <c r="BE441" i="2" s="1"/>
  <c r="AX18" i="2"/>
  <c r="AZ18" i="2" s="1"/>
  <c r="BD18" i="2" s="1"/>
  <c r="AY132" i="2"/>
  <c r="BA132" i="2" s="1"/>
  <c r="BE132" i="2" s="1"/>
  <c r="AX297" i="2"/>
  <c r="AZ297" i="2" s="1"/>
  <c r="BD297" i="2" s="1"/>
  <c r="AY427" i="2"/>
  <c r="BA427" i="2" s="1"/>
  <c r="BB427" i="2" s="1"/>
  <c r="BF427" i="2" s="1"/>
  <c r="AY172" i="2"/>
  <c r="BA172" i="2" s="1"/>
  <c r="BB172" i="2" s="1"/>
  <c r="BF172" i="2" s="1"/>
  <c r="AY241" i="2"/>
  <c r="BA241" i="2" s="1"/>
  <c r="BB241" i="2" s="1"/>
  <c r="BF241" i="2" s="1"/>
  <c r="AY564" i="2"/>
  <c r="BA564" i="2" s="1"/>
  <c r="BE564" i="2" s="1"/>
  <c r="AY676" i="2"/>
  <c r="BA676" i="2" s="1"/>
  <c r="BE676" i="2" s="1"/>
  <c r="AY522" i="2"/>
  <c r="BA522" i="2" s="1"/>
  <c r="BE522" i="2" s="1"/>
  <c r="AY699" i="2"/>
  <c r="BA699" i="2" s="1"/>
  <c r="BB699" i="2" s="1"/>
  <c r="BF699" i="2" s="1"/>
  <c r="AY11" i="2"/>
  <c r="BA11" i="2" s="1"/>
  <c r="BE11" i="2" s="1"/>
  <c r="AY180" i="2"/>
  <c r="BA180" i="2" s="1"/>
  <c r="BB180" i="2" s="1"/>
  <c r="BF180" i="2" s="1"/>
  <c r="AY220" i="2"/>
  <c r="BA220" i="2" s="1"/>
  <c r="BB220" i="2" s="1"/>
  <c r="BF220" i="2" s="1"/>
  <c r="AY355" i="2"/>
  <c r="BA355" i="2" s="1"/>
  <c r="BB355" i="2" s="1"/>
  <c r="BF355" i="2" s="1"/>
  <c r="AX316" i="2"/>
  <c r="AZ316" i="2" s="1"/>
  <c r="BD316" i="2" s="1"/>
  <c r="AY84" i="2"/>
  <c r="BA84" i="2" s="1"/>
  <c r="BB84" i="2" s="1"/>
  <c r="BF84" i="2" s="1"/>
  <c r="AX130" i="2"/>
  <c r="AZ130" i="2" s="1"/>
  <c r="BD130" i="2" s="1"/>
  <c r="AY265" i="2"/>
  <c r="BA265" i="2" s="1"/>
  <c r="BB265" i="2" s="1"/>
  <c r="BF265" i="2" s="1"/>
  <c r="AY165" i="2"/>
  <c r="BA165" i="2" s="1"/>
  <c r="BE165" i="2" s="1"/>
  <c r="AY197" i="2"/>
  <c r="BA197" i="2" s="1"/>
  <c r="BB197" i="2" s="1"/>
  <c r="BF197" i="2" s="1"/>
  <c r="AY486" i="2"/>
  <c r="BA486" i="2" s="1"/>
  <c r="BB486" i="2" s="1"/>
  <c r="BF486" i="2" s="1"/>
  <c r="AY518" i="2"/>
  <c r="BA518" i="2" s="1"/>
  <c r="BB518" i="2" s="1"/>
  <c r="BF518" i="2" s="1"/>
  <c r="AY580" i="2"/>
  <c r="BA580" i="2" s="1"/>
  <c r="BE580" i="2" s="1"/>
  <c r="AY791" i="2"/>
  <c r="BA791" i="2" s="1"/>
  <c r="BE791" i="2" s="1"/>
  <c r="AY760" i="2"/>
  <c r="BA760" i="2" s="1"/>
  <c r="BB760" i="2" s="1"/>
  <c r="BF760" i="2" s="1"/>
  <c r="AY423" i="2"/>
  <c r="BA423" i="2" s="1"/>
  <c r="BE423" i="2" s="1"/>
  <c r="AY465" i="2"/>
  <c r="BA465" i="2" s="1"/>
  <c r="BB465" i="2" s="1"/>
  <c r="BF465" i="2" s="1"/>
  <c r="AY538" i="2"/>
  <c r="BA538" i="2" s="1"/>
  <c r="BB538" i="2" s="1"/>
  <c r="BF538" i="2" s="1"/>
  <c r="AX74" i="2"/>
  <c r="AZ74" i="2" s="1"/>
  <c r="BD74" i="2" s="1"/>
  <c r="AY92" i="2"/>
  <c r="BA92" i="2" s="1"/>
  <c r="BE92" i="2" s="1"/>
  <c r="AY114" i="2"/>
  <c r="BA114" i="2" s="1"/>
  <c r="BB114" i="2" s="1"/>
  <c r="BF114" i="2" s="1"/>
  <c r="AY208" i="2"/>
  <c r="BA208" i="2" s="1"/>
  <c r="BE208" i="2" s="1"/>
  <c r="AY109" i="2"/>
  <c r="BA109" i="2" s="1"/>
  <c r="BE109" i="2" s="1"/>
  <c r="AY314" i="2"/>
  <c r="BA314" i="2" s="1"/>
  <c r="BE314" i="2" s="1"/>
  <c r="AY377" i="2"/>
  <c r="BA377" i="2" s="1"/>
  <c r="BE377" i="2" s="1"/>
  <c r="AY660" i="2"/>
  <c r="BA660" i="2" s="1"/>
  <c r="BB660" i="2" s="1"/>
  <c r="BF660" i="2" s="1"/>
  <c r="AY602" i="2"/>
  <c r="BA602" i="2" s="1"/>
  <c r="BE602" i="2" s="1"/>
  <c r="AY415" i="2"/>
  <c r="BA415" i="2" s="1"/>
  <c r="BE415" i="2" s="1"/>
  <c r="AY680" i="2"/>
  <c r="BA680" i="2" s="1"/>
  <c r="BB680" i="2" s="1"/>
  <c r="BF680" i="2" s="1"/>
  <c r="AY526" i="2"/>
  <c r="BA526" i="2" s="1"/>
  <c r="BB526" i="2" s="1"/>
  <c r="BF526" i="2" s="1"/>
  <c r="AY596" i="2"/>
  <c r="BA596" i="2" s="1"/>
  <c r="BE596" i="2" s="1"/>
  <c r="BA501" i="2"/>
  <c r="BB501" i="2" s="1"/>
  <c r="BF501" i="2" s="1"/>
  <c r="AX223" i="2"/>
  <c r="AZ223" i="2" s="1"/>
  <c r="BD223" i="2" s="1"/>
  <c r="AY744" i="2"/>
  <c r="BA744" i="2" s="1"/>
  <c r="BE744" i="2" s="1"/>
  <c r="AY688" i="2"/>
  <c r="BA688" i="2" s="1"/>
  <c r="BE688" i="2" s="1"/>
  <c r="AY723" i="2"/>
  <c r="BA723" i="2" s="1"/>
  <c r="BE723" i="2" s="1"/>
  <c r="AY755" i="2"/>
  <c r="BA755" i="2" s="1"/>
  <c r="BB755" i="2" s="1"/>
  <c r="BF755" i="2" s="1"/>
  <c r="AY215" i="2"/>
  <c r="BA215" i="2" s="1"/>
  <c r="BE215" i="2" s="1"/>
  <c r="AY146" i="2"/>
  <c r="BA146" i="2" s="1"/>
  <c r="BE146" i="2" s="1"/>
  <c r="AY68" i="2"/>
  <c r="BA68" i="2" s="1"/>
  <c r="BE68" i="2" s="1"/>
  <c r="AX222" i="2"/>
  <c r="AZ222" i="2" s="1"/>
  <c r="BD222" i="2" s="1"/>
  <c r="AY223" i="2"/>
  <c r="BA223" i="2" s="1"/>
  <c r="BB223" i="2" s="1"/>
  <c r="BF223" i="2" s="1"/>
  <c r="AX178" i="2"/>
  <c r="AZ178" i="2" s="1"/>
  <c r="BD178" i="2" s="1"/>
  <c r="AX226" i="2"/>
  <c r="AZ226" i="2" s="1"/>
  <c r="BD226" i="2" s="1"/>
  <c r="AY137" i="2"/>
  <c r="BA137" i="2" s="1"/>
  <c r="BB137" i="2" s="1"/>
  <c r="BF137" i="2" s="1"/>
  <c r="AX46" i="2"/>
  <c r="AZ46" i="2" s="1"/>
  <c r="BD46" i="2" s="1"/>
  <c r="AY687" i="2"/>
  <c r="BA687" i="2" s="1"/>
  <c r="BB687" i="2" s="1"/>
  <c r="BF687" i="2" s="1"/>
  <c r="AY42" i="2"/>
  <c r="BA42" i="2" s="1"/>
  <c r="BE42" i="2" s="1"/>
  <c r="AY61" i="2"/>
  <c r="BA61" i="2" s="1"/>
  <c r="BE61" i="2" s="1"/>
  <c r="AY28" i="2"/>
  <c r="BA28" i="2" s="1"/>
  <c r="BB28" i="2" s="1"/>
  <c r="BF28" i="2" s="1"/>
  <c r="AY805" i="2"/>
  <c r="BA805" i="2" s="1"/>
  <c r="BB805" i="2" s="1"/>
  <c r="BF805" i="2" s="1"/>
  <c r="AY781" i="2"/>
  <c r="BA781" i="2" s="1"/>
  <c r="BE781" i="2" s="1"/>
  <c r="AY762" i="2"/>
  <c r="BA762" i="2" s="1"/>
  <c r="BB762" i="2" s="1"/>
  <c r="BF762" i="2" s="1"/>
  <c r="AY746" i="2"/>
  <c r="BA746" i="2" s="1"/>
  <c r="BB746" i="2" s="1"/>
  <c r="BF746" i="2" s="1"/>
  <c r="AY730" i="2"/>
  <c r="BA730" i="2" s="1"/>
  <c r="BB730" i="2" s="1"/>
  <c r="BF730" i="2" s="1"/>
  <c r="AY714" i="2"/>
  <c r="BA714" i="2" s="1"/>
  <c r="BE714" i="2" s="1"/>
  <c r="AY591" i="2"/>
  <c r="BA591" i="2" s="1"/>
  <c r="BB591" i="2" s="1"/>
  <c r="BF591" i="2" s="1"/>
  <c r="AY654" i="2"/>
  <c r="BA654" i="2" s="1"/>
  <c r="BB654" i="2" s="1"/>
  <c r="BF654" i="2" s="1"/>
  <c r="AY638" i="2"/>
  <c r="BA638" i="2" s="1"/>
  <c r="BB638" i="2" s="1"/>
  <c r="BF638" i="2" s="1"/>
  <c r="AX601" i="2"/>
  <c r="AZ601" i="2" s="1"/>
  <c r="BD601" i="2" s="1"/>
  <c r="AY544" i="2"/>
  <c r="BA544" i="2" s="1"/>
  <c r="BE544" i="2" s="1"/>
  <c r="AY766" i="2"/>
  <c r="BA766" i="2" s="1"/>
  <c r="BB766" i="2" s="1"/>
  <c r="BF766" i="2" s="1"/>
  <c r="AY750" i="2"/>
  <c r="BA750" i="2" s="1"/>
  <c r="BE750" i="2" s="1"/>
  <c r="AY734" i="2"/>
  <c r="BA734" i="2" s="1"/>
  <c r="BE734" i="2" s="1"/>
  <c r="AY718" i="2"/>
  <c r="BA718" i="2" s="1"/>
  <c r="BB718" i="2" s="1"/>
  <c r="BF718" i="2" s="1"/>
  <c r="AY575" i="2"/>
  <c r="BA575" i="2" s="1"/>
  <c r="BB575" i="2" s="1"/>
  <c r="BF575" i="2" s="1"/>
  <c r="AY513" i="2"/>
  <c r="BA513" i="2" s="1"/>
  <c r="BB513" i="2" s="1"/>
  <c r="BF513" i="2" s="1"/>
  <c r="AY497" i="2"/>
  <c r="BA497" i="2" s="1"/>
  <c r="BB497" i="2" s="1"/>
  <c r="BF497" i="2" s="1"/>
  <c r="AX557" i="2"/>
  <c r="AZ557" i="2" s="1"/>
  <c r="BD557" i="2" s="1"/>
  <c r="AY460" i="2"/>
  <c r="BA460" i="2" s="1"/>
  <c r="BB460" i="2" s="1"/>
  <c r="BF460" i="2" s="1"/>
  <c r="AX544" i="2"/>
  <c r="AZ544" i="2" s="1"/>
  <c r="BD544" i="2" s="1"/>
  <c r="AY435" i="2"/>
  <c r="BA435" i="2" s="1"/>
  <c r="BE435" i="2" s="1"/>
  <c r="AY324" i="2"/>
  <c r="BA324" i="2" s="1"/>
  <c r="BE324" i="2" s="1"/>
  <c r="AY278" i="2"/>
  <c r="BA278" i="2" s="1"/>
  <c r="BE278" i="2" s="1"/>
  <c r="AY808" i="2"/>
  <c r="BA808" i="2" s="1"/>
  <c r="BB808" i="2" s="1"/>
  <c r="BF808" i="2" s="1"/>
  <c r="AX186" i="2"/>
  <c r="AZ186" i="2" s="1"/>
  <c r="BD186" i="2" s="1"/>
  <c r="AX149" i="2"/>
  <c r="AZ149" i="2" s="1"/>
  <c r="BD149" i="2" s="1"/>
  <c r="AY129" i="2"/>
  <c r="BA129" i="2" s="1"/>
  <c r="BB129" i="2" s="1"/>
  <c r="BF129" i="2" s="1"/>
  <c r="AY174" i="2"/>
  <c r="BA174" i="2" s="1"/>
  <c r="BE174" i="2" s="1"/>
  <c r="AY111" i="2"/>
  <c r="BA111" i="2" s="1"/>
  <c r="BB111" i="2" s="1"/>
  <c r="BF111" i="2" s="1"/>
  <c r="AY119" i="2"/>
  <c r="BA119" i="2" s="1"/>
  <c r="BB119" i="2" s="1"/>
  <c r="BF119" i="2" s="1"/>
  <c r="AX81" i="2"/>
  <c r="AZ81" i="2" s="1"/>
  <c r="BD81" i="2" s="1"/>
  <c r="AY89" i="2"/>
  <c r="BA89" i="2" s="1"/>
  <c r="BB89" i="2" s="1"/>
  <c r="BF89" i="2" s="1"/>
  <c r="AX821" i="2"/>
  <c r="AZ821" i="2" s="1"/>
  <c r="BD821" i="2" s="1"/>
  <c r="AY698" i="2"/>
  <c r="BA698" i="2" s="1"/>
  <c r="BB698" i="2" s="1"/>
  <c r="BF698" i="2" s="1"/>
  <c r="AY40" i="2"/>
  <c r="BA40" i="2" s="1"/>
  <c r="BE40" i="2" s="1"/>
  <c r="AX26" i="2"/>
  <c r="AZ26" i="2" s="1"/>
  <c r="BD26" i="2" s="1"/>
  <c r="AX714" i="2"/>
  <c r="AZ714" i="2" s="1"/>
  <c r="BD714" i="2" s="1"/>
  <c r="AY670" i="2"/>
  <c r="BA670" i="2" s="1"/>
  <c r="BB670" i="2" s="1"/>
  <c r="BF670" i="2" s="1"/>
  <c r="AX761" i="2"/>
  <c r="AZ761" i="2" s="1"/>
  <c r="BD761" i="2" s="1"/>
  <c r="AX745" i="2"/>
  <c r="AZ745" i="2" s="1"/>
  <c r="BD745" i="2" s="1"/>
  <c r="AX729" i="2"/>
  <c r="AZ729" i="2" s="1"/>
  <c r="BD729" i="2" s="1"/>
  <c r="AX532" i="2"/>
  <c r="AZ532" i="2" s="1"/>
  <c r="BD532" i="2" s="1"/>
  <c r="AX508" i="2"/>
  <c r="AZ508" i="2" s="1"/>
  <c r="BD508" i="2" s="1"/>
  <c r="AY611" i="2"/>
  <c r="BA611" i="2" s="1"/>
  <c r="BB611" i="2" s="1"/>
  <c r="BF611" i="2" s="1"/>
  <c r="AY509" i="2"/>
  <c r="BA509" i="2" s="1"/>
  <c r="BB509" i="2" s="1"/>
  <c r="BF509" i="2" s="1"/>
  <c r="AY650" i="2"/>
  <c r="BA650" i="2" s="1"/>
  <c r="BE650" i="2" s="1"/>
  <c r="AY489" i="2"/>
  <c r="BA489" i="2" s="1"/>
  <c r="BE489" i="2" s="1"/>
  <c r="AY485" i="2"/>
  <c r="BA485" i="2" s="1"/>
  <c r="BB485" i="2" s="1"/>
  <c r="BF485" i="2" s="1"/>
  <c r="AY420" i="2"/>
  <c r="BA420" i="2" s="1"/>
  <c r="BE420" i="2" s="1"/>
  <c r="AY405" i="2"/>
  <c r="BA405" i="2" s="1"/>
  <c r="BE405" i="2" s="1"/>
  <c r="AY389" i="2"/>
  <c r="BA389" i="2" s="1"/>
  <c r="BE389" i="2" s="1"/>
  <c r="AY439" i="2"/>
  <c r="BA439" i="2" s="1"/>
  <c r="BE439" i="2" s="1"/>
  <c r="AX399" i="2"/>
  <c r="AZ399" i="2" s="1"/>
  <c r="BD399" i="2" s="1"/>
  <c r="AY361" i="2"/>
  <c r="BA361" i="2" s="1"/>
  <c r="BE361" i="2" s="1"/>
  <c r="AY295" i="2"/>
  <c r="BA295" i="2" s="1"/>
  <c r="BB295" i="2" s="1"/>
  <c r="BF295" i="2" s="1"/>
  <c r="AY300" i="2"/>
  <c r="BA300" i="2" s="1"/>
  <c r="BB300" i="2" s="1"/>
  <c r="BF300" i="2" s="1"/>
  <c r="AY290" i="2"/>
  <c r="BA290" i="2" s="1"/>
  <c r="BB290" i="2" s="1"/>
  <c r="BF290" i="2" s="1"/>
  <c r="AY273" i="2"/>
  <c r="BA273" i="2" s="1"/>
  <c r="BB273" i="2" s="1"/>
  <c r="BF273" i="2" s="1"/>
  <c r="AX207" i="2"/>
  <c r="AZ207" i="2" s="1"/>
  <c r="BD207" i="2" s="1"/>
  <c r="AY139" i="2"/>
  <c r="BA139" i="2" s="1"/>
  <c r="BB139" i="2" s="1"/>
  <c r="BF139" i="2" s="1"/>
  <c r="AX227" i="2"/>
  <c r="AZ227" i="2" s="1"/>
  <c r="BD227" i="2" s="1"/>
  <c r="AY739" i="2"/>
  <c r="BA739" i="2" s="1"/>
  <c r="BE739" i="2" s="1"/>
  <c r="AY771" i="2"/>
  <c r="BA771" i="2" s="1"/>
  <c r="BE771" i="2" s="1"/>
  <c r="AY198" i="2"/>
  <c r="BA198" i="2" s="1"/>
  <c r="BB198" i="2" s="1"/>
  <c r="BF198" i="2" s="1"/>
  <c r="AX153" i="2"/>
  <c r="AZ153" i="2" s="1"/>
  <c r="BD153" i="2" s="1"/>
  <c r="AX161" i="2"/>
  <c r="AZ161" i="2" s="1"/>
  <c r="BD161" i="2" s="1"/>
  <c r="AY182" i="2"/>
  <c r="BA182" i="2" s="1"/>
  <c r="BB182" i="2" s="1"/>
  <c r="BF182" i="2" s="1"/>
  <c r="AY50" i="2"/>
  <c r="BA50" i="2" s="1"/>
  <c r="BE50" i="2" s="1"/>
  <c r="AY9" i="2"/>
  <c r="BA9" i="2" s="1"/>
  <c r="BE9" i="2" s="1"/>
  <c r="AX50" i="2"/>
  <c r="AZ50" i="2" s="1"/>
  <c r="BD50" i="2" s="1"/>
  <c r="AX22" i="2"/>
  <c r="AZ22" i="2" s="1"/>
  <c r="BD22" i="2" s="1"/>
  <c r="AY16" i="2"/>
  <c r="BA16" i="2" s="1"/>
  <c r="BB16" i="2" s="1"/>
  <c r="BF16" i="2" s="1"/>
  <c r="AY679" i="2"/>
  <c r="BA679" i="2" s="1"/>
  <c r="BE679" i="2" s="1"/>
  <c r="AX8" i="2"/>
  <c r="AZ8" i="2" s="1"/>
  <c r="BD8" i="2" s="1"/>
  <c r="AY706" i="2"/>
  <c r="BA706" i="2" s="1"/>
  <c r="BB706" i="2" s="1"/>
  <c r="BF706" i="2" s="1"/>
  <c r="AX666" i="2"/>
  <c r="AZ666" i="2" s="1"/>
  <c r="BD666" i="2" s="1"/>
  <c r="AX650" i="2"/>
  <c r="AZ650" i="2" s="1"/>
  <c r="BD650" i="2" s="1"/>
  <c r="AY662" i="2"/>
  <c r="BA662" i="2" s="1"/>
  <c r="BB662" i="2" s="1"/>
  <c r="BF662" i="2" s="1"/>
  <c r="AY646" i="2"/>
  <c r="BA646" i="2" s="1"/>
  <c r="BB646" i="2" s="1"/>
  <c r="BF646" i="2" s="1"/>
  <c r="AY631" i="2"/>
  <c r="BA631" i="2" s="1"/>
  <c r="BB631" i="2" s="1"/>
  <c r="BF631" i="2" s="1"/>
  <c r="AY774" i="2"/>
  <c r="BA774" i="2" s="1"/>
  <c r="BB774" i="2" s="1"/>
  <c r="BF774" i="2" s="1"/>
  <c r="AY758" i="2"/>
  <c r="BA758" i="2" s="1"/>
  <c r="BE758" i="2" s="1"/>
  <c r="AY742" i="2"/>
  <c r="BA742" i="2" s="1"/>
  <c r="BE742" i="2" s="1"/>
  <c r="AY726" i="2"/>
  <c r="BA726" i="2" s="1"/>
  <c r="BE726" i="2" s="1"/>
  <c r="AY559" i="2"/>
  <c r="BA559" i="2" s="1"/>
  <c r="BE559" i="2" s="1"/>
  <c r="AY505" i="2"/>
  <c r="BA505" i="2" s="1"/>
  <c r="BE505" i="2" s="1"/>
  <c r="AX573" i="2"/>
  <c r="AZ573" i="2" s="1"/>
  <c r="BD573" i="2" s="1"/>
  <c r="AX456" i="2"/>
  <c r="AZ456" i="2" s="1"/>
  <c r="BD456" i="2" s="1"/>
  <c r="AY368" i="2"/>
  <c r="BA368" i="2" s="1"/>
  <c r="BB368" i="2" s="1"/>
  <c r="BF368" i="2" s="1"/>
  <c r="AY447" i="2"/>
  <c r="BA447" i="2" s="1"/>
  <c r="BB447" i="2" s="1"/>
  <c r="BF447" i="2" s="1"/>
  <c r="AY353" i="2"/>
  <c r="BA353" i="2" s="1"/>
  <c r="BE353" i="2" s="1"/>
  <c r="AY332" i="2"/>
  <c r="BA332" i="2" s="1"/>
  <c r="BE332" i="2" s="1"/>
  <c r="AY413" i="2"/>
  <c r="BA413" i="2" s="1"/>
  <c r="BB413" i="2" s="1"/>
  <c r="BF413" i="2" s="1"/>
  <c r="AY263" i="2"/>
  <c r="BA263" i="2" s="1"/>
  <c r="BB263" i="2" s="1"/>
  <c r="BF263" i="2" s="1"/>
  <c r="AY333" i="2"/>
  <c r="BA333" i="2" s="1"/>
  <c r="BE333" i="2" s="1"/>
  <c r="AY286" i="2"/>
  <c r="BA286" i="2" s="1"/>
  <c r="BE286" i="2" s="1"/>
  <c r="BA173" i="2"/>
  <c r="BB173" i="2" s="1"/>
  <c r="BF173" i="2" s="1"/>
  <c r="BB542" i="2"/>
  <c r="BF542" i="2" s="1"/>
  <c r="BA66" i="2"/>
  <c r="BE66" i="2" s="1"/>
  <c r="BA404" i="2"/>
  <c r="BE404" i="2" s="1"/>
  <c r="AY14" i="2"/>
  <c r="BA14" i="2" s="1"/>
  <c r="BB14" i="2" s="1"/>
  <c r="BF14" i="2" s="1"/>
  <c r="AY264" i="2"/>
  <c r="BA264" i="2" s="1"/>
  <c r="BB264" i="2" s="1"/>
  <c r="BF264" i="2" s="1"/>
  <c r="AX305" i="2"/>
  <c r="AZ305" i="2" s="1"/>
  <c r="BD305" i="2" s="1"/>
  <c r="AY445" i="2"/>
  <c r="BA445" i="2" s="1"/>
  <c r="BE445" i="2" s="1"/>
  <c r="AY503" i="2"/>
  <c r="BA503" i="2" s="1"/>
  <c r="BE503" i="2" s="1"/>
  <c r="AY764" i="2"/>
  <c r="BA764" i="2" s="1"/>
  <c r="BB764" i="2" s="1"/>
  <c r="BF764" i="2" s="1"/>
  <c r="AY483" i="2"/>
  <c r="BA483" i="2" s="1"/>
  <c r="BE483" i="2" s="1"/>
  <c r="AY474" i="2"/>
  <c r="BA474" i="2" s="1"/>
  <c r="BE474" i="2" s="1"/>
  <c r="AY511" i="2"/>
  <c r="BA511" i="2" s="1"/>
  <c r="BB511" i="2" s="1"/>
  <c r="BF511" i="2" s="1"/>
  <c r="AY652" i="2"/>
  <c r="BA652" i="2" s="1"/>
  <c r="BE652" i="2" s="1"/>
  <c r="AY410" i="2"/>
  <c r="BA410" i="2" s="1"/>
  <c r="BE410" i="2" s="1"/>
  <c r="AY491" i="2"/>
  <c r="BA491" i="2" s="1"/>
  <c r="BE491" i="2" s="1"/>
  <c r="AY568" i="2"/>
  <c r="BA568" i="2" s="1"/>
  <c r="BB568" i="2" s="1"/>
  <c r="BF568" i="2" s="1"/>
  <c r="AY736" i="2"/>
  <c r="BA736" i="2" s="1"/>
  <c r="BE736" i="2" s="1"/>
  <c r="AY54" i="2"/>
  <c r="BA54" i="2" s="1"/>
  <c r="BB54" i="2" s="1"/>
  <c r="BF54" i="2" s="1"/>
  <c r="AY586" i="2"/>
  <c r="BA586" i="2" s="1"/>
  <c r="BE586" i="2" s="1"/>
  <c r="AY520" i="2"/>
  <c r="BA520" i="2" s="1"/>
  <c r="BE520" i="2" s="1"/>
  <c r="AY452" i="2"/>
  <c r="BA452" i="2" s="1"/>
  <c r="BB452" i="2" s="1"/>
  <c r="BF452" i="2" s="1"/>
  <c r="AX403" i="2"/>
  <c r="AZ403" i="2" s="1"/>
  <c r="BD403" i="2" s="1"/>
  <c r="AY308" i="2"/>
  <c r="BA308" i="2" s="1"/>
  <c r="BE308" i="2" s="1"/>
  <c r="AY370" i="2"/>
  <c r="BA370" i="2" s="1"/>
  <c r="BB370" i="2" s="1"/>
  <c r="BF370" i="2" s="1"/>
  <c r="AY34" i="2"/>
  <c r="BA34" i="2" s="1"/>
  <c r="BE34" i="2" s="1"/>
  <c r="AY275" i="2"/>
  <c r="BA275" i="2" s="1"/>
  <c r="BE275" i="2" s="1"/>
  <c r="AY499" i="2"/>
  <c r="BA499" i="2" s="1"/>
  <c r="BE499" i="2" s="1"/>
  <c r="AY747" i="2"/>
  <c r="BA747" i="2" s="1"/>
  <c r="BB747" i="2" s="1"/>
  <c r="BF747" i="2" s="1"/>
  <c r="AY494" i="2"/>
  <c r="BA494" i="2" s="1"/>
  <c r="BE494" i="2" s="1"/>
  <c r="AY507" i="2"/>
  <c r="BA507" i="2" s="1"/>
  <c r="BE507" i="2" s="1"/>
  <c r="AY752" i="2"/>
  <c r="BA752" i="2" s="1"/>
  <c r="BE752" i="2" s="1"/>
  <c r="AY801" i="2"/>
  <c r="BA801" i="2" s="1"/>
  <c r="BE801" i="2" s="1"/>
  <c r="AX785" i="2"/>
  <c r="AZ785" i="2" s="1"/>
  <c r="BD785" i="2" s="1"/>
  <c r="AY695" i="2"/>
  <c r="BA695" i="2" s="1"/>
  <c r="BB695" i="2" s="1"/>
  <c r="BF695" i="2" s="1"/>
  <c r="AX769" i="2"/>
  <c r="AZ769" i="2" s="1"/>
  <c r="BD769" i="2" s="1"/>
  <c r="AX753" i="2"/>
  <c r="AZ753" i="2" s="1"/>
  <c r="BD753" i="2" s="1"/>
  <c r="AX737" i="2"/>
  <c r="AZ737" i="2" s="1"/>
  <c r="BD737" i="2" s="1"/>
  <c r="AX721" i="2"/>
  <c r="AZ721" i="2" s="1"/>
  <c r="BD721" i="2" s="1"/>
  <c r="AY683" i="2"/>
  <c r="BA683" i="2" s="1"/>
  <c r="BB683" i="2" s="1"/>
  <c r="BF683" i="2" s="1"/>
  <c r="AY598" i="2"/>
  <c r="BA598" i="2" s="1"/>
  <c r="BB598" i="2" s="1"/>
  <c r="BF598" i="2" s="1"/>
  <c r="AX516" i="2"/>
  <c r="AZ516" i="2" s="1"/>
  <c r="BD516" i="2" s="1"/>
  <c r="AX500" i="2"/>
  <c r="AZ500" i="2" s="1"/>
  <c r="BD500" i="2" s="1"/>
  <c r="AX552" i="2"/>
  <c r="AZ552" i="2" s="1"/>
  <c r="BD552" i="2" s="1"/>
  <c r="AY627" i="2"/>
  <c r="BA627" i="2" s="1"/>
  <c r="BE627" i="2" s="1"/>
  <c r="AX577" i="2"/>
  <c r="AZ577" i="2" s="1"/>
  <c r="BD577" i="2" s="1"/>
  <c r="AY571" i="2"/>
  <c r="BA571" i="2" s="1"/>
  <c r="BE571" i="2" s="1"/>
  <c r="AY426" i="2"/>
  <c r="BA426" i="2" s="1"/>
  <c r="BE426" i="2" s="1"/>
  <c r="AX280" i="2"/>
  <c r="AZ280" i="2" s="1"/>
  <c r="BD280" i="2" s="1"/>
  <c r="AY303" i="2"/>
  <c r="BA303" i="2" s="1"/>
  <c r="BB303" i="2" s="1"/>
  <c r="BF303" i="2" s="1"/>
  <c r="AY259" i="2"/>
  <c r="BA259" i="2" s="1"/>
  <c r="BE259" i="2" s="1"/>
  <c r="AX324" i="2"/>
  <c r="AZ324" i="2" s="1"/>
  <c r="BD324" i="2" s="1"/>
  <c r="AY95" i="2"/>
  <c r="BA95" i="2" s="1"/>
  <c r="BE95" i="2" s="1"/>
  <c r="AY335" i="2"/>
  <c r="BA335" i="2" s="1"/>
  <c r="BB335" i="2" s="1"/>
  <c r="BF335" i="2" s="1"/>
  <c r="AY617" i="2"/>
  <c r="BA617" i="2" s="1"/>
  <c r="BE617" i="2" s="1"/>
  <c r="AY716" i="2"/>
  <c r="BA716" i="2" s="1"/>
  <c r="BB716" i="2" s="1"/>
  <c r="BF716" i="2" s="1"/>
  <c r="AY780" i="2"/>
  <c r="BA780" i="2" s="1"/>
  <c r="BB780" i="2" s="1"/>
  <c r="BF780" i="2" s="1"/>
  <c r="AY395" i="2"/>
  <c r="BA395" i="2" s="1"/>
  <c r="BB395" i="2" s="1"/>
  <c r="BF395" i="2" s="1"/>
  <c r="AY297" i="2"/>
  <c r="BA297" i="2" s="1"/>
  <c r="BE297" i="2" s="1"/>
  <c r="AY350" i="2"/>
  <c r="BA350" i="2" s="1"/>
  <c r="BB350" i="2" s="1"/>
  <c r="BF350" i="2" s="1"/>
  <c r="AY343" i="2"/>
  <c r="BA343" i="2" s="1"/>
  <c r="BE343" i="2" s="1"/>
  <c r="AY411" i="2"/>
  <c r="BA411" i="2" s="1"/>
  <c r="BE411" i="2" s="1"/>
  <c r="AY669" i="2"/>
  <c r="BA669" i="2" s="1"/>
  <c r="BE669" i="2" s="1"/>
  <c r="AY732" i="2"/>
  <c r="BA732" i="2" s="1"/>
  <c r="BE732" i="2" s="1"/>
  <c r="AY515" i="2"/>
  <c r="BA515" i="2" s="1"/>
  <c r="BE515" i="2" s="1"/>
  <c r="AY490" i="2"/>
  <c r="BA490" i="2" s="1"/>
  <c r="BE490" i="2" s="1"/>
  <c r="AY530" i="2"/>
  <c r="BA530" i="2" s="1"/>
  <c r="BB530" i="2" s="1"/>
  <c r="BF530" i="2" s="1"/>
  <c r="AY806" i="2"/>
  <c r="BA806" i="2" s="1"/>
  <c r="BE806" i="2" s="1"/>
  <c r="AY479" i="2"/>
  <c r="BA479" i="2" s="1"/>
  <c r="BB479" i="2" s="1"/>
  <c r="BF479" i="2" s="1"/>
  <c r="AY636" i="2"/>
  <c r="BA636" i="2" s="1"/>
  <c r="BB636" i="2" s="1"/>
  <c r="BF636" i="2" s="1"/>
  <c r="AY668" i="2"/>
  <c r="BA668" i="2" s="1"/>
  <c r="BE668" i="2" s="1"/>
  <c r="AY431" i="2"/>
  <c r="BA431" i="2" s="1"/>
  <c r="BB431" i="2" s="1"/>
  <c r="BF431" i="2" s="1"/>
  <c r="AY768" i="2"/>
  <c r="BA768" i="2" s="1"/>
  <c r="BE768" i="2" s="1"/>
  <c r="AX395" i="2"/>
  <c r="AZ395" i="2" s="1"/>
  <c r="BD395" i="2" s="1"/>
  <c r="AX373" i="2"/>
  <c r="AZ373" i="2" s="1"/>
  <c r="BD373" i="2" s="1"/>
  <c r="AX603" i="2"/>
  <c r="AZ603" i="2" s="1"/>
  <c r="BD603" i="2" s="1"/>
  <c r="AY623" i="2"/>
  <c r="BA623" i="2" s="1"/>
  <c r="BB623" i="2" s="1"/>
  <c r="BF623" i="2" s="1"/>
  <c r="AY540" i="2"/>
  <c r="BA540" i="2" s="1"/>
  <c r="BB540" i="2" s="1"/>
  <c r="BF540" i="2" s="1"/>
  <c r="AY443" i="2"/>
  <c r="BA443" i="2" s="1"/>
  <c r="BB443" i="2" s="1"/>
  <c r="BF443" i="2" s="1"/>
  <c r="AY393" i="2"/>
  <c r="BA393" i="2" s="1"/>
  <c r="BE393" i="2" s="1"/>
  <c r="AY357" i="2"/>
  <c r="BA357" i="2" s="1"/>
  <c r="BE357" i="2" s="1"/>
  <c r="AX252" i="2"/>
  <c r="AZ252" i="2" s="1"/>
  <c r="BD252" i="2" s="1"/>
  <c r="AY320" i="2"/>
  <c r="BA320" i="2" s="1"/>
  <c r="BB320" i="2" s="1"/>
  <c r="BF320" i="2" s="1"/>
  <c r="AY248" i="2"/>
  <c r="BA248" i="2" s="1"/>
  <c r="BB248" i="2" s="1"/>
  <c r="BF248" i="2" s="1"/>
  <c r="AY64" i="2"/>
  <c r="BA64" i="2" s="1"/>
  <c r="BB64" i="2" s="1"/>
  <c r="BF64" i="2" s="1"/>
  <c r="AY32" i="2"/>
  <c r="BA32" i="2" s="1"/>
  <c r="BE32" i="2" s="1"/>
  <c r="AX686" i="2"/>
  <c r="AZ686" i="2" s="1"/>
  <c r="BD686" i="2" s="1"/>
  <c r="AY702" i="2"/>
  <c r="BA702" i="2" s="1"/>
  <c r="BB702" i="2" s="1"/>
  <c r="BF702" i="2" s="1"/>
  <c r="AX682" i="2"/>
  <c r="AZ682" i="2" s="1"/>
  <c r="BD682" i="2" s="1"/>
  <c r="AX674" i="2"/>
  <c r="AZ674" i="2" s="1"/>
  <c r="BD674" i="2" s="1"/>
  <c r="AX658" i="2"/>
  <c r="AZ658" i="2" s="1"/>
  <c r="BD658" i="2" s="1"/>
  <c r="AX642" i="2"/>
  <c r="AZ642" i="2" s="1"/>
  <c r="BD642" i="2" s="1"/>
  <c r="AY536" i="2"/>
  <c r="BA536" i="2" s="1"/>
  <c r="BB536" i="2" s="1"/>
  <c r="BF536" i="2" s="1"/>
  <c r="AX698" i="2"/>
  <c r="AZ698" i="2" s="1"/>
  <c r="BD698" i="2" s="1"/>
  <c r="AY594" i="2"/>
  <c r="BA594" i="2" s="1"/>
  <c r="BB594" i="2" s="1"/>
  <c r="BF594" i="2" s="1"/>
  <c r="AY468" i="2"/>
  <c r="BA468" i="2" s="1"/>
  <c r="BB468" i="2" s="1"/>
  <c r="BF468" i="2" s="1"/>
  <c r="AY570" i="2"/>
  <c r="BA570" i="2" s="1"/>
  <c r="BB570" i="2" s="1"/>
  <c r="BF570" i="2" s="1"/>
  <c r="AY464" i="2"/>
  <c r="BA464" i="2" s="1"/>
  <c r="BE464" i="2" s="1"/>
  <c r="AY409" i="2"/>
  <c r="BA409" i="2" s="1"/>
  <c r="BE409" i="2" s="1"/>
  <c r="AX417" i="2"/>
  <c r="AZ417" i="2" s="1"/>
  <c r="BD417" i="2" s="1"/>
  <c r="AY401" i="2"/>
  <c r="BA401" i="2" s="1"/>
  <c r="BB401" i="2" s="1"/>
  <c r="BF401" i="2" s="1"/>
  <c r="AX295" i="2"/>
  <c r="AZ295" i="2" s="1"/>
  <c r="BD295" i="2" s="1"/>
  <c r="AX290" i="2"/>
  <c r="AZ290" i="2" s="1"/>
  <c r="BD290" i="2" s="1"/>
  <c r="AX299" i="2"/>
  <c r="AZ299" i="2" s="1"/>
  <c r="BD299" i="2" s="1"/>
  <c r="BA252" i="2"/>
  <c r="BE252" i="2" s="1"/>
  <c r="AZ464" i="2"/>
  <c r="BD464" i="2" s="1"/>
  <c r="AZ391" i="2"/>
  <c r="BD391" i="2" s="1"/>
  <c r="BA341" i="2"/>
  <c r="BB341" i="2" s="1"/>
  <c r="BF341" i="2" s="1"/>
  <c r="AZ311" i="2"/>
  <c r="BD311" i="2" s="1"/>
  <c r="BA47" i="2"/>
  <c r="BB47" i="2" s="1"/>
  <c r="BF47" i="2" s="1"/>
  <c r="AY292" i="2"/>
  <c r="BA292" i="2" s="1"/>
  <c r="BE292" i="2" s="1"/>
  <c r="AY317" i="2"/>
  <c r="BA317" i="2" s="1"/>
  <c r="BE317" i="2" s="1"/>
  <c r="AY354" i="2"/>
  <c r="BA354" i="2" s="1"/>
  <c r="BB354" i="2" s="1"/>
  <c r="BF354" i="2" s="1"/>
  <c r="AY375" i="2"/>
  <c r="BA375" i="2" s="1"/>
  <c r="BE375" i="2" s="1"/>
  <c r="AY254" i="2"/>
  <c r="BA254" i="2" s="1"/>
  <c r="BB254" i="2" s="1"/>
  <c r="BF254" i="2" s="1"/>
  <c r="AY276" i="2"/>
  <c r="BA276" i="2" s="1"/>
  <c r="BB276" i="2" s="1"/>
  <c r="BF276" i="2" s="1"/>
  <c r="AY339" i="2"/>
  <c r="BA339" i="2" s="1"/>
  <c r="BB339" i="2" s="1"/>
  <c r="BF339" i="2" s="1"/>
  <c r="AY118" i="2"/>
  <c r="BA118" i="2" s="1"/>
  <c r="BB118" i="2" s="1"/>
  <c r="BF118" i="2" s="1"/>
  <c r="AY213" i="2"/>
  <c r="BA213" i="2" s="1"/>
  <c r="BE213" i="2" s="1"/>
  <c r="AY305" i="2"/>
  <c r="BA305" i="2" s="1"/>
  <c r="BE305" i="2" s="1"/>
  <c r="AY38" i="2"/>
  <c r="BA38" i="2" s="1"/>
  <c r="BE38" i="2" s="1"/>
  <c r="AX184" i="2"/>
  <c r="AZ184" i="2" s="1"/>
  <c r="BD184" i="2" s="1"/>
  <c r="AX300" i="2"/>
  <c r="AZ300" i="2" s="1"/>
  <c r="BD300" i="2" s="1"/>
  <c r="AY21" i="2"/>
  <c r="BA21" i="2" s="1"/>
  <c r="BE21" i="2" s="1"/>
  <c r="AY37" i="2"/>
  <c r="BA37" i="2" s="1"/>
  <c r="BB37" i="2" s="1"/>
  <c r="BF37" i="2" s="1"/>
  <c r="AY177" i="2"/>
  <c r="BA177" i="2" s="1"/>
  <c r="BE177" i="2" s="1"/>
  <c r="AX196" i="2"/>
  <c r="AZ196" i="2" s="1"/>
  <c r="BD196" i="2" s="1"/>
  <c r="AY366" i="2"/>
  <c r="BA366" i="2" s="1"/>
  <c r="BE366" i="2" s="1"/>
  <c r="AX358" i="2"/>
  <c r="AZ358" i="2" s="1"/>
  <c r="BD358" i="2" s="1"/>
  <c r="AY59" i="2"/>
  <c r="BA59" i="2" s="1"/>
  <c r="BB59" i="2" s="1"/>
  <c r="BF59" i="2" s="1"/>
  <c r="AY80" i="2"/>
  <c r="BA80" i="2" s="1"/>
  <c r="BB80" i="2" s="1"/>
  <c r="BF80" i="2" s="1"/>
  <c r="AY351" i="2"/>
  <c r="BA351" i="2" s="1"/>
  <c r="BB351" i="2" s="1"/>
  <c r="BF351" i="2" s="1"/>
  <c r="AY727" i="2"/>
  <c r="BA727" i="2" s="1"/>
  <c r="BE727" i="2" s="1"/>
  <c r="AY759" i="2"/>
  <c r="BA759" i="2" s="1"/>
  <c r="BB759" i="2" s="1"/>
  <c r="BF759" i="2" s="1"/>
  <c r="AY470" i="2"/>
  <c r="BA470" i="2" s="1"/>
  <c r="BE470" i="2" s="1"/>
  <c r="AY546" i="2"/>
  <c r="BA546" i="2" s="1"/>
  <c r="BE546" i="2" s="1"/>
  <c r="AY665" i="2"/>
  <c r="BA665" i="2" s="1"/>
  <c r="BE665" i="2" s="1"/>
  <c r="AY803" i="2"/>
  <c r="BA803" i="2" s="1"/>
  <c r="BE803" i="2" s="1"/>
  <c r="AY609" i="2"/>
  <c r="BA609" i="2" s="1"/>
  <c r="BB609" i="2" s="1"/>
  <c r="BF609" i="2" s="1"/>
  <c r="AY661" i="2"/>
  <c r="BA661" i="2" s="1"/>
  <c r="BB661" i="2" s="1"/>
  <c r="BF661" i="2" s="1"/>
  <c r="AY498" i="2"/>
  <c r="BA498" i="2" s="1"/>
  <c r="BB498" i="2" s="1"/>
  <c r="BF498" i="2" s="1"/>
  <c r="AY222" i="2"/>
  <c r="BA222" i="2" s="1"/>
  <c r="BE222" i="2" s="1"/>
  <c r="AX145" i="2"/>
  <c r="AZ145" i="2" s="1"/>
  <c r="BD145" i="2" s="1"/>
  <c r="AX129" i="2"/>
  <c r="AZ129" i="2" s="1"/>
  <c r="BD129" i="2" s="1"/>
  <c r="AY206" i="2"/>
  <c r="BA206" i="2" s="1"/>
  <c r="BB206" i="2" s="1"/>
  <c r="BF206" i="2" s="1"/>
  <c r="AY162" i="2"/>
  <c r="BA162" i="2" s="1"/>
  <c r="BE162" i="2" s="1"/>
  <c r="AY218" i="2"/>
  <c r="BA218" i="2" s="1"/>
  <c r="BE218" i="2" s="1"/>
  <c r="AY186" i="2"/>
  <c r="BA186" i="2" s="1"/>
  <c r="BB186" i="2" s="1"/>
  <c r="BF186" i="2" s="1"/>
  <c r="AY170" i="2"/>
  <c r="BA170" i="2" s="1"/>
  <c r="BB170" i="2" s="1"/>
  <c r="BF170" i="2" s="1"/>
  <c r="AY60" i="2"/>
  <c r="BA60" i="2" s="1"/>
  <c r="BE60" i="2" s="1"/>
  <c r="AY793" i="2"/>
  <c r="BA793" i="2" s="1"/>
  <c r="BB793" i="2" s="1"/>
  <c r="BF793" i="2" s="1"/>
  <c r="AY761" i="2"/>
  <c r="BA761" i="2" s="1"/>
  <c r="BB761" i="2" s="1"/>
  <c r="BF761" i="2" s="1"/>
  <c r="AY729" i="2"/>
  <c r="BA729" i="2" s="1"/>
  <c r="BB729" i="2" s="1"/>
  <c r="BF729" i="2" s="1"/>
  <c r="AY682" i="2"/>
  <c r="BA682" i="2" s="1"/>
  <c r="BE682" i="2" s="1"/>
  <c r="AY817" i="2"/>
  <c r="BA817" i="2" s="1"/>
  <c r="BE817" i="2" s="1"/>
  <c r="AX801" i="2"/>
  <c r="AZ801" i="2" s="1"/>
  <c r="BD801" i="2" s="1"/>
  <c r="AY778" i="2"/>
  <c r="BA778" i="2" s="1"/>
  <c r="BB778" i="2" s="1"/>
  <c r="BF778" i="2" s="1"/>
  <c r="AY813" i="2"/>
  <c r="BA813" i="2" s="1"/>
  <c r="BE813" i="2" s="1"/>
  <c r="AY769" i="2"/>
  <c r="BA769" i="2" s="1"/>
  <c r="BB769" i="2" s="1"/>
  <c r="BF769" i="2" s="1"/>
  <c r="AY737" i="2"/>
  <c r="BA737" i="2" s="1"/>
  <c r="BB737" i="2" s="1"/>
  <c r="BF737" i="2" s="1"/>
  <c r="AY667" i="2"/>
  <c r="BA667" i="2" s="1"/>
  <c r="BE667" i="2" s="1"/>
  <c r="AY595" i="2"/>
  <c r="BA595" i="2" s="1"/>
  <c r="BB595" i="2" s="1"/>
  <c r="BF595" i="2" s="1"/>
  <c r="AY587" i="2"/>
  <c r="BA587" i="2" s="1"/>
  <c r="BB587" i="2" s="1"/>
  <c r="BF587" i="2" s="1"/>
  <c r="AX765" i="2"/>
  <c r="AZ765" i="2" s="1"/>
  <c r="BD765" i="2" s="1"/>
  <c r="AX749" i="2"/>
  <c r="AZ749" i="2" s="1"/>
  <c r="BD749" i="2" s="1"/>
  <c r="AX733" i="2"/>
  <c r="AZ733" i="2" s="1"/>
  <c r="BD733" i="2" s="1"/>
  <c r="AX717" i="2"/>
  <c r="AZ717" i="2" s="1"/>
  <c r="BD717" i="2" s="1"/>
  <c r="AY619" i="2"/>
  <c r="BA619" i="2" s="1"/>
  <c r="BB619" i="2" s="1"/>
  <c r="BF619" i="2" s="1"/>
  <c r="AY666" i="2"/>
  <c r="BA666" i="2" s="1"/>
  <c r="BB666" i="2" s="1"/>
  <c r="BF666" i="2" s="1"/>
  <c r="AY582" i="2"/>
  <c r="BA582" i="2" s="1"/>
  <c r="BE582" i="2" s="1"/>
  <c r="AY566" i="2"/>
  <c r="BA566" i="2" s="1"/>
  <c r="BE566" i="2" s="1"/>
  <c r="AY512" i="2"/>
  <c r="BA512" i="2" s="1"/>
  <c r="BB512" i="2" s="1"/>
  <c r="BF512" i="2" s="1"/>
  <c r="AY496" i="2"/>
  <c r="BA496" i="2" s="1"/>
  <c r="BE496" i="2" s="1"/>
  <c r="AY480" i="2"/>
  <c r="BA480" i="2" s="1"/>
  <c r="BB480" i="2" s="1"/>
  <c r="BF480" i="2" s="1"/>
  <c r="AY532" i="2"/>
  <c r="BA532" i="2" s="1"/>
  <c r="BE532" i="2" s="1"/>
  <c r="AY516" i="2"/>
  <c r="BA516" i="2" s="1"/>
  <c r="BB516" i="2" s="1"/>
  <c r="BF516" i="2" s="1"/>
  <c r="AY500" i="2"/>
  <c r="BA500" i="2" s="1"/>
  <c r="BE500" i="2" s="1"/>
  <c r="AY484" i="2"/>
  <c r="BA484" i="2" s="1"/>
  <c r="BE484" i="2" s="1"/>
  <c r="AY349" i="2"/>
  <c r="BA349" i="2" s="1"/>
  <c r="BB349" i="2" s="1"/>
  <c r="BF349" i="2" s="1"/>
  <c r="AY444" i="2"/>
  <c r="BA444" i="2" s="1"/>
  <c r="BE444" i="2" s="1"/>
  <c r="AY387" i="2"/>
  <c r="BA387" i="2" s="1"/>
  <c r="BB387" i="2" s="1"/>
  <c r="BF387" i="2" s="1"/>
  <c r="AY262" i="2"/>
  <c r="BA262" i="2" s="1"/>
  <c r="BE262" i="2" s="1"/>
  <c r="AX14" i="2"/>
  <c r="AZ14" i="2" s="1"/>
  <c r="BD14" i="2" s="1"/>
  <c r="AX164" i="2"/>
  <c r="AZ164" i="2" s="1"/>
  <c r="BD164" i="2" s="1"/>
  <c r="AX231" i="2"/>
  <c r="AZ231" i="2" s="1"/>
  <c r="BD231" i="2" s="1"/>
  <c r="AY152" i="2"/>
  <c r="BA152" i="2" s="1"/>
  <c r="BE152" i="2" s="1"/>
  <c r="AY88" i="2"/>
  <c r="BA88" i="2" s="1"/>
  <c r="BB88" i="2" s="1"/>
  <c r="BF88" i="2" s="1"/>
  <c r="AY159" i="2"/>
  <c r="BA159" i="2" s="1"/>
  <c r="BB159" i="2" s="1"/>
  <c r="BF159" i="2" s="1"/>
  <c r="AY288" i="2"/>
  <c r="BA288" i="2" s="1"/>
  <c r="BE288" i="2" s="1"/>
  <c r="AY534" i="2"/>
  <c r="BA534" i="2" s="1"/>
  <c r="BB534" i="2" s="1"/>
  <c r="BF534" i="2" s="1"/>
  <c r="AY601" i="2"/>
  <c r="BA601" i="2" s="1"/>
  <c r="BE601" i="2" s="1"/>
  <c r="AX711" i="2"/>
  <c r="AZ711" i="2" s="1"/>
  <c r="BD711" i="2" s="1"/>
  <c r="AY807" i="2"/>
  <c r="BA807" i="2" s="1"/>
  <c r="BB807" i="2" s="1"/>
  <c r="BF807" i="2" s="1"/>
  <c r="AY573" i="2"/>
  <c r="BA573" i="2" s="1"/>
  <c r="BE573" i="2" s="1"/>
  <c r="AY556" i="2"/>
  <c r="BA556" i="2" s="1"/>
  <c r="BB556" i="2" s="1"/>
  <c r="BF556" i="2" s="1"/>
  <c r="AX214" i="2"/>
  <c r="AZ214" i="2" s="1"/>
  <c r="BD214" i="2" s="1"/>
  <c r="AX93" i="2"/>
  <c r="AZ93" i="2" s="1"/>
  <c r="BD93" i="2" s="1"/>
  <c r="AY77" i="2"/>
  <c r="BA77" i="2" s="1"/>
  <c r="BE77" i="2" s="1"/>
  <c r="AY20" i="2"/>
  <c r="BA20" i="2" s="1"/>
  <c r="BB20" i="2" s="1"/>
  <c r="BF20" i="2" s="1"/>
  <c r="AX789" i="2"/>
  <c r="AZ789" i="2" s="1"/>
  <c r="BD789" i="2" s="1"/>
  <c r="AY773" i="2"/>
  <c r="BA773" i="2" s="1"/>
  <c r="BB773" i="2" s="1"/>
  <c r="BF773" i="2" s="1"/>
  <c r="AY741" i="2"/>
  <c r="BA741" i="2" s="1"/>
  <c r="BB741" i="2" s="1"/>
  <c r="BF741" i="2" s="1"/>
  <c r="AY97" i="2"/>
  <c r="BA97" i="2" s="1"/>
  <c r="BE97" i="2" s="1"/>
  <c r="AX34" i="2"/>
  <c r="AZ34" i="2" s="1"/>
  <c r="BD34" i="2" s="1"/>
  <c r="AY686" i="2"/>
  <c r="BA686" i="2" s="1"/>
  <c r="BE686" i="2" s="1"/>
  <c r="AX678" i="2"/>
  <c r="AZ678" i="2" s="1"/>
  <c r="BD678" i="2" s="1"/>
  <c r="AX569" i="2"/>
  <c r="AZ569" i="2" s="1"/>
  <c r="BD569" i="2" s="1"/>
  <c r="AX504" i="2"/>
  <c r="AZ504" i="2" s="1"/>
  <c r="BD504" i="2" s="1"/>
  <c r="AY563" i="2"/>
  <c r="BA563" i="2" s="1"/>
  <c r="BE563" i="2" s="1"/>
  <c r="AY782" i="2"/>
  <c r="BA782" i="2" s="1"/>
  <c r="BB782" i="2" s="1"/>
  <c r="BF782" i="2" s="1"/>
  <c r="AX670" i="2"/>
  <c r="AZ670" i="2" s="1"/>
  <c r="BD670" i="2" s="1"/>
  <c r="AX654" i="2"/>
  <c r="AZ654" i="2" s="1"/>
  <c r="BD654" i="2" s="1"/>
  <c r="AX638" i="2"/>
  <c r="AZ638" i="2" s="1"/>
  <c r="BD638" i="2" s="1"/>
  <c r="AX631" i="2"/>
  <c r="AZ631" i="2" s="1"/>
  <c r="BD631" i="2" s="1"/>
  <c r="AY599" i="2"/>
  <c r="BA599" i="2" s="1"/>
  <c r="BE599" i="2" s="1"/>
  <c r="AX438" i="2"/>
  <c r="AZ438" i="2" s="1"/>
  <c r="BD438" i="2" s="1"/>
  <c r="AY396" i="2"/>
  <c r="BA396" i="2" s="1"/>
  <c r="BE396" i="2" s="1"/>
  <c r="AX315" i="2"/>
  <c r="AZ315" i="2" s="1"/>
  <c r="BD315" i="2" s="1"/>
  <c r="AX307" i="2"/>
  <c r="AZ307" i="2" s="1"/>
  <c r="BD307" i="2" s="1"/>
  <c r="AX261" i="2"/>
  <c r="AZ261" i="2" s="1"/>
  <c r="BD261" i="2" s="1"/>
  <c r="AY87" i="2"/>
  <c r="BA87" i="2" s="1"/>
  <c r="BE87" i="2" s="1"/>
  <c r="AY48" i="2"/>
  <c r="BA48" i="2" s="1"/>
  <c r="BE48" i="2" s="1"/>
  <c r="AY71" i="2"/>
  <c r="BA71" i="2" s="1"/>
  <c r="BB71" i="2" s="1"/>
  <c r="BF71" i="2" s="1"/>
  <c r="AY135" i="2"/>
  <c r="BA135" i="2" s="1"/>
  <c r="BB135" i="2" s="1"/>
  <c r="BF135" i="2" s="1"/>
  <c r="AY205" i="2"/>
  <c r="BA205" i="2" s="1"/>
  <c r="BE205" i="2" s="1"/>
  <c r="AY398" i="2"/>
  <c r="BA398" i="2" s="1"/>
  <c r="BB398" i="2" s="1"/>
  <c r="BF398" i="2" s="1"/>
  <c r="AY458" i="2"/>
  <c r="BA458" i="2" s="1"/>
  <c r="BB458" i="2" s="1"/>
  <c r="BF458" i="2" s="1"/>
  <c r="AX296" i="2"/>
  <c r="AZ296" i="2" s="1"/>
  <c r="BD296" i="2" s="1"/>
  <c r="AY519" i="2"/>
  <c r="BA519" i="2" s="1"/>
  <c r="BE519" i="2" s="1"/>
  <c r="AY637" i="2"/>
  <c r="BA637" i="2" s="1"/>
  <c r="BE637" i="2" s="1"/>
  <c r="AY788" i="2"/>
  <c r="BA788" i="2" s="1"/>
  <c r="BB788" i="2" s="1"/>
  <c r="BF788" i="2" s="1"/>
  <c r="AY648" i="2"/>
  <c r="BA648" i="2" s="1"/>
  <c r="BB648" i="2" s="1"/>
  <c r="BF648" i="2" s="1"/>
  <c r="AY459" i="2"/>
  <c r="BA459" i="2" s="1"/>
  <c r="BE459" i="2" s="1"/>
  <c r="AY589" i="2"/>
  <c r="BA589" i="2" s="1"/>
  <c r="BB589" i="2" s="1"/>
  <c r="BF589" i="2" s="1"/>
  <c r="AY641" i="2"/>
  <c r="BA641" i="2" s="1"/>
  <c r="BB641" i="2" s="1"/>
  <c r="BF641" i="2" s="1"/>
  <c r="AY145" i="2"/>
  <c r="BA145" i="2" s="1"/>
  <c r="BB145" i="2" s="1"/>
  <c r="BF145" i="2" s="1"/>
  <c r="AY138" i="2"/>
  <c r="BA138" i="2" s="1"/>
  <c r="BE138" i="2" s="1"/>
  <c r="AY73" i="2"/>
  <c r="BA73" i="2" s="1"/>
  <c r="BB73" i="2" s="1"/>
  <c r="BF73" i="2" s="1"/>
  <c r="AY41" i="2"/>
  <c r="BA41" i="2" s="1"/>
  <c r="BB41" i="2" s="1"/>
  <c r="BF41" i="2" s="1"/>
  <c r="AY390" i="2"/>
  <c r="BA390" i="2" s="1"/>
  <c r="BE390" i="2" s="1"/>
  <c r="AY168" i="2"/>
  <c r="BA168" i="2" s="1"/>
  <c r="BE168" i="2" s="1"/>
  <c r="AY110" i="2"/>
  <c r="BA110" i="2" s="1"/>
  <c r="BB110" i="2" s="1"/>
  <c r="BF110" i="2" s="1"/>
  <c r="AX167" i="2"/>
  <c r="AZ167" i="2" s="1"/>
  <c r="BD167" i="2" s="1"/>
  <c r="AX195" i="2"/>
  <c r="AZ195" i="2" s="1"/>
  <c r="BD195" i="2" s="1"/>
  <c r="AY44" i="2"/>
  <c r="BA44" i="2" s="1"/>
  <c r="BB44" i="2" s="1"/>
  <c r="BF44" i="2" s="1"/>
  <c r="AY128" i="2"/>
  <c r="BA128" i="2" s="1"/>
  <c r="BE128" i="2" s="1"/>
  <c r="AY181" i="2"/>
  <c r="BA181" i="2" s="1"/>
  <c r="BE181" i="2" s="1"/>
  <c r="AY232" i="2"/>
  <c r="BA232" i="2" s="1"/>
  <c r="BE232" i="2" s="1"/>
  <c r="AY246" i="2"/>
  <c r="BA246" i="2" s="1"/>
  <c r="BE246" i="2" s="1"/>
  <c r="AY535" i="2"/>
  <c r="BA535" i="2" s="1"/>
  <c r="AY569" i="2"/>
  <c r="BA569" i="2" s="1"/>
  <c r="BE569" i="2" s="1"/>
  <c r="AY653" i="2"/>
  <c r="BA653" i="2" s="1"/>
  <c r="BE653" i="2" s="1"/>
  <c r="AY743" i="2"/>
  <c r="BA743" i="2" s="1"/>
  <c r="BE743" i="2" s="1"/>
  <c r="AY775" i="2"/>
  <c r="BA775" i="2" s="1"/>
  <c r="BB775" i="2" s="1"/>
  <c r="BF775" i="2" s="1"/>
  <c r="AY712" i="2"/>
  <c r="BA712" i="2" s="1"/>
  <c r="BE712" i="2" s="1"/>
  <c r="AY696" i="2"/>
  <c r="BA696" i="2" s="1"/>
  <c r="BB696" i="2" s="1"/>
  <c r="BF696" i="2" s="1"/>
  <c r="AY681" i="2"/>
  <c r="BA681" i="2" s="1"/>
  <c r="BB681" i="2" s="1"/>
  <c r="BF681" i="2" s="1"/>
  <c r="AY572" i="2"/>
  <c r="BA572" i="2" s="1"/>
  <c r="BB572" i="2" s="1"/>
  <c r="BF572" i="2" s="1"/>
  <c r="AY692" i="2"/>
  <c r="BA692" i="2" s="1"/>
  <c r="BE692" i="2" s="1"/>
  <c r="AY399" i="2"/>
  <c r="BA399" i="2" s="1"/>
  <c r="BE399" i="2" s="1"/>
  <c r="AY514" i="2"/>
  <c r="BA514" i="2" s="1"/>
  <c r="BE514" i="2" s="1"/>
  <c r="AY657" i="2"/>
  <c r="BA657" i="2" s="1"/>
  <c r="BE657" i="2" s="1"/>
  <c r="AX218" i="2"/>
  <c r="AZ218" i="2" s="1"/>
  <c r="BD218" i="2" s="1"/>
  <c r="AX137" i="2"/>
  <c r="AZ137" i="2" s="1"/>
  <c r="BD137" i="2" s="1"/>
  <c r="AX101" i="2"/>
  <c r="AZ101" i="2" s="1"/>
  <c r="BD101" i="2" s="1"/>
  <c r="AX194" i="2"/>
  <c r="AZ194" i="2" s="1"/>
  <c r="BD194" i="2" s="1"/>
  <c r="AY745" i="2"/>
  <c r="BA745" i="2" s="1"/>
  <c r="BB745" i="2" s="1"/>
  <c r="BF745" i="2" s="1"/>
  <c r="AY753" i="2"/>
  <c r="BA753" i="2" s="1"/>
  <c r="BE753" i="2" s="1"/>
  <c r="AY721" i="2"/>
  <c r="BA721" i="2" s="1"/>
  <c r="BB721" i="2" s="1"/>
  <c r="BF721" i="2" s="1"/>
  <c r="AY674" i="2"/>
  <c r="BA674" i="2" s="1"/>
  <c r="BB674" i="2" s="1"/>
  <c r="BF674" i="2" s="1"/>
  <c r="AY786" i="2"/>
  <c r="BA786" i="2" s="1"/>
  <c r="BB786" i="2" s="1"/>
  <c r="BF786" i="2" s="1"/>
  <c r="AX619" i="2"/>
  <c r="AZ619" i="2" s="1"/>
  <c r="BD619" i="2" s="1"/>
  <c r="AY504" i="2"/>
  <c r="BA504" i="2" s="1"/>
  <c r="BB504" i="2" s="1"/>
  <c r="BF504" i="2" s="1"/>
  <c r="AY488" i="2"/>
  <c r="BA488" i="2" s="1"/>
  <c r="BE488" i="2" s="1"/>
  <c r="AY508" i="2"/>
  <c r="BA508" i="2" s="1"/>
  <c r="BE508" i="2" s="1"/>
  <c r="AY492" i="2"/>
  <c r="BA492" i="2" s="1"/>
  <c r="BB492" i="2" s="1"/>
  <c r="BF492" i="2" s="1"/>
  <c r="AY476" i="2"/>
  <c r="BA476" i="2" s="1"/>
  <c r="BE476" i="2" s="1"/>
  <c r="AX452" i="2"/>
  <c r="AZ452" i="2" s="1"/>
  <c r="BD452" i="2" s="1"/>
  <c r="AY433" i="2"/>
  <c r="BA433" i="2" s="1"/>
  <c r="BB433" i="2" s="1"/>
  <c r="BF433" i="2" s="1"/>
  <c r="AX433" i="2"/>
  <c r="AZ433" i="2" s="1"/>
  <c r="BD433" i="2" s="1"/>
  <c r="AY331" i="2"/>
  <c r="BA331" i="2" s="1"/>
  <c r="BB331" i="2" s="1"/>
  <c r="BF331" i="2" s="1"/>
  <c r="AX407" i="2"/>
  <c r="AZ407" i="2" s="1"/>
  <c r="BD407" i="2" s="1"/>
  <c r="AX327" i="2"/>
  <c r="AZ327" i="2" s="1"/>
  <c r="BD327" i="2" s="1"/>
  <c r="AX265" i="2"/>
  <c r="AZ265" i="2" s="1"/>
  <c r="BD265" i="2" s="1"/>
  <c r="BA35" i="2"/>
  <c r="BB35" i="2" s="1"/>
  <c r="BF35" i="2" s="1"/>
  <c r="BE437" i="2"/>
  <c r="AX191" i="2"/>
  <c r="AZ191" i="2" s="1"/>
  <c r="BD191" i="2" s="1"/>
  <c r="AX163" i="2"/>
  <c r="AZ163" i="2" s="1"/>
  <c r="BD163" i="2" s="1"/>
  <c r="AY217" i="2"/>
  <c r="BA217" i="2" s="1"/>
  <c r="BB217" i="2" s="1"/>
  <c r="BF217" i="2" s="1"/>
  <c r="AY67" i="2"/>
  <c r="BA67" i="2" s="1"/>
  <c r="BB67" i="2" s="1"/>
  <c r="BF67" i="2" s="1"/>
  <c r="AX55" i="2"/>
  <c r="AZ55" i="2" s="1"/>
  <c r="BD55" i="2" s="1"/>
  <c r="AY143" i="2"/>
  <c r="BA143" i="2" s="1"/>
  <c r="BB143" i="2" s="1"/>
  <c r="BF143" i="2" s="1"/>
  <c r="AY231" i="2"/>
  <c r="BA231" i="2" s="1"/>
  <c r="BB231" i="2" s="1"/>
  <c r="BF231" i="2" s="1"/>
  <c r="AX176" i="2"/>
  <c r="AZ176" i="2" s="1"/>
  <c r="BD176" i="2" s="1"/>
  <c r="AY756" i="2"/>
  <c r="BA756" i="2" s="1"/>
  <c r="BE756" i="2" s="1"/>
  <c r="AY86" i="2"/>
  <c r="BA86" i="2" s="1"/>
  <c r="BE86" i="2" s="1"/>
  <c r="AX166" i="2"/>
  <c r="AZ166" i="2" s="1"/>
  <c r="BD166" i="2" s="1"/>
  <c r="AY46" i="2"/>
  <c r="BA46" i="2" s="1"/>
  <c r="BB46" i="2" s="1"/>
  <c r="BF46" i="2" s="1"/>
  <c r="AX77" i="2"/>
  <c r="AZ77" i="2" s="1"/>
  <c r="BD77" i="2" s="1"/>
  <c r="AX36" i="2"/>
  <c r="AZ36" i="2" s="1"/>
  <c r="BD36" i="2" s="1"/>
  <c r="AY770" i="2"/>
  <c r="BA770" i="2" s="1"/>
  <c r="BE770" i="2" s="1"/>
  <c r="AY754" i="2"/>
  <c r="BA754" i="2" s="1"/>
  <c r="BB754" i="2" s="1"/>
  <c r="BF754" i="2" s="1"/>
  <c r="AY738" i="2"/>
  <c r="BA738" i="2" s="1"/>
  <c r="BE738" i="2" s="1"/>
  <c r="AY722" i="2"/>
  <c r="BA722" i="2" s="1"/>
  <c r="BE722" i="2" s="1"/>
  <c r="AY204" i="2"/>
  <c r="BA204" i="2" s="1"/>
  <c r="BB204" i="2" s="1"/>
  <c r="BF204" i="2" s="1"/>
  <c r="AY136" i="2"/>
  <c r="BA136" i="2" s="1"/>
  <c r="BB136" i="2" s="1"/>
  <c r="BF136" i="2" s="1"/>
  <c r="AX219" i="2"/>
  <c r="AZ219" i="2" s="1"/>
  <c r="BD219" i="2" s="1"/>
  <c r="AY160" i="2"/>
  <c r="BA160" i="2" s="1"/>
  <c r="BB160" i="2" s="1"/>
  <c r="BF160" i="2" s="1"/>
  <c r="AY176" i="2"/>
  <c r="BA176" i="2" s="1"/>
  <c r="BB176" i="2" s="1"/>
  <c r="BF176" i="2" s="1"/>
  <c r="AY772" i="2"/>
  <c r="BA772" i="2" s="1"/>
  <c r="BB772" i="2" s="1"/>
  <c r="BF772" i="2" s="1"/>
  <c r="AY167" i="2"/>
  <c r="BA167" i="2" s="1"/>
  <c r="BB167" i="2" s="1"/>
  <c r="BF167" i="2" s="1"/>
  <c r="AY219" i="2"/>
  <c r="BA219" i="2" s="1"/>
  <c r="BB219" i="2" s="1"/>
  <c r="BF219" i="2" s="1"/>
  <c r="AY142" i="2"/>
  <c r="BA142" i="2" s="1"/>
  <c r="BB142" i="2" s="1"/>
  <c r="BF142" i="2" s="1"/>
  <c r="AY126" i="2"/>
  <c r="BA126" i="2" s="1"/>
  <c r="BE126" i="2" s="1"/>
  <c r="AY194" i="2"/>
  <c r="BA194" i="2" s="1"/>
  <c r="BE194" i="2" s="1"/>
  <c r="AY149" i="2"/>
  <c r="BA149" i="2" s="1"/>
  <c r="BE149" i="2" s="1"/>
  <c r="AY230" i="2"/>
  <c r="BA230" i="2" s="1"/>
  <c r="BE230" i="2" s="1"/>
  <c r="AX89" i="2"/>
  <c r="AZ89" i="2" s="1"/>
  <c r="BD89" i="2" s="1"/>
  <c r="AX19" i="2"/>
  <c r="AZ19" i="2" s="1"/>
  <c r="BD19" i="2" s="1"/>
  <c r="AY127" i="2"/>
  <c r="BA127" i="2" s="1"/>
  <c r="BE127" i="2" s="1"/>
  <c r="AX168" i="2"/>
  <c r="AZ168" i="2" s="1"/>
  <c r="BD168" i="2" s="1"/>
  <c r="AY33" i="2"/>
  <c r="BA33" i="2" s="1"/>
  <c r="BE33" i="2" s="1"/>
  <c r="AY212" i="2"/>
  <c r="BA212" i="2" s="1"/>
  <c r="BB212" i="2" s="1"/>
  <c r="BF212" i="2" s="1"/>
  <c r="BB113" i="2"/>
  <c r="BF113" i="2" s="1"/>
  <c r="AY117" i="2"/>
  <c r="BA117" i="2" s="1"/>
  <c r="BB117" i="2" s="1"/>
  <c r="BF117" i="2" s="1"/>
  <c r="AX180" i="2"/>
  <c r="AZ180" i="2" s="1"/>
  <c r="BD180" i="2" s="1"/>
  <c r="AX215" i="2"/>
  <c r="AZ215" i="2" s="1"/>
  <c r="BD215" i="2" s="1"/>
  <c r="AY103" i="2"/>
  <c r="BA103" i="2" s="1"/>
  <c r="BE103" i="2" s="1"/>
  <c r="AY121" i="2"/>
  <c r="BA121" i="2" s="1"/>
  <c r="BE121" i="2" s="1"/>
  <c r="AX172" i="2"/>
  <c r="AZ172" i="2" s="1"/>
  <c r="BD172" i="2" s="1"/>
  <c r="AY192" i="2"/>
  <c r="BA192" i="2" s="1"/>
  <c r="BE192" i="2" s="1"/>
  <c r="AX187" i="2"/>
  <c r="AZ187" i="2" s="1"/>
  <c r="BD187" i="2" s="1"/>
  <c r="AX211" i="2"/>
  <c r="AZ211" i="2" s="1"/>
  <c r="BD211" i="2" s="1"/>
  <c r="AY724" i="2"/>
  <c r="BA724" i="2" s="1"/>
  <c r="BB724" i="2" s="1"/>
  <c r="BF724" i="2" s="1"/>
  <c r="AY133" i="2"/>
  <c r="BA133" i="2" s="1"/>
  <c r="BB133" i="2" s="1"/>
  <c r="BF133" i="2" s="1"/>
  <c r="AY211" i="2"/>
  <c r="BA211" i="2" s="1"/>
  <c r="BE211" i="2" s="1"/>
  <c r="AX182" i="2"/>
  <c r="AZ182" i="2" s="1"/>
  <c r="BD182" i="2" s="1"/>
  <c r="AY116" i="2"/>
  <c r="BA116" i="2" s="1"/>
  <c r="BB116" i="2" s="1"/>
  <c r="BF116" i="2" s="1"/>
  <c r="AX42" i="2"/>
  <c r="AZ42" i="2" s="1"/>
  <c r="BD42" i="2" s="1"/>
  <c r="AX805" i="2"/>
  <c r="AZ805" i="2" s="1"/>
  <c r="BD805" i="2" s="1"/>
  <c r="AY678" i="2"/>
  <c r="BA678" i="2" s="1"/>
  <c r="BB678" i="2" s="1"/>
  <c r="BF678" i="2" s="1"/>
  <c r="BA369" i="2"/>
  <c r="BE369" i="2" s="1"/>
  <c r="BA388" i="2"/>
  <c r="BE388" i="2" s="1"/>
  <c r="BA236" i="2"/>
  <c r="BB236" i="2" s="1"/>
  <c r="BF236" i="2" s="1"/>
  <c r="BA83" i="2"/>
  <c r="BB83" i="2" s="1"/>
  <c r="BF83" i="2" s="1"/>
  <c r="BA558" i="2"/>
  <c r="BB558" i="2" s="1"/>
  <c r="BF558" i="2" s="1"/>
  <c r="BA475" i="2"/>
  <c r="BE475" i="2" s="1"/>
  <c r="BE397" i="2"/>
  <c r="BE701" i="2"/>
  <c r="BB701" i="2"/>
  <c r="BF701" i="2" s="1"/>
  <c r="BA510" i="2"/>
  <c r="BB510" i="2" s="1"/>
  <c r="BF510" i="2" s="1"/>
  <c r="BA379" i="2"/>
  <c r="BB379" i="2" s="1"/>
  <c r="BF379" i="2" s="1"/>
  <c r="BA385" i="2"/>
  <c r="BE385" i="2" s="1"/>
  <c r="BA574" i="2"/>
  <c r="BB574" i="2" s="1"/>
  <c r="BF574" i="2" s="1"/>
  <c r="AZ446" i="2"/>
  <c r="BD446" i="2" s="1"/>
  <c r="BA260" i="2"/>
  <c r="BB260" i="2" s="1"/>
  <c r="BF260" i="2" s="1"/>
  <c r="BA376" i="2"/>
  <c r="BB376" i="2" s="1"/>
  <c r="BF376" i="2" s="1"/>
  <c r="BE789" i="2"/>
  <c r="BA140" i="2"/>
  <c r="BB140" i="2" s="1"/>
  <c r="BF140" i="2" s="1"/>
  <c r="AZ593" i="2"/>
  <c r="BD593" i="2" s="1"/>
  <c r="AZ488" i="2"/>
  <c r="BD488" i="2" s="1"/>
  <c r="BA400" i="2"/>
  <c r="BE400" i="2" s="1"/>
  <c r="BB757" i="2"/>
  <c r="BF757" i="2" s="1"/>
  <c r="BB748" i="2"/>
  <c r="BF748" i="2" s="1"/>
  <c r="BE640" i="2"/>
  <c r="BB684" i="2"/>
  <c r="BF684" i="2" s="1"/>
  <c r="BE684" i="2"/>
  <c r="BA765" i="2"/>
  <c r="BB765" i="2" s="1"/>
  <c r="BF765" i="2" s="1"/>
  <c r="BE112" i="2"/>
  <c r="BB112" i="2"/>
  <c r="BF112" i="2" s="1"/>
  <c r="BB705" i="2"/>
  <c r="BF705" i="2" s="1"/>
  <c r="BE705" i="2"/>
  <c r="BA733" i="2"/>
  <c r="BE733" i="2" s="1"/>
  <c r="BB171" i="2"/>
  <c r="BF171" i="2" s="1"/>
  <c r="AY242" i="2"/>
  <c r="BA242" i="2" s="1"/>
  <c r="BE242" i="2" s="1"/>
  <c r="AY347" i="2"/>
  <c r="BA347" i="2" s="1"/>
  <c r="AY391" i="2"/>
  <c r="BA391" i="2" s="1"/>
  <c r="BB391" i="2" s="1"/>
  <c r="BF391" i="2" s="1"/>
  <c r="AY310" i="2"/>
  <c r="BA310" i="2" s="1"/>
  <c r="BB310" i="2" s="1"/>
  <c r="BF310" i="2" s="1"/>
  <c r="AY196" i="2"/>
  <c r="BA196" i="2" s="1"/>
  <c r="BE196" i="2" s="1"/>
  <c r="AY209" i="2"/>
  <c r="BA209" i="2" s="1"/>
  <c r="BB209" i="2" s="1"/>
  <c r="BF209" i="2" s="1"/>
  <c r="AX430" i="2"/>
  <c r="AZ430" i="2" s="1"/>
  <c r="BD430" i="2" s="1"/>
  <c r="AY533" i="2"/>
  <c r="BA533" i="2" s="1"/>
  <c r="BE533" i="2" s="1"/>
  <c r="AY577" i="2"/>
  <c r="BA577" i="2" s="1"/>
  <c r="BE577" i="2" s="1"/>
  <c r="AY719" i="2"/>
  <c r="BA719" i="2" s="1"/>
  <c r="AY751" i="2"/>
  <c r="BA751" i="2" s="1"/>
  <c r="AY565" i="2"/>
  <c r="BA565" i="2" s="1"/>
  <c r="BB565" i="2" s="1"/>
  <c r="BF565" i="2" s="1"/>
  <c r="AY605" i="2"/>
  <c r="BA605" i="2" s="1"/>
  <c r="AY616" i="2"/>
  <c r="BA616" i="2" s="1"/>
  <c r="BB616" i="2" s="1"/>
  <c r="BF616" i="2" s="1"/>
  <c r="AY141" i="2"/>
  <c r="BA141" i="2" s="1"/>
  <c r="AY150" i="2"/>
  <c r="BA150" i="2" s="1"/>
  <c r="AX190" i="2"/>
  <c r="AZ190" i="2" s="1"/>
  <c r="BD190" i="2" s="1"/>
  <c r="AX111" i="2"/>
  <c r="AZ111" i="2" s="1"/>
  <c r="BD111" i="2" s="1"/>
  <c r="AY82" i="2"/>
  <c r="BA82" i="2" s="1"/>
  <c r="AX162" i="2"/>
  <c r="AZ162" i="2" s="1"/>
  <c r="BD162" i="2" s="1"/>
  <c r="AY69" i="2"/>
  <c r="BA69" i="2" s="1"/>
  <c r="BE69" i="2" s="1"/>
  <c r="AY31" i="2"/>
  <c r="BA31" i="2" s="1"/>
  <c r="BE31" i="2" s="1"/>
  <c r="AY19" i="2"/>
  <c r="BA19" i="2" s="1"/>
  <c r="AY797" i="2"/>
  <c r="BA797" i="2" s="1"/>
  <c r="BB797" i="2" s="1"/>
  <c r="BF797" i="2" s="1"/>
  <c r="AY94" i="2"/>
  <c r="BA94" i="2" s="1"/>
  <c r="AY43" i="2"/>
  <c r="BA43" i="2" s="1"/>
  <c r="BE43" i="2" s="1"/>
  <c r="AX30" i="2"/>
  <c r="AZ30" i="2" s="1"/>
  <c r="BD30" i="2" s="1"/>
  <c r="AX817" i="2"/>
  <c r="AZ817" i="2" s="1"/>
  <c r="BD817" i="2" s="1"/>
  <c r="AY23" i="2"/>
  <c r="BA23" i="2" s="1"/>
  <c r="AY675" i="2"/>
  <c r="BA675" i="2" s="1"/>
  <c r="BE675" i="2" s="1"/>
  <c r="AY659" i="2"/>
  <c r="BA659" i="2" s="1"/>
  <c r="BB659" i="2" s="1"/>
  <c r="BF659" i="2" s="1"/>
  <c r="AY643" i="2"/>
  <c r="BA643" i="2" s="1"/>
  <c r="BE643" i="2" s="1"/>
  <c r="AY567" i="2"/>
  <c r="BA567" i="2" s="1"/>
  <c r="AY603" i="2"/>
  <c r="BA603" i="2" s="1"/>
  <c r="BE603" i="2" s="1"/>
  <c r="AX581" i="2"/>
  <c r="AZ581" i="2" s="1"/>
  <c r="BD581" i="2" s="1"/>
  <c r="AX781" i="2"/>
  <c r="AZ781" i="2" s="1"/>
  <c r="BD781" i="2" s="1"/>
  <c r="AX773" i="2"/>
  <c r="AZ773" i="2" s="1"/>
  <c r="BD773" i="2" s="1"/>
  <c r="AX757" i="2"/>
  <c r="AZ757" i="2" s="1"/>
  <c r="BD757" i="2" s="1"/>
  <c r="AX741" i="2"/>
  <c r="AZ741" i="2" s="1"/>
  <c r="BD741" i="2" s="1"/>
  <c r="AX725" i="2"/>
  <c r="AZ725" i="2" s="1"/>
  <c r="BD725" i="2" s="1"/>
  <c r="AY663" i="2"/>
  <c r="BA663" i="2" s="1"/>
  <c r="BE663" i="2" s="1"/>
  <c r="AY647" i="2"/>
  <c r="BA647" i="2" s="1"/>
  <c r="BE647" i="2" s="1"/>
  <c r="AX597" i="2"/>
  <c r="AZ597" i="2" s="1"/>
  <c r="BD597" i="2" s="1"/>
  <c r="AY448" i="2"/>
  <c r="BA448" i="2" s="1"/>
  <c r="AY344" i="2"/>
  <c r="BA344" i="2" s="1"/>
  <c r="BE344" i="2" s="1"/>
  <c r="AY436" i="2"/>
  <c r="BA436" i="2" s="1"/>
  <c r="AY356" i="2"/>
  <c r="BA356" i="2" s="1"/>
  <c r="BE356" i="2" s="1"/>
  <c r="AY319" i="2"/>
  <c r="BA319" i="2" s="1"/>
  <c r="AY296" i="2"/>
  <c r="BA296" i="2" s="1"/>
  <c r="AY282" i="2"/>
  <c r="BA282" i="2" s="1"/>
  <c r="BE282" i="2" s="1"/>
  <c r="AY266" i="2"/>
  <c r="BA266" i="2" s="1"/>
  <c r="AY327" i="2"/>
  <c r="BA327" i="2" s="1"/>
  <c r="AX282" i="2"/>
  <c r="AZ282" i="2" s="1"/>
  <c r="BD282" i="2" s="1"/>
  <c r="AX257" i="2"/>
  <c r="AZ257" i="2" s="1"/>
  <c r="BD257" i="2" s="1"/>
  <c r="AX175" i="2"/>
  <c r="AZ175" i="2" s="1"/>
  <c r="BD175" i="2" s="1"/>
  <c r="AY298" i="2"/>
  <c r="BA298" i="2" s="1"/>
  <c r="BB298" i="2" s="1"/>
  <c r="BF298" i="2" s="1"/>
  <c r="AX179" i="2"/>
  <c r="AZ179" i="2" s="1"/>
  <c r="BD179" i="2" s="1"/>
  <c r="AY224" i="2"/>
  <c r="BA224" i="2" s="1"/>
  <c r="AY293" i="2"/>
  <c r="BA293" i="2" s="1"/>
  <c r="BB293" i="2" s="1"/>
  <c r="BF293" i="2" s="1"/>
  <c r="AY52" i="2"/>
  <c r="BA52" i="2" s="1"/>
  <c r="AY131" i="2"/>
  <c r="BA131" i="2" s="1"/>
  <c r="BB131" i="2" s="1"/>
  <c r="BF131" i="2" s="1"/>
  <c r="AY10" i="2"/>
  <c r="BA10" i="2" s="1"/>
  <c r="BE10" i="2" s="1"/>
  <c r="AY45" i="2"/>
  <c r="BA45" i="2" s="1"/>
  <c r="AY122" i="2"/>
  <c r="BA122" i="2" s="1"/>
  <c r="AX188" i="2"/>
  <c r="AZ188" i="2" s="1"/>
  <c r="BD188" i="2" s="1"/>
  <c r="AY597" i="2"/>
  <c r="BA597" i="2" s="1"/>
  <c r="BB597" i="2" s="1"/>
  <c r="BF597" i="2" s="1"/>
  <c r="AY593" i="2"/>
  <c r="BA593" i="2" s="1"/>
  <c r="BE593" i="2" s="1"/>
  <c r="AY799" i="2"/>
  <c r="BA799" i="2" s="1"/>
  <c r="BB799" i="2" s="1"/>
  <c r="BF799" i="2" s="1"/>
  <c r="AY407" i="2"/>
  <c r="BA407" i="2" s="1"/>
  <c r="BE407" i="2" s="1"/>
  <c r="AY462" i="2"/>
  <c r="BA462" i="2" s="1"/>
  <c r="BB462" i="2" s="1"/>
  <c r="BF462" i="2" s="1"/>
  <c r="AY673" i="2"/>
  <c r="BA673" i="2" s="1"/>
  <c r="AY633" i="2"/>
  <c r="BA633" i="2" s="1"/>
  <c r="AY656" i="2"/>
  <c r="BA656" i="2" s="1"/>
  <c r="BB656" i="2" s="1"/>
  <c r="BF656" i="2" s="1"/>
  <c r="AY787" i="2"/>
  <c r="BA787" i="2" s="1"/>
  <c r="BE787" i="2" s="1"/>
  <c r="AY153" i="2"/>
  <c r="BA153" i="2" s="1"/>
  <c r="BB153" i="2" s="1"/>
  <c r="BF153" i="2" s="1"/>
  <c r="AX202" i="2"/>
  <c r="AZ202" i="2" s="1"/>
  <c r="BD202" i="2" s="1"/>
  <c r="AX141" i="2"/>
  <c r="AZ141" i="2" s="1"/>
  <c r="BD141" i="2" s="1"/>
  <c r="AX125" i="2"/>
  <c r="AZ125" i="2" s="1"/>
  <c r="BD125" i="2" s="1"/>
  <c r="AY175" i="2"/>
  <c r="BA175" i="2" s="1"/>
  <c r="AX67" i="2"/>
  <c r="AZ67" i="2" s="1"/>
  <c r="BD67" i="2" s="1"/>
  <c r="AY191" i="2"/>
  <c r="BA191" i="2" s="1"/>
  <c r="BE191" i="2" s="1"/>
  <c r="AX85" i="2"/>
  <c r="AZ85" i="2" s="1"/>
  <c r="BD85" i="2" s="1"/>
  <c r="AY85" i="2"/>
  <c r="BA85" i="2" s="1"/>
  <c r="BE85" i="2" s="1"/>
  <c r="AY12" i="2"/>
  <c r="BA12" i="2" s="1"/>
  <c r="AY821" i="2"/>
  <c r="BA821" i="2" s="1"/>
  <c r="BE821" i="2" s="1"/>
  <c r="AY8" i="2"/>
  <c r="BA8" i="2" s="1"/>
  <c r="AY777" i="2"/>
  <c r="BA777" i="2" s="1"/>
  <c r="AX702" i="2"/>
  <c r="AZ702" i="2" s="1"/>
  <c r="BD702" i="2" s="1"/>
  <c r="AX28" i="2"/>
  <c r="AZ28" i="2" s="1"/>
  <c r="BD28" i="2" s="1"/>
  <c r="AY749" i="2"/>
  <c r="BA749" i="2" s="1"/>
  <c r="BB749" i="2" s="1"/>
  <c r="BF749" i="2" s="1"/>
  <c r="AY717" i="2"/>
  <c r="BA717" i="2" s="1"/>
  <c r="AX512" i="2"/>
  <c r="AZ512" i="2" s="1"/>
  <c r="BD512" i="2" s="1"/>
  <c r="AX496" i="2"/>
  <c r="AZ496" i="2" s="1"/>
  <c r="BD496" i="2" s="1"/>
  <c r="AX662" i="2"/>
  <c r="AZ662" i="2" s="1"/>
  <c r="BD662" i="2" s="1"/>
  <c r="AX646" i="2"/>
  <c r="AZ646" i="2" s="1"/>
  <c r="BD646" i="2" s="1"/>
  <c r="AY528" i="2"/>
  <c r="BA528" i="2" s="1"/>
  <c r="BB528" i="2" s="1"/>
  <c r="BF528" i="2" s="1"/>
  <c r="AY554" i="2"/>
  <c r="BA554" i="2" s="1"/>
  <c r="BE554" i="2" s="1"/>
  <c r="AY473" i="2"/>
  <c r="BA473" i="2" s="1"/>
  <c r="BB473" i="2" s="1"/>
  <c r="BF473" i="2" s="1"/>
  <c r="AY392" i="2"/>
  <c r="BA392" i="2" s="1"/>
  <c r="BE392" i="2" s="1"/>
  <c r="AY360" i="2"/>
  <c r="BA360" i="2" s="1"/>
  <c r="BE360" i="2" s="1"/>
  <c r="AY429" i="2"/>
  <c r="BA429" i="2" s="1"/>
  <c r="AY408" i="2"/>
  <c r="BA408" i="2" s="1"/>
  <c r="BE408" i="2" s="1"/>
  <c r="AY425" i="2"/>
  <c r="BA425" i="2" s="1"/>
  <c r="AY340" i="2"/>
  <c r="BA340" i="2" s="1"/>
  <c r="AX303" i="2"/>
  <c r="AZ303" i="2" s="1"/>
  <c r="BD303" i="2" s="1"/>
  <c r="AY258" i="2"/>
  <c r="BA258" i="2" s="1"/>
  <c r="AY79" i="2"/>
  <c r="BA79" i="2" s="1"/>
  <c r="BE79" i="2" s="1"/>
  <c r="AY63" i="2"/>
  <c r="BA63" i="2" s="1"/>
  <c r="BE63" i="2" s="1"/>
  <c r="AX301" i="2"/>
  <c r="AZ301" i="2" s="1"/>
  <c r="BD301" i="2" s="1"/>
  <c r="AY256" i="2"/>
  <c r="BA256" i="2" s="1"/>
  <c r="BB256" i="2" s="1"/>
  <c r="BF256" i="2" s="1"/>
  <c r="AY334" i="2"/>
  <c r="BA334" i="2" s="1"/>
  <c r="BB334" i="2" s="1"/>
  <c r="BF334" i="2" s="1"/>
  <c r="AY402" i="2"/>
  <c r="BA402" i="2" s="1"/>
  <c r="BE402" i="2" s="1"/>
  <c r="AX183" i="2"/>
  <c r="AZ183" i="2" s="1"/>
  <c r="BD183" i="2" s="1"/>
  <c r="AX199" i="2"/>
  <c r="AZ199" i="2" s="1"/>
  <c r="BD199" i="2" s="1"/>
  <c r="AX320" i="2"/>
  <c r="AZ320" i="2" s="1"/>
  <c r="BD320" i="2" s="1"/>
  <c r="AX158" i="2"/>
  <c r="AZ158" i="2" s="1"/>
  <c r="BD158" i="2" s="1"/>
  <c r="AY216" i="2"/>
  <c r="BA216" i="2" s="1"/>
  <c r="BB216" i="2" s="1"/>
  <c r="BF216" i="2" s="1"/>
  <c r="AY225" i="2"/>
  <c r="BA225" i="2" s="1"/>
  <c r="BE225" i="2" s="1"/>
  <c r="AX321" i="2"/>
  <c r="AZ321" i="2" s="1"/>
  <c r="BD321" i="2" s="1"/>
  <c r="AY363" i="2"/>
  <c r="BA363" i="2" s="1"/>
  <c r="BB363" i="2" s="1"/>
  <c r="BF363" i="2" s="1"/>
  <c r="AY466" i="2"/>
  <c r="BA466" i="2" s="1"/>
  <c r="BB466" i="2" s="1"/>
  <c r="BF466" i="2" s="1"/>
  <c r="AX628" i="2"/>
  <c r="AZ628" i="2" s="1"/>
  <c r="BD628" i="2" s="1"/>
  <c r="AY560" i="2"/>
  <c r="BA560" i="2" s="1"/>
  <c r="BE560" i="2" s="1"/>
  <c r="AY613" i="2"/>
  <c r="BA613" i="2" s="1"/>
  <c r="AX549" i="2"/>
  <c r="AZ549" i="2" s="1"/>
  <c r="BD549" i="2" s="1"/>
  <c r="AY561" i="2"/>
  <c r="BA561" i="2" s="1"/>
  <c r="BE561" i="2" s="1"/>
  <c r="AY708" i="2"/>
  <c r="BA708" i="2" s="1"/>
  <c r="AY735" i="2"/>
  <c r="BA735" i="2" s="1"/>
  <c r="BE735" i="2" s="1"/>
  <c r="AY767" i="2"/>
  <c r="BA767" i="2" s="1"/>
  <c r="AY581" i="2"/>
  <c r="BA581" i="2" s="1"/>
  <c r="AY704" i="2"/>
  <c r="BA704" i="2" s="1"/>
  <c r="BE704" i="2" s="1"/>
  <c r="AY795" i="2"/>
  <c r="BA795" i="2" s="1"/>
  <c r="BE795" i="2" s="1"/>
  <c r="AY202" i="2"/>
  <c r="BA202" i="2" s="1"/>
  <c r="BE202" i="2" s="1"/>
  <c r="AY157" i="2"/>
  <c r="BA157" i="2" s="1"/>
  <c r="BE157" i="2" s="1"/>
  <c r="AY134" i="2"/>
  <c r="BA134" i="2" s="1"/>
  <c r="BE134" i="2" s="1"/>
  <c r="AY90" i="2"/>
  <c r="BA90" i="2" s="1"/>
  <c r="BE90" i="2" s="1"/>
  <c r="AY210" i="2"/>
  <c r="BA210" i="2" s="1"/>
  <c r="AX210" i="2"/>
  <c r="AZ210" i="2" s="1"/>
  <c r="BD210" i="2" s="1"/>
  <c r="AY166" i="2"/>
  <c r="BA166" i="2" s="1"/>
  <c r="AY125" i="2"/>
  <c r="BA125" i="2" s="1"/>
  <c r="BE125" i="2" s="1"/>
  <c r="AX115" i="2"/>
  <c r="AZ115" i="2" s="1"/>
  <c r="BD115" i="2" s="1"/>
  <c r="AX63" i="2"/>
  <c r="AZ63" i="2" s="1"/>
  <c r="BD63" i="2" s="1"/>
  <c r="AX12" i="2"/>
  <c r="AZ12" i="2" s="1"/>
  <c r="BD12" i="2" s="1"/>
  <c r="AY790" i="2"/>
  <c r="BA790" i="2" s="1"/>
  <c r="BE790" i="2" s="1"/>
  <c r="AY101" i="2"/>
  <c r="BA101" i="2" s="1"/>
  <c r="BE101" i="2" s="1"/>
  <c r="AY36" i="2"/>
  <c r="BA36" i="2" s="1"/>
  <c r="BE36" i="2" s="1"/>
  <c r="AX17" i="2"/>
  <c r="AZ17" i="2" s="1"/>
  <c r="BD17" i="2" s="1"/>
  <c r="AY651" i="2"/>
  <c r="BA651" i="2" s="1"/>
  <c r="AX565" i="2"/>
  <c r="AZ565" i="2" s="1"/>
  <c r="BD565" i="2" s="1"/>
  <c r="AY671" i="2"/>
  <c r="BA671" i="2" s="1"/>
  <c r="AY655" i="2"/>
  <c r="BA655" i="2" s="1"/>
  <c r="BE655" i="2" s="1"/>
  <c r="AY639" i="2"/>
  <c r="BA639" i="2" s="1"/>
  <c r="AY607" i="2"/>
  <c r="BA607" i="2" s="1"/>
  <c r="BE607" i="2" s="1"/>
  <c r="AY615" i="2"/>
  <c r="BA615" i="2" s="1"/>
  <c r="BB615" i="2" s="1"/>
  <c r="BF615" i="2" s="1"/>
  <c r="AY583" i="2"/>
  <c r="BA583" i="2" s="1"/>
  <c r="AY548" i="2"/>
  <c r="BA548" i="2" s="1"/>
  <c r="AX442" i="2"/>
  <c r="AZ442" i="2" s="1"/>
  <c r="BD442" i="2" s="1"/>
  <c r="AX421" i="2"/>
  <c r="AZ421" i="2" s="1"/>
  <c r="BD421" i="2" s="1"/>
  <c r="AY372" i="2"/>
  <c r="BA372" i="2" s="1"/>
  <c r="AY417" i="2"/>
  <c r="BA417" i="2" s="1"/>
  <c r="BB417" i="2" s="1"/>
  <c r="BF417" i="2" s="1"/>
  <c r="AY337" i="2"/>
  <c r="BA337" i="2" s="1"/>
  <c r="AY352" i="2"/>
  <c r="BA352" i="2" s="1"/>
  <c r="AY315" i="2"/>
  <c r="BA315" i="2" s="1"/>
  <c r="AY307" i="2"/>
  <c r="BA307" i="2" s="1"/>
  <c r="BB307" i="2" s="1"/>
  <c r="BF307" i="2" s="1"/>
  <c r="AY274" i="2"/>
  <c r="BA274" i="2" s="1"/>
  <c r="BB274" i="2" s="1"/>
  <c r="BF274" i="2" s="1"/>
  <c r="AY240" i="2"/>
  <c r="BA240" i="2" s="1"/>
  <c r="BE240" i="2" s="1"/>
  <c r="AY271" i="2"/>
  <c r="BA271" i="2" s="1"/>
  <c r="BB271" i="2" s="1"/>
  <c r="BF271" i="2" s="1"/>
  <c r="BB163" i="2"/>
  <c r="BF163" i="2" s="1"/>
  <c r="BA318" i="2"/>
  <c r="BB318" i="2" s="1"/>
  <c r="BF318" i="2" s="1"/>
  <c r="BB783" i="2"/>
  <c r="BF783" i="2" s="1"/>
  <c r="BE373" i="2"/>
  <c r="BB579" i="2"/>
  <c r="BF579" i="2" s="1"/>
  <c r="BE49" i="2"/>
  <c r="BB49" i="2"/>
  <c r="BF49" i="2" s="1"/>
  <c r="BE188" i="2"/>
  <c r="BB188" i="2"/>
  <c r="BF188" i="2" s="1"/>
  <c r="BE576" i="2"/>
  <c r="BB576" i="2"/>
  <c r="BF576" i="2" s="1"/>
  <c r="BE811" i="2"/>
  <c r="BB811" i="2"/>
  <c r="BF811" i="2" s="1"/>
  <c r="BE700" i="2"/>
  <c r="BB700" i="2"/>
  <c r="BF700" i="2" s="1"/>
  <c r="BB557" i="2"/>
  <c r="BF557" i="2" s="1"/>
  <c r="BE557" i="2"/>
  <c r="BB365" i="2"/>
  <c r="BF365" i="2" s="1"/>
  <c r="BE365" i="2"/>
  <c r="BB440" i="2"/>
  <c r="BF440" i="2" s="1"/>
  <c r="BE440" i="2"/>
  <c r="BE481" i="2"/>
  <c r="BE482" i="2"/>
  <c r="BE178" i="2"/>
  <c r="BE164" i="2"/>
  <c r="BB403" i="2"/>
  <c r="BF403" i="2" s="1"/>
  <c r="BE725" i="2"/>
  <c r="BA552" i="2"/>
  <c r="BB552" i="2" s="1"/>
  <c r="BF552" i="2" s="1"/>
  <c r="AZ374" i="2"/>
  <c r="BD374" i="2" s="1"/>
  <c r="BA590" i="2"/>
  <c r="BE590" i="2" s="1"/>
  <c r="BB819" i="2"/>
  <c r="BF819" i="2" s="1"/>
  <c r="BB7" i="2"/>
  <c r="BF7" i="2" s="1"/>
  <c r="BE183" i="2"/>
  <c r="BE284" i="2"/>
  <c r="BB487" i="2"/>
  <c r="BF487" i="2" s="1"/>
  <c r="BB649" i="2"/>
  <c r="BF649" i="2" s="1"/>
  <c r="BE115" i="2"/>
  <c r="BB672" i="2"/>
  <c r="BF672" i="2" s="1"/>
  <c r="BE316" i="2"/>
  <c r="BE169" i="2"/>
  <c r="BB169" i="2"/>
  <c r="BF169" i="2" s="1"/>
  <c r="AX4" i="2"/>
  <c r="AZ4" i="2" s="1"/>
  <c r="BD4" i="2" s="1"/>
  <c r="BB456" i="2"/>
  <c r="BF456" i="2" s="1"/>
  <c r="AY108" i="2"/>
  <c r="BA108" i="2" s="1"/>
  <c r="AX302" i="2"/>
  <c r="AZ302" i="2" s="1"/>
  <c r="BD302" i="2" s="1"/>
  <c r="AX386" i="2"/>
  <c r="AZ386" i="2" s="1"/>
  <c r="BD386" i="2" s="1"/>
  <c r="AX144" i="2"/>
  <c r="AZ144" i="2" s="1"/>
  <c r="BD144" i="2" s="1"/>
  <c r="AY203" i="2"/>
  <c r="BA203" i="2" s="1"/>
  <c r="AX201" i="2"/>
  <c r="AZ201" i="2" s="1"/>
  <c r="BD201" i="2" s="1"/>
  <c r="AX335" i="2"/>
  <c r="AZ335" i="2" s="1"/>
  <c r="BD335" i="2" s="1"/>
  <c r="AY29" i="2"/>
  <c r="BA29" i="2" s="1"/>
  <c r="AX53" i="2"/>
  <c r="AZ53" i="2" s="1"/>
  <c r="BD53" i="2" s="1"/>
  <c r="AY245" i="2"/>
  <c r="BA245" i="2" s="1"/>
  <c r="AX329" i="2"/>
  <c r="AZ329" i="2" s="1"/>
  <c r="BD329" i="2" s="1"/>
  <c r="AY430" i="2"/>
  <c r="BA430" i="2" s="1"/>
  <c r="AX368" i="2"/>
  <c r="AZ368" i="2" s="1"/>
  <c r="BD368" i="2" s="1"/>
  <c r="AY553" i="2"/>
  <c r="BA553" i="2" s="1"/>
  <c r="AY455" i="2"/>
  <c r="BA455" i="2" s="1"/>
  <c r="AX551" i="2"/>
  <c r="AZ551" i="2" s="1"/>
  <c r="BD551" i="2" s="1"/>
  <c r="AY707" i="2"/>
  <c r="BA707" i="2" s="1"/>
  <c r="AY469" i="2"/>
  <c r="BA469" i="2" s="1"/>
  <c r="AX471" i="2"/>
  <c r="AZ471" i="2" s="1"/>
  <c r="BD471" i="2" s="1"/>
  <c r="AX72" i="2"/>
  <c r="AZ72" i="2" s="1"/>
  <c r="BD72" i="2" s="1"/>
  <c r="AX205" i="2"/>
  <c r="AZ205" i="2" s="1"/>
  <c r="BD205" i="2" s="1"/>
  <c r="AX298" i="2"/>
  <c r="AZ298" i="2" s="1"/>
  <c r="BD298" i="2" s="1"/>
  <c r="AX339" i="2"/>
  <c r="AZ339" i="2" s="1"/>
  <c r="BD339" i="2" s="1"/>
  <c r="AX294" i="2"/>
  <c r="AZ294" i="2" s="1"/>
  <c r="BD294" i="2" s="1"/>
  <c r="AX356" i="2"/>
  <c r="AZ356" i="2" s="1"/>
  <c r="BD356" i="2" s="1"/>
  <c r="AX372" i="2"/>
  <c r="AZ372" i="2" s="1"/>
  <c r="BD372" i="2" s="1"/>
  <c r="AX5" i="2"/>
  <c r="AZ5" i="2" s="1"/>
  <c r="BD5" i="2" s="1"/>
  <c r="AX45" i="2"/>
  <c r="AZ45" i="2" s="1"/>
  <c r="BD45" i="2" s="1"/>
  <c r="AX76" i="2"/>
  <c r="AZ76" i="2" s="1"/>
  <c r="BD76" i="2" s="1"/>
  <c r="AX27" i="2"/>
  <c r="AZ27" i="2" s="1"/>
  <c r="BD27" i="2" s="1"/>
  <c r="AY57" i="2"/>
  <c r="BA57" i="2" s="1"/>
  <c r="AX78" i="2"/>
  <c r="AZ78" i="2" s="1"/>
  <c r="BD78" i="2" s="1"/>
  <c r="AX118" i="2"/>
  <c r="AZ118" i="2" s="1"/>
  <c r="BD118" i="2" s="1"/>
  <c r="AX139" i="2"/>
  <c r="AZ139" i="2" s="1"/>
  <c r="BD139" i="2" s="1"/>
  <c r="AX181" i="2"/>
  <c r="AZ181" i="2" s="1"/>
  <c r="BD181" i="2" s="1"/>
  <c r="AY200" i="2"/>
  <c r="BA200" i="2" s="1"/>
  <c r="AX241" i="2"/>
  <c r="AZ241" i="2" s="1"/>
  <c r="BD241" i="2" s="1"/>
  <c r="AY272" i="2"/>
  <c r="BA272" i="2" s="1"/>
  <c r="AX334" i="2"/>
  <c r="AZ334" i="2" s="1"/>
  <c r="BD334" i="2" s="1"/>
  <c r="AY321" i="2"/>
  <c r="BA321" i="2" s="1"/>
  <c r="AX348" i="2"/>
  <c r="AZ348" i="2" s="1"/>
  <c r="BD348" i="2" s="1"/>
  <c r="AX375" i="2"/>
  <c r="AZ375" i="2" s="1"/>
  <c r="BD375" i="2" s="1"/>
  <c r="AX447" i="2"/>
  <c r="AZ447" i="2" s="1"/>
  <c r="BD447" i="2" s="1"/>
  <c r="AX451" i="2"/>
  <c r="AZ451" i="2" s="1"/>
  <c r="BD451" i="2" s="1"/>
  <c r="AX68" i="2"/>
  <c r="AZ68" i="2" s="1"/>
  <c r="BD68" i="2" s="1"/>
  <c r="AX155" i="2"/>
  <c r="AZ155" i="2" s="1"/>
  <c r="BD155" i="2" s="1"/>
  <c r="AX203" i="2"/>
  <c r="AZ203" i="2" s="1"/>
  <c r="BD203" i="2" s="1"/>
  <c r="AX273" i="2"/>
  <c r="AZ273" i="2" s="1"/>
  <c r="BD273" i="2" s="1"/>
  <c r="AX362" i="2"/>
  <c r="AZ362" i="2" s="1"/>
  <c r="BD362" i="2" s="1"/>
  <c r="AX402" i="2"/>
  <c r="AZ402" i="2" s="1"/>
  <c r="BD402" i="2" s="1"/>
  <c r="AX11" i="2"/>
  <c r="AZ11" i="2" s="1"/>
  <c r="BD11" i="2" s="1"/>
  <c r="AX70" i="2"/>
  <c r="AZ70" i="2" s="1"/>
  <c r="BD70" i="2" s="1"/>
  <c r="AY120" i="2"/>
  <c r="BA120" i="2" s="1"/>
  <c r="AY25" i="2"/>
  <c r="BA25" i="2" s="1"/>
  <c r="AY70" i="2"/>
  <c r="BA70" i="2" s="1"/>
  <c r="AY104" i="2"/>
  <c r="BA104" i="2" s="1"/>
  <c r="AY148" i="2"/>
  <c r="BA148" i="2" s="1"/>
  <c r="AX173" i="2"/>
  <c r="AZ173" i="2" s="1"/>
  <c r="BD173" i="2" s="1"/>
  <c r="AX229" i="2"/>
  <c r="AZ229" i="2" s="1"/>
  <c r="BD229" i="2" s="1"/>
  <c r="AX266" i="2"/>
  <c r="AZ266" i="2" s="1"/>
  <c r="BD266" i="2" s="1"/>
  <c r="AY289" i="2"/>
  <c r="BA289" i="2" s="1"/>
  <c r="AX309" i="2"/>
  <c r="AZ309" i="2" s="1"/>
  <c r="BD309" i="2" s="1"/>
  <c r="AY329" i="2"/>
  <c r="BA329" i="2" s="1"/>
  <c r="AY380" i="2"/>
  <c r="BA380" i="2" s="1"/>
  <c r="AX414" i="2"/>
  <c r="AZ414" i="2" s="1"/>
  <c r="BD414" i="2" s="1"/>
  <c r="AY72" i="2"/>
  <c r="BA72" i="2" s="1"/>
  <c r="AX140" i="2"/>
  <c r="AZ140" i="2" s="1"/>
  <c r="BD140" i="2" s="1"/>
  <c r="AY201" i="2"/>
  <c r="BA201" i="2" s="1"/>
  <c r="AX204" i="2"/>
  <c r="AZ204" i="2" s="1"/>
  <c r="BD204" i="2" s="1"/>
  <c r="AX260" i="2"/>
  <c r="AZ260" i="2" s="1"/>
  <c r="BD260" i="2" s="1"/>
  <c r="AY268" i="2"/>
  <c r="BA268" i="2" s="1"/>
  <c r="AX281" i="2"/>
  <c r="AZ281" i="2" s="1"/>
  <c r="BD281" i="2" s="1"/>
  <c r="AX314" i="2"/>
  <c r="AZ314" i="2" s="1"/>
  <c r="BD314" i="2" s="1"/>
  <c r="AX352" i="2"/>
  <c r="AZ352" i="2" s="1"/>
  <c r="BD352" i="2" s="1"/>
  <c r="AY358" i="2"/>
  <c r="BA358" i="2" s="1"/>
  <c r="AX398" i="2"/>
  <c r="AZ398" i="2" s="1"/>
  <c r="BD398" i="2" s="1"/>
  <c r="AX404" i="2"/>
  <c r="AZ404" i="2" s="1"/>
  <c r="BD404" i="2" s="1"/>
  <c r="AX485" i="2"/>
  <c r="AZ485" i="2" s="1"/>
  <c r="BD485" i="2" s="1"/>
  <c r="AX517" i="2"/>
  <c r="AZ517" i="2" s="1"/>
  <c r="BD517" i="2" s="1"/>
  <c r="AY541" i="2"/>
  <c r="BA541" i="2" s="1"/>
  <c r="AX584" i="2"/>
  <c r="AZ584" i="2" s="1"/>
  <c r="BD584" i="2" s="1"/>
  <c r="AX586" i="2"/>
  <c r="AZ586" i="2" s="1"/>
  <c r="BD586" i="2" s="1"/>
  <c r="AY630" i="2"/>
  <c r="BA630" i="2" s="1"/>
  <c r="AX612" i="2"/>
  <c r="AZ612" i="2" s="1"/>
  <c r="BD612" i="2" s="1"/>
  <c r="AX655" i="2"/>
  <c r="AZ655" i="2" s="1"/>
  <c r="BD655" i="2" s="1"/>
  <c r="AX709" i="2"/>
  <c r="AZ709" i="2" s="1"/>
  <c r="BD709" i="2" s="1"/>
  <c r="AX744" i="2"/>
  <c r="AZ744" i="2" s="1"/>
  <c r="BD744" i="2" s="1"/>
  <c r="AX693" i="2"/>
  <c r="AZ693" i="2" s="1"/>
  <c r="BD693" i="2" s="1"/>
  <c r="AX726" i="2"/>
  <c r="AZ726" i="2" s="1"/>
  <c r="BD726" i="2" s="1"/>
  <c r="AX758" i="2"/>
  <c r="AZ758" i="2" s="1"/>
  <c r="BD758" i="2" s="1"/>
  <c r="AX782" i="2"/>
  <c r="AZ782" i="2" s="1"/>
  <c r="BD782" i="2" s="1"/>
  <c r="AY776" i="2"/>
  <c r="BA776" i="2" s="1"/>
  <c r="AX784" i="2"/>
  <c r="AZ784" i="2" s="1"/>
  <c r="BD784" i="2" s="1"/>
  <c r="AY810" i="2"/>
  <c r="BA810" i="2" s="1"/>
  <c r="AX439" i="2"/>
  <c r="AZ439" i="2" s="1"/>
  <c r="BD439" i="2" s="1"/>
  <c r="AX445" i="2"/>
  <c r="AZ445" i="2" s="1"/>
  <c r="BD445" i="2" s="1"/>
  <c r="AY525" i="2"/>
  <c r="BA525" i="2" s="1"/>
  <c r="AX525" i="2"/>
  <c r="AZ525" i="2" s="1"/>
  <c r="BD525" i="2" s="1"/>
  <c r="AX574" i="2"/>
  <c r="AZ574" i="2" s="1"/>
  <c r="BD574" i="2" s="1"/>
  <c r="AX616" i="2"/>
  <c r="AZ616" i="2" s="1"/>
  <c r="BD616" i="2" s="1"/>
  <c r="AX622" i="2"/>
  <c r="AZ622" i="2" s="1"/>
  <c r="BD622" i="2" s="1"/>
  <c r="AY691" i="2"/>
  <c r="BA691" i="2" s="1"/>
  <c r="AX748" i="2"/>
  <c r="AZ748" i="2" s="1"/>
  <c r="BD748" i="2" s="1"/>
  <c r="AX806" i="2"/>
  <c r="AZ806" i="2" s="1"/>
  <c r="BD806" i="2" s="1"/>
  <c r="AX780" i="2"/>
  <c r="AZ780" i="2" s="1"/>
  <c r="BD780" i="2" s="1"/>
  <c r="AX505" i="2"/>
  <c r="AZ505" i="2" s="1"/>
  <c r="BD505" i="2" s="1"/>
  <c r="AX533" i="2"/>
  <c r="AZ533" i="2" s="1"/>
  <c r="BD533" i="2" s="1"/>
  <c r="AY551" i="2"/>
  <c r="BA551" i="2" s="1"/>
  <c r="AX580" i="2"/>
  <c r="AZ580" i="2" s="1"/>
  <c r="BD580" i="2" s="1"/>
  <c r="AX578" i="2"/>
  <c r="AZ578" i="2" s="1"/>
  <c r="BD578" i="2" s="1"/>
  <c r="AX606" i="2"/>
  <c r="AZ606" i="2" s="1"/>
  <c r="BD606" i="2" s="1"/>
  <c r="AX637" i="2"/>
  <c r="AZ637" i="2" s="1"/>
  <c r="BD637" i="2" s="1"/>
  <c r="AX610" i="2"/>
  <c r="AZ610" i="2" s="1"/>
  <c r="BD610" i="2" s="1"/>
  <c r="AX643" i="2"/>
  <c r="AZ643" i="2" s="1"/>
  <c r="BD643" i="2" s="1"/>
  <c r="AX675" i="2"/>
  <c r="AZ675" i="2" s="1"/>
  <c r="BD675" i="2" s="1"/>
  <c r="AX720" i="2"/>
  <c r="AZ720" i="2" s="1"/>
  <c r="BD720" i="2" s="1"/>
  <c r="AX695" i="2"/>
  <c r="AZ695" i="2" s="1"/>
  <c r="BD695" i="2" s="1"/>
  <c r="AX738" i="2"/>
  <c r="AZ738" i="2" s="1"/>
  <c r="BD738" i="2" s="1"/>
  <c r="AX770" i="2"/>
  <c r="AZ770" i="2" s="1"/>
  <c r="BD770" i="2" s="1"/>
  <c r="AX812" i="2"/>
  <c r="AZ812" i="2" s="1"/>
  <c r="BD812" i="2" s="1"/>
  <c r="AX408" i="2"/>
  <c r="AZ408" i="2" s="1"/>
  <c r="BD408" i="2" s="1"/>
  <c r="AX424" i="2"/>
  <c r="AZ424" i="2" s="1"/>
  <c r="BD424" i="2" s="1"/>
  <c r="AY434" i="2"/>
  <c r="BA434" i="2" s="1"/>
  <c r="AY527" i="2"/>
  <c r="BA527" i="2" s="1"/>
  <c r="AX531" i="2"/>
  <c r="AZ531" i="2" s="1"/>
  <c r="BD531" i="2" s="1"/>
  <c r="AX582" i="2"/>
  <c r="AZ582" i="2" s="1"/>
  <c r="BD582" i="2" s="1"/>
  <c r="AX588" i="2"/>
  <c r="AZ588" i="2" s="1"/>
  <c r="BD588" i="2" s="1"/>
  <c r="AX673" i="2"/>
  <c r="AZ673" i="2" s="1"/>
  <c r="BD673" i="2" s="1"/>
  <c r="AY693" i="2"/>
  <c r="BA693" i="2" s="1"/>
  <c r="AY697" i="2"/>
  <c r="BA697" i="2" s="1"/>
  <c r="AX756" i="2"/>
  <c r="AZ756" i="2" s="1"/>
  <c r="BD756" i="2" s="1"/>
  <c r="AY816" i="2"/>
  <c r="BA816" i="2" s="1"/>
  <c r="AX798" i="2"/>
  <c r="AZ798" i="2" s="1"/>
  <c r="BD798" i="2" s="1"/>
  <c r="AX820" i="2"/>
  <c r="AZ820" i="2" s="1"/>
  <c r="BD820" i="2" s="1"/>
  <c r="AY229" i="2"/>
  <c r="BA229" i="2" s="1"/>
  <c r="AX52" i="2"/>
  <c r="AZ52" i="2" s="1"/>
  <c r="BD52" i="2" s="1"/>
  <c r="AY227" i="2"/>
  <c r="BA227" i="2" s="1"/>
  <c r="AX230" i="2"/>
  <c r="AZ230" i="2" s="1"/>
  <c r="BD230" i="2" s="1"/>
  <c r="AX151" i="2"/>
  <c r="AZ151" i="2" s="1"/>
  <c r="BD151" i="2" s="1"/>
  <c r="AX54" i="2"/>
  <c r="AZ54" i="2" s="1"/>
  <c r="BD54" i="2" s="1"/>
  <c r="AY58" i="2"/>
  <c r="BA58" i="2" s="1"/>
  <c r="AX807" i="2"/>
  <c r="AZ807" i="2" s="1"/>
  <c r="BD807" i="2" s="1"/>
  <c r="AX771" i="2"/>
  <c r="AZ771" i="2" s="1"/>
  <c r="BD771" i="2" s="1"/>
  <c r="AX755" i="2"/>
  <c r="AZ755" i="2" s="1"/>
  <c r="BD755" i="2" s="1"/>
  <c r="AX739" i="2"/>
  <c r="AZ739" i="2" s="1"/>
  <c r="BD739" i="2" s="1"/>
  <c r="AX723" i="2"/>
  <c r="AZ723" i="2" s="1"/>
  <c r="BD723" i="2" s="1"/>
  <c r="AX690" i="2"/>
  <c r="AZ690" i="2" s="1"/>
  <c r="BD690" i="2" s="1"/>
  <c r="AX75" i="2"/>
  <c r="AZ75" i="2" s="1"/>
  <c r="BD75" i="2" s="1"/>
  <c r="AY39" i="2"/>
  <c r="BA39" i="2" s="1"/>
  <c r="AX783" i="2"/>
  <c r="AZ783" i="2" s="1"/>
  <c r="BD783" i="2" s="1"/>
  <c r="AX767" i="2"/>
  <c r="AZ767" i="2" s="1"/>
  <c r="BD767" i="2" s="1"/>
  <c r="AX751" i="2"/>
  <c r="AZ751" i="2" s="1"/>
  <c r="BD751" i="2" s="1"/>
  <c r="AX735" i="2"/>
  <c r="AZ735" i="2" s="1"/>
  <c r="BD735" i="2" s="1"/>
  <c r="AX719" i="2"/>
  <c r="AZ719" i="2" s="1"/>
  <c r="BD719" i="2" s="1"/>
  <c r="AX32" i="2"/>
  <c r="AZ32" i="2" s="1"/>
  <c r="BD32" i="2" s="1"/>
  <c r="AX811" i="2"/>
  <c r="AZ811" i="2" s="1"/>
  <c r="BD811" i="2" s="1"/>
  <c r="AX803" i="2"/>
  <c r="AZ803" i="2" s="1"/>
  <c r="BD803" i="2" s="1"/>
  <c r="AX763" i="2"/>
  <c r="AZ763" i="2" s="1"/>
  <c r="BD763" i="2" s="1"/>
  <c r="AX747" i="2"/>
  <c r="AZ747" i="2" s="1"/>
  <c r="BD747" i="2" s="1"/>
  <c r="AX731" i="2"/>
  <c r="AZ731" i="2" s="1"/>
  <c r="BD731" i="2" s="1"/>
  <c r="AX684" i="2"/>
  <c r="AZ684" i="2" s="1"/>
  <c r="BD684" i="2" s="1"/>
  <c r="AX668" i="2"/>
  <c r="AZ668" i="2" s="1"/>
  <c r="BD668" i="2" s="1"/>
  <c r="AX635" i="2"/>
  <c r="AZ635" i="2" s="1"/>
  <c r="BD635" i="2" s="1"/>
  <c r="AX548" i="2"/>
  <c r="AZ548" i="2" s="1"/>
  <c r="BD548" i="2" s="1"/>
  <c r="AX520" i="2"/>
  <c r="AZ520" i="2" s="1"/>
  <c r="BD520" i="2" s="1"/>
  <c r="AY622" i="2"/>
  <c r="BA622" i="2" s="1"/>
  <c r="AX688" i="2"/>
  <c r="AZ688" i="2" s="1"/>
  <c r="BD688" i="2" s="1"/>
  <c r="AX680" i="2"/>
  <c r="AZ680" i="2" s="1"/>
  <c r="BD680" i="2" s="1"/>
  <c r="AX538" i="2"/>
  <c r="AZ538" i="2" s="1"/>
  <c r="BD538" i="2" s="1"/>
  <c r="AX536" i="2"/>
  <c r="AZ536" i="2" s="1"/>
  <c r="BD536" i="2" s="1"/>
  <c r="AX524" i="2"/>
  <c r="AZ524" i="2" s="1"/>
  <c r="BD524" i="2" s="1"/>
  <c r="AX510" i="2"/>
  <c r="AZ510" i="2" s="1"/>
  <c r="BD510" i="2" s="1"/>
  <c r="AX502" i="2"/>
  <c r="AZ502" i="2" s="1"/>
  <c r="BD502" i="2" s="1"/>
  <c r="AX494" i="2"/>
  <c r="AZ494" i="2" s="1"/>
  <c r="BD494" i="2" s="1"/>
  <c r="AX486" i="2"/>
  <c r="AZ486" i="2" s="1"/>
  <c r="BD486" i="2" s="1"/>
  <c r="AX478" i="2"/>
  <c r="AZ478" i="2" s="1"/>
  <c r="BD478" i="2" s="1"/>
  <c r="AY463" i="2"/>
  <c r="BA463" i="2" s="1"/>
  <c r="AX473" i="2"/>
  <c r="AZ473" i="2" s="1"/>
  <c r="BD473" i="2" s="1"/>
  <c r="AX514" i="2"/>
  <c r="AZ514" i="2" s="1"/>
  <c r="BD514" i="2" s="1"/>
  <c r="AX506" i="2"/>
  <c r="AZ506" i="2" s="1"/>
  <c r="BD506" i="2" s="1"/>
  <c r="AX498" i="2"/>
  <c r="AZ498" i="2" s="1"/>
  <c r="BD498" i="2" s="1"/>
  <c r="AX490" i="2"/>
  <c r="AZ490" i="2" s="1"/>
  <c r="BD490" i="2" s="1"/>
  <c r="AX482" i="2"/>
  <c r="AZ482" i="2" s="1"/>
  <c r="BD482" i="2" s="1"/>
  <c r="AX474" i="2"/>
  <c r="AZ474" i="2" s="1"/>
  <c r="BD474" i="2" s="1"/>
  <c r="AX472" i="2"/>
  <c r="AZ472" i="2" s="1"/>
  <c r="BD472" i="2" s="1"/>
  <c r="AX450" i="2"/>
  <c r="AZ450" i="2" s="1"/>
  <c r="BD450" i="2" s="1"/>
  <c r="AY384" i="2"/>
  <c r="BA384" i="2" s="1"/>
  <c r="AX444" i="2"/>
  <c r="AZ444" i="2" s="1"/>
  <c r="BD444" i="2" s="1"/>
  <c r="AX415" i="2"/>
  <c r="AZ415" i="2" s="1"/>
  <c r="BD415" i="2" s="1"/>
  <c r="AY386" i="2"/>
  <c r="BA386" i="2" s="1"/>
  <c r="AX365" i="2"/>
  <c r="AZ365" i="2" s="1"/>
  <c r="BD365" i="2" s="1"/>
  <c r="AX393" i="2"/>
  <c r="AZ393" i="2" s="1"/>
  <c r="BD393" i="2" s="1"/>
  <c r="AX369" i="2"/>
  <c r="AZ369" i="2" s="1"/>
  <c r="BD369" i="2" s="1"/>
  <c r="AX448" i="2"/>
  <c r="AZ448" i="2" s="1"/>
  <c r="BD448" i="2" s="1"/>
  <c r="AX409" i="2"/>
  <c r="AZ409" i="2" s="1"/>
  <c r="BD409" i="2" s="1"/>
  <c r="AX263" i="2"/>
  <c r="AZ263" i="2" s="1"/>
  <c r="BD263" i="2" s="1"/>
  <c r="AX288" i="2"/>
  <c r="AZ288" i="2" s="1"/>
  <c r="BD288" i="2" s="1"/>
  <c r="AY304" i="2"/>
  <c r="BA304" i="2" s="1"/>
  <c r="AY279" i="2"/>
  <c r="BA279" i="2" s="1"/>
  <c r="AY251" i="2"/>
  <c r="BA251" i="2" s="1"/>
  <c r="AY247" i="2"/>
  <c r="BA247" i="2" s="1"/>
  <c r="AX47" i="2"/>
  <c r="AZ47" i="2" s="1"/>
  <c r="BD47" i="2" s="1"/>
  <c r="AX114" i="2"/>
  <c r="AZ114" i="2" s="1"/>
  <c r="BD114" i="2" s="1"/>
  <c r="AX49" i="2"/>
  <c r="AZ49" i="2" s="1"/>
  <c r="BD49" i="2" s="1"/>
  <c r="AX66" i="2"/>
  <c r="AZ66" i="2" s="1"/>
  <c r="BD66" i="2" s="1"/>
  <c r="AY106" i="2"/>
  <c r="BA106" i="2" s="1"/>
  <c r="AX127" i="2"/>
  <c r="AZ127" i="2" s="1"/>
  <c r="BD127" i="2" s="1"/>
  <c r="AX122" i="2"/>
  <c r="AZ122" i="2" s="1"/>
  <c r="BD122" i="2" s="1"/>
  <c r="AY185" i="2"/>
  <c r="BA185" i="2" s="1"/>
  <c r="AX243" i="2"/>
  <c r="AZ243" i="2" s="1"/>
  <c r="BD243" i="2" s="1"/>
  <c r="AX268" i="2"/>
  <c r="AZ268" i="2" s="1"/>
  <c r="BD268" i="2" s="1"/>
  <c r="AX338" i="2"/>
  <c r="AZ338" i="2" s="1"/>
  <c r="BD338" i="2" s="1"/>
  <c r="AY326" i="2"/>
  <c r="BA326" i="2" s="1"/>
  <c r="AX359" i="2"/>
  <c r="AZ359" i="2" s="1"/>
  <c r="BD359" i="2" s="1"/>
  <c r="AX396" i="2"/>
  <c r="AZ396" i="2" s="1"/>
  <c r="BD396" i="2" s="1"/>
  <c r="AY432" i="2"/>
  <c r="BA432" i="2" s="1"/>
  <c r="AX16" i="2"/>
  <c r="AZ16" i="2" s="1"/>
  <c r="BD16" i="2" s="1"/>
  <c r="AX86" i="2"/>
  <c r="AZ86" i="2" s="1"/>
  <c r="BD86" i="2" s="1"/>
  <c r="AX120" i="2"/>
  <c r="AZ120" i="2" s="1"/>
  <c r="BD120" i="2" s="1"/>
  <c r="AX169" i="2"/>
  <c r="AZ169" i="2" s="1"/>
  <c r="BD169" i="2" s="1"/>
  <c r="AX209" i="2"/>
  <c r="AZ209" i="2" s="1"/>
  <c r="BD209" i="2" s="1"/>
  <c r="AX220" i="2"/>
  <c r="AZ220" i="2" s="1"/>
  <c r="BD220" i="2" s="1"/>
  <c r="AX239" i="2"/>
  <c r="AZ239" i="2" s="1"/>
  <c r="BD239" i="2" s="1"/>
  <c r="AY287" i="2"/>
  <c r="BA287" i="2" s="1"/>
  <c r="AY359" i="2"/>
  <c r="BA359" i="2" s="1"/>
  <c r="AX371" i="2"/>
  <c r="AZ371" i="2" s="1"/>
  <c r="BD371" i="2" s="1"/>
  <c r="AX384" i="2"/>
  <c r="AZ384" i="2" s="1"/>
  <c r="BD384" i="2" s="1"/>
  <c r="AX23" i="2"/>
  <c r="AZ23" i="2" s="1"/>
  <c r="BD23" i="2" s="1"/>
  <c r="AX43" i="2"/>
  <c r="AZ43" i="2" s="1"/>
  <c r="BD43" i="2" s="1"/>
  <c r="AY74" i="2"/>
  <c r="BA74" i="2" s="1"/>
  <c r="AX7" i="2"/>
  <c r="AZ7" i="2" s="1"/>
  <c r="BD7" i="2" s="1"/>
  <c r="AX41" i="2"/>
  <c r="AZ41" i="2" s="1"/>
  <c r="BD41" i="2" s="1"/>
  <c r="AX62" i="2"/>
  <c r="AZ62" i="2" s="1"/>
  <c r="BD62" i="2" s="1"/>
  <c r="AX104" i="2"/>
  <c r="AZ104" i="2" s="1"/>
  <c r="BD104" i="2" s="1"/>
  <c r="AX108" i="2"/>
  <c r="AZ108" i="2" s="1"/>
  <c r="BD108" i="2" s="1"/>
  <c r="AX143" i="2"/>
  <c r="AZ143" i="2" s="1"/>
  <c r="BD143" i="2" s="1"/>
  <c r="AX148" i="2"/>
  <c r="AZ148" i="2" s="1"/>
  <c r="BD148" i="2" s="1"/>
  <c r="AX216" i="2"/>
  <c r="AZ216" i="2" s="1"/>
  <c r="BD216" i="2" s="1"/>
  <c r="AX249" i="2"/>
  <c r="AZ249" i="2" s="1"/>
  <c r="BD249" i="2" s="1"/>
  <c r="AX264" i="2"/>
  <c r="AZ264" i="2" s="1"/>
  <c r="BD264" i="2" s="1"/>
  <c r="AX283" i="2"/>
  <c r="AZ283" i="2" s="1"/>
  <c r="BD283" i="2" s="1"/>
  <c r="AX313" i="2"/>
  <c r="AZ313" i="2" s="1"/>
  <c r="BD313" i="2" s="1"/>
  <c r="AX340" i="2"/>
  <c r="AZ340" i="2" s="1"/>
  <c r="BD340" i="2" s="1"/>
  <c r="AX347" i="2"/>
  <c r="AZ347" i="2" s="1"/>
  <c r="BD347" i="2" s="1"/>
  <c r="AX376" i="2"/>
  <c r="AZ376" i="2" s="1"/>
  <c r="BD376" i="2" s="1"/>
  <c r="AX416" i="2"/>
  <c r="AZ416" i="2" s="1"/>
  <c r="BD416" i="2" s="1"/>
  <c r="AX412" i="2"/>
  <c r="AZ412" i="2" s="1"/>
  <c r="BD412" i="2" s="1"/>
  <c r="AX82" i="2"/>
  <c r="AZ82" i="2" s="1"/>
  <c r="BD82" i="2" s="1"/>
  <c r="AX160" i="2"/>
  <c r="AZ160" i="2" s="1"/>
  <c r="BD160" i="2" s="1"/>
  <c r="AX217" i="2"/>
  <c r="AZ217" i="2" s="1"/>
  <c r="BD217" i="2" s="1"/>
  <c r="AX208" i="2"/>
  <c r="AZ208" i="2" s="1"/>
  <c r="BD208" i="2" s="1"/>
  <c r="AX247" i="2"/>
  <c r="AZ247" i="2" s="1"/>
  <c r="BD247" i="2" s="1"/>
  <c r="AX287" i="2"/>
  <c r="AZ287" i="2" s="1"/>
  <c r="BD287" i="2" s="1"/>
  <c r="AX326" i="2"/>
  <c r="AZ326" i="2" s="1"/>
  <c r="BD326" i="2" s="1"/>
  <c r="AX363" i="2"/>
  <c r="AZ363" i="2" s="1"/>
  <c r="BD363" i="2" s="1"/>
  <c r="AY374" i="2"/>
  <c r="BA374" i="2" s="1"/>
  <c r="AY416" i="2"/>
  <c r="BA416" i="2" s="1"/>
  <c r="AX493" i="2"/>
  <c r="AZ493" i="2" s="1"/>
  <c r="BD493" i="2" s="1"/>
  <c r="AY451" i="2"/>
  <c r="BA451" i="2" s="1"/>
  <c r="AX521" i="2"/>
  <c r="AZ521" i="2" s="1"/>
  <c r="BD521" i="2" s="1"/>
  <c r="AX560" i="2"/>
  <c r="AZ560" i="2" s="1"/>
  <c r="BD560" i="2" s="1"/>
  <c r="AX519" i="2"/>
  <c r="AZ519" i="2" s="1"/>
  <c r="BD519" i="2" s="1"/>
  <c r="AX592" i="2"/>
  <c r="AZ592" i="2" s="1"/>
  <c r="BD592" i="2" s="1"/>
  <c r="AX645" i="2"/>
  <c r="AZ645" i="2" s="1"/>
  <c r="BD645" i="2" s="1"/>
  <c r="AX614" i="2"/>
  <c r="AZ614" i="2" s="1"/>
  <c r="BD614" i="2" s="1"/>
  <c r="AX663" i="2"/>
  <c r="AZ663" i="2" s="1"/>
  <c r="BD663" i="2" s="1"/>
  <c r="AX703" i="2"/>
  <c r="AZ703" i="2" s="1"/>
  <c r="BD703" i="2" s="1"/>
  <c r="AX760" i="2"/>
  <c r="AZ760" i="2" s="1"/>
  <c r="BD760" i="2" s="1"/>
  <c r="AX713" i="2"/>
  <c r="AZ713" i="2" s="1"/>
  <c r="BD713" i="2" s="1"/>
  <c r="AX734" i="2"/>
  <c r="AZ734" i="2" s="1"/>
  <c r="BD734" i="2" s="1"/>
  <c r="AX766" i="2"/>
  <c r="AZ766" i="2" s="1"/>
  <c r="BD766" i="2" s="1"/>
  <c r="AX786" i="2"/>
  <c r="AZ786" i="2" s="1"/>
  <c r="BD786" i="2" s="1"/>
  <c r="AX788" i="2"/>
  <c r="AZ788" i="2" s="1"/>
  <c r="BD788" i="2" s="1"/>
  <c r="AY784" i="2"/>
  <c r="BA784" i="2" s="1"/>
  <c r="AX392" i="2"/>
  <c r="AZ392" i="2" s="1"/>
  <c r="BD392" i="2" s="1"/>
  <c r="AX443" i="2"/>
  <c r="AZ443" i="2" s="1"/>
  <c r="BD443" i="2" s="1"/>
  <c r="AX469" i="2"/>
  <c r="AZ469" i="2" s="1"/>
  <c r="BD469" i="2" s="1"/>
  <c r="AX475" i="2"/>
  <c r="AZ475" i="2" s="1"/>
  <c r="BD475" i="2" s="1"/>
  <c r="AX545" i="2"/>
  <c r="AZ545" i="2" s="1"/>
  <c r="BD545" i="2" s="1"/>
  <c r="AX527" i="2"/>
  <c r="AZ527" i="2" s="1"/>
  <c r="BD527" i="2" s="1"/>
  <c r="AY537" i="2"/>
  <c r="BA537" i="2" s="1"/>
  <c r="AX598" i="2"/>
  <c r="AZ598" i="2" s="1"/>
  <c r="BD598" i="2" s="1"/>
  <c r="AX618" i="2"/>
  <c r="AZ618" i="2" s="1"/>
  <c r="BD618" i="2" s="1"/>
  <c r="AX649" i="2"/>
  <c r="AZ649" i="2" s="1"/>
  <c r="BD649" i="2" s="1"/>
  <c r="AX699" i="2"/>
  <c r="AZ699" i="2" s="1"/>
  <c r="BD699" i="2" s="1"/>
  <c r="AY715" i="2"/>
  <c r="BA715" i="2" s="1"/>
  <c r="AX764" i="2"/>
  <c r="AZ764" i="2" s="1"/>
  <c r="BD764" i="2" s="1"/>
  <c r="AX808" i="2"/>
  <c r="AZ808" i="2" s="1"/>
  <c r="BD808" i="2" s="1"/>
  <c r="AY812" i="2"/>
  <c r="BA812" i="2" s="1"/>
  <c r="AX513" i="2"/>
  <c r="AZ513" i="2" s="1"/>
  <c r="BD513" i="2" s="1"/>
  <c r="AX479" i="2"/>
  <c r="AZ479" i="2" s="1"/>
  <c r="BD479" i="2" s="1"/>
  <c r="AX535" i="2"/>
  <c r="AZ535" i="2" s="1"/>
  <c r="BD535" i="2" s="1"/>
  <c r="AX556" i="2"/>
  <c r="AZ556" i="2" s="1"/>
  <c r="BD556" i="2" s="1"/>
  <c r="AY521" i="2"/>
  <c r="BA521" i="2" s="1"/>
  <c r="AX594" i="2"/>
  <c r="AZ594" i="2" s="1"/>
  <c r="BD594" i="2" s="1"/>
  <c r="AY614" i="2"/>
  <c r="BA614" i="2" s="1"/>
  <c r="AX653" i="2"/>
  <c r="AZ653" i="2" s="1"/>
  <c r="BD653" i="2" s="1"/>
  <c r="AX596" i="2"/>
  <c r="AZ596" i="2" s="1"/>
  <c r="BD596" i="2" s="1"/>
  <c r="AX651" i="2"/>
  <c r="AZ651" i="2" s="1"/>
  <c r="BD651" i="2" s="1"/>
  <c r="AX679" i="2"/>
  <c r="AZ679" i="2" s="1"/>
  <c r="BD679" i="2" s="1"/>
  <c r="AX736" i="2"/>
  <c r="AZ736" i="2" s="1"/>
  <c r="BD736" i="2" s="1"/>
  <c r="AX697" i="2"/>
  <c r="AZ697" i="2" s="1"/>
  <c r="BD697" i="2" s="1"/>
  <c r="AX746" i="2"/>
  <c r="AZ746" i="2" s="1"/>
  <c r="BD746" i="2" s="1"/>
  <c r="AX792" i="2"/>
  <c r="AZ792" i="2" s="1"/>
  <c r="BD792" i="2" s="1"/>
  <c r="AY794" i="2"/>
  <c r="BA794" i="2" s="1"/>
  <c r="AX406" i="2"/>
  <c r="AZ406" i="2" s="1"/>
  <c r="BD406" i="2" s="1"/>
  <c r="AX434" i="2"/>
  <c r="AZ434" i="2" s="1"/>
  <c r="BD434" i="2" s="1"/>
  <c r="AX441" i="2"/>
  <c r="AZ441" i="2" s="1"/>
  <c r="BD441" i="2" s="1"/>
  <c r="AX483" i="2"/>
  <c r="AZ483" i="2" s="1"/>
  <c r="BD483" i="2" s="1"/>
  <c r="AX553" i="2"/>
  <c r="AZ553" i="2" s="1"/>
  <c r="BD553" i="2" s="1"/>
  <c r="AX546" i="2"/>
  <c r="AZ546" i="2" s="1"/>
  <c r="BD546" i="2" s="1"/>
  <c r="AX590" i="2"/>
  <c r="AZ590" i="2" s="1"/>
  <c r="BD590" i="2" s="1"/>
  <c r="AY592" i="2"/>
  <c r="BA592" i="2" s="1"/>
  <c r="AX624" i="2"/>
  <c r="AZ624" i="2" s="1"/>
  <c r="BD624" i="2" s="1"/>
  <c r="AX707" i="2"/>
  <c r="AZ707" i="2" s="1"/>
  <c r="BD707" i="2" s="1"/>
  <c r="AY713" i="2"/>
  <c r="BA713" i="2" s="1"/>
  <c r="AX772" i="2"/>
  <c r="AZ772" i="2" s="1"/>
  <c r="BD772" i="2" s="1"/>
  <c r="AX822" i="2"/>
  <c r="AZ822" i="2" s="1"/>
  <c r="BD822" i="2" s="1"/>
  <c r="AX800" i="2"/>
  <c r="AZ800" i="2" s="1"/>
  <c r="BD800" i="2" s="1"/>
  <c r="AY796" i="2"/>
  <c r="BA796" i="2" s="1"/>
  <c r="AX159" i="2"/>
  <c r="AZ159" i="2" s="1"/>
  <c r="BD159" i="2" s="1"/>
  <c r="AX119" i="2"/>
  <c r="AZ119" i="2" s="1"/>
  <c r="BD119" i="2" s="1"/>
  <c r="AX103" i="2"/>
  <c r="AZ103" i="2" s="1"/>
  <c r="BD103" i="2" s="1"/>
  <c r="AX61" i="2"/>
  <c r="AZ61" i="2" s="1"/>
  <c r="BD61" i="2" s="1"/>
  <c r="AX198" i="2"/>
  <c r="AZ198" i="2" s="1"/>
  <c r="BD198" i="2" s="1"/>
  <c r="AX123" i="2"/>
  <c r="AZ123" i="2" s="1"/>
  <c r="BD123" i="2" s="1"/>
  <c r="AX56" i="2"/>
  <c r="AZ56" i="2" s="1"/>
  <c r="BD56" i="2" s="1"/>
  <c r="AX95" i="2"/>
  <c r="AZ95" i="2" s="1"/>
  <c r="BD95" i="2" s="1"/>
  <c r="AY100" i="2"/>
  <c r="BA100" i="2" s="1"/>
  <c r="AX815" i="2"/>
  <c r="AZ815" i="2" s="1"/>
  <c r="BD815" i="2" s="1"/>
  <c r="AY703" i="2"/>
  <c r="BA703" i="2" s="1"/>
  <c r="AX99" i="2"/>
  <c r="AZ99" i="2" s="1"/>
  <c r="BD99" i="2" s="1"/>
  <c r="AX38" i="2"/>
  <c r="AZ38" i="2" s="1"/>
  <c r="BD38" i="2" s="1"/>
  <c r="AY27" i="2"/>
  <c r="BA27" i="2" s="1"/>
  <c r="AX795" i="2"/>
  <c r="AZ795" i="2" s="1"/>
  <c r="BD795" i="2" s="1"/>
  <c r="AX710" i="2"/>
  <c r="AZ710" i="2" s="1"/>
  <c r="BD710" i="2" s="1"/>
  <c r="AX672" i="2"/>
  <c r="AZ672" i="2" s="1"/>
  <c r="BD672" i="2" s="1"/>
  <c r="AY30" i="2"/>
  <c r="BA30" i="2" s="1"/>
  <c r="AY802" i="2"/>
  <c r="BA802" i="2" s="1"/>
  <c r="AX793" i="2"/>
  <c r="AZ793" i="2" s="1"/>
  <c r="BD793" i="2" s="1"/>
  <c r="AX787" i="2"/>
  <c r="AZ787" i="2" s="1"/>
  <c r="BD787" i="2" s="1"/>
  <c r="AX779" i="2"/>
  <c r="AZ779" i="2" s="1"/>
  <c r="BD779" i="2" s="1"/>
  <c r="AX633" i="2"/>
  <c r="AZ633" i="2" s="1"/>
  <c r="BD633" i="2" s="1"/>
  <c r="AX621" i="2"/>
  <c r="AZ621" i="2" s="1"/>
  <c r="BD621" i="2" s="1"/>
  <c r="AX613" i="2"/>
  <c r="AZ613" i="2" s="1"/>
  <c r="BD613" i="2" s="1"/>
  <c r="AY606" i="2"/>
  <c r="BA606" i="2" s="1"/>
  <c r="AX595" i="2"/>
  <c r="AZ595" i="2" s="1"/>
  <c r="BD595" i="2" s="1"/>
  <c r="AX518" i="2"/>
  <c r="AZ518" i="2" s="1"/>
  <c r="BD518" i="2" s="1"/>
  <c r="AX627" i="2"/>
  <c r="AZ627" i="2" s="1"/>
  <c r="BD627" i="2" s="1"/>
  <c r="AY620" i="2"/>
  <c r="BA620" i="2" s="1"/>
  <c r="AX607" i="2"/>
  <c r="AZ607" i="2" s="1"/>
  <c r="BD607" i="2" s="1"/>
  <c r="AX692" i="2"/>
  <c r="AZ692" i="2" s="1"/>
  <c r="BD692" i="2" s="1"/>
  <c r="AY629" i="2"/>
  <c r="BA629" i="2" s="1"/>
  <c r="AX591" i="2"/>
  <c r="AZ591" i="2" s="1"/>
  <c r="BD591" i="2" s="1"/>
  <c r="AX579" i="2"/>
  <c r="AZ579" i="2" s="1"/>
  <c r="BD579" i="2" s="1"/>
  <c r="AX563" i="2"/>
  <c r="AZ563" i="2" s="1"/>
  <c r="BD563" i="2" s="1"/>
  <c r="AX534" i="2"/>
  <c r="AZ534" i="2" s="1"/>
  <c r="BD534" i="2" s="1"/>
  <c r="AX468" i="2"/>
  <c r="AZ468" i="2" s="1"/>
  <c r="BD468" i="2" s="1"/>
  <c r="AX575" i="2"/>
  <c r="AZ575" i="2" s="1"/>
  <c r="BD575" i="2" s="1"/>
  <c r="AX559" i="2"/>
  <c r="AZ559" i="2" s="1"/>
  <c r="BD559" i="2" s="1"/>
  <c r="AY471" i="2"/>
  <c r="BA471" i="2" s="1"/>
  <c r="AX458" i="2"/>
  <c r="AZ458" i="2" s="1"/>
  <c r="BD458" i="2" s="1"/>
  <c r="AY449" i="2"/>
  <c r="BA449" i="2" s="1"/>
  <c r="AX429" i="2"/>
  <c r="AZ429" i="2" s="1"/>
  <c r="BD429" i="2" s="1"/>
  <c r="AX405" i="2"/>
  <c r="AZ405" i="2" s="1"/>
  <c r="BD405" i="2" s="1"/>
  <c r="AX389" i="2"/>
  <c r="AZ389" i="2" s="1"/>
  <c r="BD389" i="2" s="1"/>
  <c r="AX333" i="2"/>
  <c r="AZ333" i="2" s="1"/>
  <c r="BD333" i="2" s="1"/>
  <c r="AY442" i="2"/>
  <c r="BA442" i="2" s="1"/>
  <c r="AX419" i="2"/>
  <c r="AZ419" i="2" s="1"/>
  <c r="BD419" i="2" s="1"/>
  <c r="AX379" i="2"/>
  <c r="AZ379" i="2" s="1"/>
  <c r="BD379" i="2" s="1"/>
  <c r="AX357" i="2"/>
  <c r="AZ357" i="2" s="1"/>
  <c r="BD357" i="2" s="1"/>
  <c r="AY454" i="2"/>
  <c r="BA454" i="2" s="1"/>
  <c r="AX366" i="2"/>
  <c r="AZ366" i="2" s="1"/>
  <c r="BD366" i="2" s="1"/>
  <c r="AY302" i="2"/>
  <c r="BA302" i="2" s="1"/>
  <c r="AY281" i="2"/>
  <c r="BA281" i="2" s="1"/>
  <c r="AY261" i="2"/>
  <c r="BA261" i="2" s="1"/>
  <c r="AX293" i="2"/>
  <c r="AZ293" i="2" s="1"/>
  <c r="BD293" i="2" s="1"/>
  <c r="AY255" i="2"/>
  <c r="BA255" i="2" s="1"/>
  <c r="AX337" i="2"/>
  <c r="AZ337" i="2" s="1"/>
  <c r="BD337" i="2" s="1"/>
  <c r="AY328" i="2"/>
  <c r="BA328" i="2" s="1"/>
  <c r="AX292" i="2"/>
  <c r="AZ292" i="2" s="1"/>
  <c r="BD292" i="2" s="1"/>
  <c r="AX255" i="2"/>
  <c r="AZ255" i="2" s="1"/>
  <c r="BD255" i="2" s="1"/>
  <c r="AX250" i="2"/>
  <c r="AZ250" i="2" s="1"/>
  <c r="BD250" i="2" s="1"/>
  <c r="AY243" i="2"/>
  <c r="BA243" i="2" s="1"/>
  <c r="AY18" i="2"/>
  <c r="BA18" i="2" s="1"/>
  <c r="AX60" i="2"/>
  <c r="AZ60" i="2" s="1"/>
  <c r="BD60" i="2" s="1"/>
  <c r="AX98" i="2"/>
  <c r="AZ98" i="2" s="1"/>
  <c r="BD98" i="2" s="1"/>
  <c r="AX124" i="2"/>
  <c r="AZ124" i="2" s="1"/>
  <c r="BD124" i="2" s="1"/>
  <c r="AY53" i="2"/>
  <c r="BA53" i="2" s="1"/>
  <c r="AY76" i="2"/>
  <c r="BA76" i="2" s="1"/>
  <c r="AX112" i="2"/>
  <c r="AZ112" i="2" s="1"/>
  <c r="BD112" i="2" s="1"/>
  <c r="AX131" i="2"/>
  <c r="AZ131" i="2" s="1"/>
  <c r="BD131" i="2" s="1"/>
  <c r="AX154" i="2"/>
  <c r="AZ154" i="2" s="1"/>
  <c r="BD154" i="2" s="1"/>
  <c r="AX221" i="2"/>
  <c r="AZ221" i="2" s="1"/>
  <c r="BD221" i="2" s="1"/>
  <c r="AX235" i="2"/>
  <c r="AZ235" i="2" s="1"/>
  <c r="BD235" i="2" s="1"/>
  <c r="AY253" i="2"/>
  <c r="BA253" i="2" s="1"/>
  <c r="AX270" i="2"/>
  <c r="AZ270" i="2" s="1"/>
  <c r="BD270" i="2" s="1"/>
  <c r="AX306" i="2"/>
  <c r="AZ306" i="2" s="1"/>
  <c r="BD306" i="2" s="1"/>
  <c r="AX342" i="2"/>
  <c r="AZ342" i="2" s="1"/>
  <c r="BD342" i="2" s="1"/>
  <c r="AY330" i="2"/>
  <c r="BA330" i="2" s="1"/>
  <c r="AY362" i="2"/>
  <c r="BA362" i="2" s="1"/>
  <c r="AX355" i="2"/>
  <c r="AZ355" i="2" s="1"/>
  <c r="BD355" i="2" s="1"/>
  <c r="AY428" i="2"/>
  <c r="BA428" i="2" s="1"/>
  <c r="AX465" i="2"/>
  <c r="AZ465" i="2" s="1"/>
  <c r="BD465" i="2" s="1"/>
  <c r="AX15" i="2"/>
  <c r="AZ15" i="2" s="1"/>
  <c r="BD15" i="2" s="1"/>
  <c r="AX94" i="2"/>
  <c r="AZ94" i="2" s="1"/>
  <c r="BD94" i="2" s="1"/>
  <c r="AX152" i="2"/>
  <c r="AZ152" i="2" s="1"/>
  <c r="BD152" i="2" s="1"/>
  <c r="AX192" i="2"/>
  <c r="AZ192" i="2" s="1"/>
  <c r="BD192" i="2" s="1"/>
  <c r="AX225" i="2"/>
  <c r="AZ225" i="2" s="1"/>
  <c r="BD225" i="2" s="1"/>
  <c r="AX185" i="2"/>
  <c r="AZ185" i="2" s="1"/>
  <c r="BD185" i="2" s="1"/>
  <c r="AX256" i="2"/>
  <c r="AZ256" i="2" s="1"/>
  <c r="BD256" i="2" s="1"/>
  <c r="AY294" i="2"/>
  <c r="BA294" i="2" s="1"/>
  <c r="AX367" i="2"/>
  <c r="AZ367" i="2" s="1"/>
  <c r="BD367" i="2" s="1"/>
  <c r="AX378" i="2"/>
  <c r="AZ378" i="2" s="1"/>
  <c r="BD378" i="2" s="1"/>
  <c r="AY406" i="2"/>
  <c r="BA406" i="2" s="1"/>
  <c r="AX31" i="2"/>
  <c r="AZ31" i="2" s="1"/>
  <c r="BD31" i="2" s="1"/>
  <c r="AX51" i="2"/>
  <c r="AZ51" i="2" s="1"/>
  <c r="BD51" i="2" s="1"/>
  <c r="AX102" i="2"/>
  <c r="AZ102" i="2" s="1"/>
  <c r="BD102" i="2" s="1"/>
  <c r="AX35" i="2"/>
  <c r="AZ35" i="2" s="1"/>
  <c r="BD35" i="2" s="1"/>
  <c r="AX37" i="2"/>
  <c r="AZ37" i="2" s="1"/>
  <c r="BD37" i="2" s="1"/>
  <c r="AY78" i="2"/>
  <c r="BA78" i="2" s="1"/>
  <c r="AX110" i="2"/>
  <c r="AZ110" i="2" s="1"/>
  <c r="BD110" i="2" s="1"/>
  <c r="AX116" i="2"/>
  <c r="AZ116" i="2" s="1"/>
  <c r="BD116" i="2" s="1"/>
  <c r="AY147" i="2"/>
  <c r="BA147" i="2" s="1"/>
  <c r="AY193" i="2"/>
  <c r="BA193" i="2" s="1"/>
  <c r="AX193" i="2"/>
  <c r="AZ193" i="2" s="1"/>
  <c r="BD193" i="2" s="1"/>
  <c r="AX251" i="2"/>
  <c r="AZ251" i="2" s="1"/>
  <c r="BD251" i="2" s="1"/>
  <c r="AX275" i="2"/>
  <c r="AZ275" i="2" s="1"/>
  <c r="BD275" i="2" s="1"/>
  <c r="AX285" i="2"/>
  <c r="AZ285" i="2" s="1"/>
  <c r="BD285" i="2" s="1"/>
  <c r="AX317" i="2"/>
  <c r="AZ317" i="2" s="1"/>
  <c r="BD317" i="2" s="1"/>
  <c r="AX322" i="2"/>
  <c r="AZ322" i="2" s="1"/>
  <c r="BD322" i="2" s="1"/>
  <c r="AX351" i="2"/>
  <c r="AZ351" i="2" s="1"/>
  <c r="BD351" i="2" s="1"/>
  <c r="AX380" i="2"/>
  <c r="AZ380" i="2" s="1"/>
  <c r="BD380" i="2" s="1"/>
  <c r="AX418" i="2"/>
  <c r="AZ418" i="2" s="1"/>
  <c r="BD418" i="2" s="1"/>
  <c r="AX33" i="2"/>
  <c r="AZ33" i="2" s="1"/>
  <c r="BD33" i="2" s="1"/>
  <c r="AX90" i="2"/>
  <c r="AZ90" i="2" s="1"/>
  <c r="BD90" i="2" s="1"/>
  <c r="AX156" i="2"/>
  <c r="AZ156" i="2" s="1"/>
  <c r="BD156" i="2" s="1"/>
  <c r="AX228" i="2"/>
  <c r="AZ228" i="2" s="1"/>
  <c r="BD228" i="2" s="1"/>
  <c r="AX212" i="2"/>
  <c r="AZ212" i="2" s="1"/>
  <c r="BD212" i="2" s="1"/>
  <c r="AX258" i="2"/>
  <c r="AZ258" i="2" s="1"/>
  <c r="BD258" i="2" s="1"/>
  <c r="AX289" i="2"/>
  <c r="AZ289" i="2" s="1"/>
  <c r="BD289" i="2" s="1"/>
  <c r="AY301" i="2"/>
  <c r="BA301" i="2" s="1"/>
  <c r="AX325" i="2"/>
  <c r="AZ325" i="2" s="1"/>
  <c r="BD325" i="2" s="1"/>
  <c r="AX360" i="2"/>
  <c r="AZ360" i="2" s="1"/>
  <c r="BD360" i="2" s="1"/>
  <c r="AX330" i="2"/>
  <c r="AZ330" i="2" s="1"/>
  <c r="BD330" i="2" s="1"/>
  <c r="AX350" i="2"/>
  <c r="AZ350" i="2" s="1"/>
  <c r="BD350" i="2" s="1"/>
  <c r="AY378" i="2"/>
  <c r="BA378" i="2" s="1"/>
  <c r="AX455" i="2"/>
  <c r="AZ455" i="2" s="1"/>
  <c r="BD455" i="2" s="1"/>
  <c r="AX501" i="2"/>
  <c r="AZ501" i="2" s="1"/>
  <c r="BD501" i="2" s="1"/>
  <c r="AX487" i="2"/>
  <c r="AZ487" i="2" s="1"/>
  <c r="BD487" i="2" s="1"/>
  <c r="AX523" i="2"/>
  <c r="AZ523" i="2" s="1"/>
  <c r="BD523" i="2" s="1"/>
  <c r="AX568" i="2"/>
  <c r="AZ568" i="2" s="1"/>
  <c r="BD568" i="2" s="1"/>
  <c r="AX554" i="2"/>
  <c r="AZ554" i="2" s="1"/>
  <c r="BD554" i="2" s="1"/>
  <c r="AX626" i="2"/>
  <c r="AZ626" i="2" s="1"/>
  <c r="BD626" i="2" s="1"/>
  <c r="AX661" i="2"/>
  <c r="AZ661" i="2" s="1"/>
  <c r="BD661" i="2" s="1"/>
  <c r="AX639" i="2"/>
  <c r="AZ639" i="2" s="1"/>
  <c r="BD639" i="2" s="1"/>
  <c r="AX671" i="2"/>
  <c r="AZ671" i="2" s="1"/>
  <c r="BD671" i="2" s="1"/>
  <c r="AX705" i="2"/>
  <c r="AZ705" i="2" s="1"/>
  <c r="BD705" i="2" s="1"/>
  <c r="AX685" i="2"/>
  <c r="AZ685" i="2" s="1"/>
  <c r="BD685" i="2" s="1"/>
  <c r="AY685" i="2"/>
  <c r="BA685" i="2" s="1"/>
  <c r="AX742" i="2"/>
  <c r="AZ742" i="2" s="1"/>
  <c r="BD742" i="2" s="1"/>
  <c r="AX774" i="2"/>
  <c r="AZ774" i="2" s="1"/>
  <c r="BD774" i="2" s="1"/>
  <c r="AX790" i="2"/>
  <c r="AZ790" i="2" s="1"/>
  <c r="BD790" i="2" s="1"/>
  <c r="AX794" i="2"/>
  <c r="AZ794" i="2" s="1"/>
  <c r="BD794" i="2" s="1"/>
  <c r="AX802" i="2"/>
  <c r="AZ802" i="2" s="1"/>
  <c r="BD802" i="2" s="1"/>
  <c r="AX432" i="2"/>
  <c r="AZ432" i="2" s="1"/>
  <c r="BD432" i="2" s="1"/>
  <c r="AX428" i="2"/>
  <c r="AZ428" i="2" s="1"/>
  <c r="BD428" i="2" s="1"/>
  <c r="AX457" i="2"/>
  <c r="AZ457" i="2" s="1"/>
  <c r="BD457" i="2" s="1"/>
  <c r="AX491" i="2"/>
  <c r="AZ491" i="2" s="1"/>
  <c r="BD491" i="2" s="1"/>
  <c r="AX537" i="2"/>
  <c r="AZ537" i="2" s="1"/>
  <c r="BD537" i="2" s="1"/>
  <c r="AX541" i="2"/>
  <c r="AZ541" i="2" s="1"/>
  <c r="BD541" i="2" s="1"/>
  <c r="AY547" i="2"/>
  <c r="BA547" i="2" s="1"/>
  <c r="AX602" i="2"/>
  <c r="AZ602" i="2" s="1"/>
  <c r="BD602" i="2" s="1"/>
  <c r="AX632" i="2"/>
  <c r="AZ632" i="2" s="1"/>
  <c r="BD632" i="2" s="1"/>
  <c r="AX665" i="2"/>
  <c r="AZ665" i="2" s="1"/>
  <c r="BD665" i="2" s="1"/>
  <c r="AX701" i="2"/>
  <c r="AZ701" i="2" s="1"/>
  <c r="BD701" i="2" s="1"/>
  <c r="AX716" i="2"/>
  <c r="AZ716" i="2" s="1"/>
  <c r="BD716" i="2" s="1"/>
  <c r="AX681" i="2"/>
  <c r="AZ681" i="2" s="1"/>
  <c r="BD681" i="2" s="1"/>
  <c r="AY814" i="2"/>
  <c r="BA814" i="2" s="1"/>
  <c r="AX489" i="2"/>
  <c r="AZ489" i="2" s="1"/>
  <c r="BD489" i="2" s="1"/>
  <c r="AX461" i="2"/>
  <c r="AZ461" i="2" s="1"/>
  <c r="BD461" i="2" s="1"/>
  <c r="AX495" i="2"/>
  <c r="AZ495" i="2" s="1"/>
  <c r="BD495" i="2" s="1"/>
  <c r="AY543" i="2"/>
  <c r="BA543" i="2" s="1"/>
  <c r="AX564" i="2"/>
  <c r="AZ564" i="2" s="1"/>
  <c r="BD564" i="2" s="1"/>
  <c r="AY539" i="2"/>
  <c r="BA539" i="2" s="1"/>
  <c r="AX634" i="2"/>
  <c r="AZ634" i="2" s="1"/>
  <c r="BD634" i="2" s="1"/>
  <c r="AX629" i="2"/>
  <c r="AZ629" i="2" s="1"/>
  <c r="BD629" i="2" s="1"/>
  <c r="AX669" i="2"/>
  <c r="AZ669" i="2" s="1"/>
  <c r="BD669" i="2" s="1"/>
  <c r="AY600" i="2"/>
  <c r="BA600" i="2" s="1"/>
  <c r="AX659" i="2"/>
  <c r="AZ659" i="2" s="1"/>
  <c r="BD659" i="2" s="1"/>
  <c r="AX683" i="2"/>
  <c r="AZ683" i="2" s="1"/>
  <c r="BD683" i="2" s="1"/>
  <c r="AX752" i="2"/>
  <c r="AZ752" i="2" s="1"/>
  <c r="BD752" i="2" s="1"/>
  <c r="AX722" i="2"/>
  <c r="AZ722" i="2" s="1"/>
  <c r="BD722" i="2" s="1"/>
  <c r="AX754" i="2"/>
  <c r="AZ754" i="2" s="1"/>
  <c r="BD754" i="2" s="1"/>
  <c r="AY798" i="2"/>
  <c r="BA798" i="2" s="1"/>
  <c r="AX818" i="2"/>
  <c r="AZ818" i="2" s="1"/>
  <c r="BD818" i="2" s="1"/>
  <c r="AY414" i="2"/>
  <c r="BA414" i="2" s="1"/>
  <c r="AX410" i="2"/>
  <c r="AZ410" i="2" s="1"/>
  <c r="BD410" i="2" s="1"/>
  <c r="AX453" i="2"/>
  <c r="AZ453" i="2" s="1"/>
  <c r="BD453" i="2" s="1"/>
  <c r="AX499" i="2"/>
  <c r="AZ499" i="2" s="1"/>
  <c r="BD499" i="2" s="1"/>
  <c r="AY523" i="2"/>
  <c r="BA523" i="2" s="1"/>
  <c r="AY549" i="2"/>
  <c r="BA549" i="2" s="1"/>
  <c r="AY608" i="2"/>
  <c r="BA608" i="2" s="1"/>
  <c r="AX641" i="2"/>
  <c r="AZ641" i="2" s="1"/>
  <c r="BD641" i="2" s="1"/>
  <c r="AX630" i="2"/>
  <c r="AZ630" i="2" s="1"/>
  <c r="BD630" i="2" s="1"/>
  <c r="AY677" i="2"/>
  <c r="BA677" i="2" s="1"/>
  <c r="AX724" i="2"/>
  <c r="AZ724" i="2" s="1"/>
  <c r="BD724" i="2" s="1"/>
  <c r="AY711" i="2"/>
  <c r="BA711" i="2" s="1"/>
  <c r="AY792" i="2"/>
  <c r="BA792" i="2" s="1"/>
  <c r="AX814" i="2"/>
  <c r="AZ814" i="2" s="1"/>
  <c r="BD814" i="2" s="1"/>
  <c r="AY154" i="2"/>
  <c r="BA154" i="2" s="1"/>
  <c r="AX117" i="2"/>
  <c r="AZ117" i="2" s="1"/>
  <c r="BD117" i="2" s="1"/>
  <c r="AX109" i="2"/>
  <c r="AZ109" i="2" s="1"/>
  <c r="BD109" i="2" s="1"/>
  <c r="AY123" i="2"/>
  <c r="BA123" i="2" s="1"/>
  <c r="AY161" i="2"/>
  <c r="BA161" i="2" s="1"/>
  <c r="AX121" i="2"/>
  <c r="AZ121" i="2" s="1"/>
  <c r="BD121" i="2" s="1"/>
  <c r="AY107" i="2"/>
  <c r="BA107" i="2" s="1"/>
  <c r="AX819" i="2"/>
  <c r="AZ819" i="2" s="1"/>
  <c r="BD819" i="2" s="1"/>
  <c r="AY804" i="2"/>
  <c r="BA804" i="2" s="1"/>
  <c r="AX775" i="2"/>
  <c r="AZ775" i="2" s="1"/>
  <c r="BD775" i="2" s="1"/>
  <c r="AX759" i="2"/>
  <c r="AZ759" i="2" s="1"/>
  <c r="BD759" i="2" s="1"/>
  <c r="AX743" i="2"/>
  <c r="AZ743" i="2" s="1"/>
  <c r="BD743" i="2" s="1"/>
  <c r="AX727" i="2"/>
  <c r="AZ727" i="2" s="1"/>
  <c r="BD727" i="2" s="1"/>
  <c r="AX24" i="2"/>
  <c r="AZ24" i="2" s="1"/>
  <c r="BD24" i="2" s="1"/>
  <c r="AX813" i="2"/>
  <c r="AZ813" i="2" s="1"/>
  <c r="BD813" i="2" s="1"/>
  <c r="AX712" i="2"/>
  <c r="AZ712" i="2" s="1"/>
  <c r="BD712" i="2" s="1"/>
  <c r="AY98" i="2"/>
  <c r="BA98" i="2" s="1"/>
  <c r="AX87" i="2"/>
  <c r="AZ87" i="2" s="1"/>
  <c r="BD87" i="2" s="1"/>
  <c r="AX79" i="2"/>
  <c r="AZ79" i="2" s="1"/>
  <c r="BD79" i="2" s="1"/>
  <c r="AX73" i="2"/>
  <c r="AZ73" i="2" s="1"/>
  <c r="BD73" i="2" s="1"/>
  <c r="AX611" i="2"/>
  <c r="AZ611" i="2" s="1"/>
  <c r="BD611" i="2" s="1"/>
  <c r="AY604" i="2"/>
  <c r="BA604" i="2" s="1"/>
  <c r="AY529" i="2"/>
  <c r="BA529" i="2" s="1"/>
  <c r="AX625" i="2"/>
  <c r="AZ625" i="2" s="1"/>
  <c r="BD625" i="2" s="1"/>
  <c r="AX530" i="2"/>
  <c r="AZ530" i="2" s="1"/>
  <c r="BD530" i="2" s="1"/>
  <c r="AX704" i="2"/>
  <c r="AZ704" i="2" s="1"/>
  <c r="BD704" i="2" s="1"/>
  <c r="AX696" i="2"/>
  <c r="AZ696" i="2" s="1"/>
  <c r="BD696" i="2" s="1"/>
  <c r="AX623" i="2"/>
  <c r="AZ623" i="2" s="1"/>
  <c r="BD623" i="2" s="1"/>
  <c r="AX550" i="2"/>
  <c r="AZ550" i="2" s="1"/>
  <c r="BD550" i="2" s="1"/>
  <c r="AX542" i="2"/>
  <c r="AZ542" i="2" s="1"/>
  <c r="BD542" i="2" s="1"/>
  <c r="AX466" i="2"/>
  <c r="AZ466" i="2" s="1"/>
  <c r="BD466" i="2" s="1"/>
  <c r="AX522" i="2"/>
  <c r="AZ522" i="2" s="1"/>
  <c r="BD522" i="2" s="1"/>
  <c r="AX470" i="2"/>
  <c r="AZ470" i="2" s="1"/>
  <c r="BD470" i="2" s="1"/>
  <c r="AX462" i="2"/>
  <c r="AZ462" i="2" s="1"/>
  <c r="BD462" i="2" s="1"/>
  <c r="AX427" i="2"/>
  <c r="AZ427" i="2" s="1"/>
  <c r="BD427" i="2" s="1"/>
  <c r="AY422" i="2"/>
  <c r="BA422" i="2" s="1"/>
  <c r="AX411" i="2"/>
  <c r="AZ411" i="2" s="1"/>
  <c r="BD411" i="2" s="1"/>
  <c r="AX381" i="2"/>
  <c r="AZ381" i="2" s="1"/>
  <c r="BD381" i="2" s="1"/>
  <c r="AY453" i="2"/>
  <c r="BA453" i="2" s="1"/>
  <c r="AX440" i="2"/>
  <c r="AZ440" i="2" s="1"/>
  <c r="BD440" i="2" s="1"/>
  <c r="AX425" i="2"/>
  <c r="AZ425" i="2" s="1"/>
  <c r="BD425" i="2" s="1"/>
  <c r="AY418" i="2"/>
  <c r="BA418" i="2" s="1"/>
  <c r="AX341" i="2"/>
  <c r="AZ341" i="2" s="1"/>
  <c r="BD341" i="2" s="1"/>
  <c r="AX413" i="2"/>
  <c r="AZ413" i="2" s="1"/>
  <c r="BD413" i="2" s="1"/>
  <c r="AX401" i="2"/>
  <c r="AZ401" i="2" s="1"/>
  <c r="BD401" i="2" s="1"/>
  <c r="AX377" i="2"/>
  <c r="AZ377" i="2" s="1"/>
  <c r="BD377" i="2" s="1"/>
  <c r="AX349" i="2"/>
  <c r="AZ349" i="2" s="1"/>
  <c r="BD349" i="2" s="1"/>
  <c r="AX331" i="2"/>
  <c r="AZ331" i="2" s="1"/>
  <c r="BD331" i="2" s="1"/>
  <c r="AX274" i="2"/>
  <c r="AZ274" i="2" s="1"/>
  <c r="BD274" i="2" s="1"/>
  <c r="AX259" i="2"/>
  <c r="AZ259" i="2" s="1"/>
  <c r="BD259" i="2" s="1"/>
  <c r="AX244" i="2"/>
  <c r="AZ244" i="2" s="1"/>
  <c r="BD244" i="2" s="1"/>
  <c r="AY235" i="2"/>
  <c r="BA235" i="2" s="1"/>
  <c r="AY285" i="2"/>
  <c r="BA285" i="2" s="1"/>
  <c r="AX238" i="2"/>
  <c r="AZ238" i="2" s="1"/>
  <c r="BD238" i="2" s="1"/>
  <c r="AX286" i="2"/>
  <c r="AZ286" i="2" s="1"/>
  <c r="BD286" i="2" s="1"/>
  <c r="AX254" i="2"/>
  <c r="AZ254" i="2" s="1"/>
  <c r="BD254" i="2" s="1"/>
  <c r="AY249" i="2"/>
  <c r="BA249" i="2" s="1"/>
  <c r="AY239" i="2"/>
  <c r="BA239" i="2" s="1"/>
  <c r="AY322" i="2"/>
  <c r="BA322" i="2" s="1"/>
  <c r="AX269" i="2"/>
  <c r="AZ269" i="2" s="1"/>
  <c r="BD269" i="2" s="1"/>
  <c r="AY237" i="2"/>
  <c r="BA237" i="2" s="1"/>
  <c r="AX39" i="2"/>
  <c r="AZ39" i="2" s="1"/>
  <c r="BD39" i="2" s="1"/>
  <c r="AX57" i="2"/>
  <c r="AZ57" i="2" s="1"/>
  <c r="BD57" i="2" s="1"/>
  <c r="AX100" i="2"/>
  <c r="AZ100" i="2" s="1"/>
  <c r="BD100" i="2" s="1"/>
  <c r="AY15" i="2"/>
  <c r="BA15" i="2" s="1"/>
  <c r="AX64" i="2"/>
  <c r="AZ64" i="2" s="1"/>
  <c r="BD64" i="2" s="1"/>
  <c r="AX92" i="2"/>
  <c r="AZ92" i="2" s="1"/>
  <c r="BD92" i="2" s="1"/>
  <c r="AX128" i="2"/>
  <c r="AZ128" i="2" s="1"/>
  <c r="BD128" i="2" s="1"/>
  <c r="AX135" i="2"/>
  <c r="AZ135" i="2" s="1"/>
  <c r="BD135" i="2" s="1"/>
  <c r="AX165" i="2"/>
  <c r="AZ165" i="2" s="1"/>
  <c r="BD165" i="2" s="1"/>
  <c r="AX224" i="2"/>
  <c r="AZ224" i="2" s="1"/>
  <c r="BD224" i="2" s="1"/>
  <c r="AX237" i="2"/>
  <c r="AZ237" i="2" s="1"/>
  <c r="BD237" i="2" s="1"/>
  <c r="AX272" i="2"/>
  <c r="AZ272" i="2" s="1"/>
  <c r="BD272" i="2" s="1"/>
  <c r="AX291" i="2"/>
  <c r="AZ291" i="2" s="1"/>
  <c r="BD291" i="2" s="1"/>
  <c r="AX318" i="2"/>
  <c r="AZ318" i="2" s="1"/>
  <c r="BD318" i="2" s="1"/>
  <c r="AX346" i="2"/>
  <c r="AZ346" i="2" s="1"/>
  <c r="BD346" i="2" s="1"/>
  <c r="AX332" i="2"/>
  <c r="AZ332" i="2" s="1"/>
  <c r="BD332" i="2" s="1"/>
  <c r="AX354" i="2"/>
  <c r="AZ354" i="2" s="1"/>
  <c r="BD354" i="2" s="1"/>
  <c r="AY382" i="2"/>
  <c r="BA382" i="2" s="1"/>
  <c r="AX435" i="2"/>
  <c r="AZ435" i="2" s="1"/>
  <c r="BD435" i="2" s="1"/>
  <c r="AX467" i="2"/>
  <c r="AZ467" i="2" s="1"/>
  <c r="BD467" i="2" s="1"/>
  <c r="AX21" i="2"/>
  <c r="AZ21" i="2" s="1"/>
  <c r="BD21" i="2" s="1"/>
  <c r="AX132" i="2"/>
  <c r="AZ132" i="2" s="1"/>
  <c r="BD132" i="2" s="1"/>
  <c r="AX147" i="2"/>
  <c r="AZ147" i="2" s="1"/>
  <c r="BD147" i="2" s="1"/>
  <c r="AX200" i="2"/>
  <c r="AZ200" i="2" s="1"/>
  <c r="BD200" i="2" s="1"/>
  <c r="AX232" i="2"/>
  <c r="AZ232" i="2" s="1"/>
  <c r="BD232" i="2" s="1"/>
  <c r="AY189" i="2"/>
  <c r="BA189" i="2" s="1"/>
  <c r="AY270" i="2"/>
  <c r="BA270" i="2" s="1"/>
  <c r="AX336" i="2"/>
  <c r="AZ336" i="2" s="1"/>
  <c r="BD336" i="2" s="1"/>
  <c r="AX370" i="2"/>
  <c r="AZ370" i="2" s="1"/>
  <c r="BD370" i="2" s="1"/>
  <c r="AX394" i="2"/>
  <c r="AZ394" i="2" s="1"/>
  <c r="BD394" i="2" s="1"/>
  <c r="AX481" i="2"/>
  <c r="AZ481" i="2" s="1"/>
  <c r="BD481" i="2" s="1"/>
  <c r="AX25" i="2"/>
  <c r="AZ25" i="2" s="1"/>
  <c r="BD25" i="2" s="1"/>
  <c r="AX80" i="2"/>
  <c r="AZ80" i="2" s="1"/>
  <c r="BD80" i="2" s="1"/>
  <c r="AY102" i="2"/>
  <c r="BA102" i="2" s="1"/>
  <c r="AX29" i="2"/>
  <c r="AZ29" i="2" s="1"/>
  <c r="BD29" i="2" s="1"/>
  <c r="AY55" i="2"/>
  <c r="BA55" i="2" s="1"/>
  <c r="AX84" i="2"/>
  <c r="AZ84" i="2" s="1"/>
  <c r="BD84" i="2" s="1"/>
  <c r="AX96" i="2"/>
  <c r="AZ96" i="2" s="1"/>
  <c r="BD96" i="2" s="1"/>
  <c r="AX136" i="2"/>
  <c r="AZ136" i="2" s="1"/>
  <c r="BD136" i="2" s="1"/>
  <c r="AY155" i="2"/>
  <c r="BA155" i="2" s="1"/>
  <c r="AX213" i="2"/>
  <c r="AZ213" i="2" s="1"/>
  <c r="BD213" i="2" s="1"/>
  <c r="AX233" i="2"/>
  <c r="AZ233" i="2" s="1"/>
  <c r="BD233" i="2" s="1"/>
  <c r="AX253" i="2"/>
  <c r="AZ253" i="2" s="1"/>
  <c r="BD253" i="2" s="1"/>
  <c r="AX277" i="2"/>
  <c r="AZ277" i="2" s="1"/>
  <c r="BD277" i="2" s="1"/>
  <c r="AY291" i="2"/>
  <c r="BA291" i="2" s="1"/>
  <c r="AX304" i="2"/>
  <c r="AZ304" i="2" s="1"/>
  <c r="BD304" i="2" s="1"/>
  <c r="AY325" i="2"/>
  <c r="BA325" i="2" s="1"/>
  <c r="AY371" i="2"/>
  <c r="BA371" i="2" s="1"/>
  <c r="AX382" i="2"/>
  <c r="AZ382" i="2" s="1"/>
  <c r="BD382" i="2" s="1"/>
  <c r="AX420" i="2"/>
  <c r="AZ420" i="2" s="1"/>
  <c r="BD420" i="2" s="1"/>
  <c r="AX88" i="2"/>
  <c r="AZ88" i="2" s="1"/>
  <c r="BD88" i="2" s="1"/>
  <c r="AY96" i="2"/>
  <c r="BA96" i="2" s="1"/>
  <c r="AX177" i="2"/>
  <c r="AZ177" i="2" s="1"/>
  <c r="BD177" i="2" s="1"/>
  <c r="AX189" i="2"/>
  <c r="AZ189" i="2" s="1"/>
  <c r="BD189" i="2" s="1"/>
  <c r="AX197" i="2"/>
  <c r="AZ197" i="2" s="1"/>
  <c r="BD197" i="2" s="1"/>
  <c r="AX262" i="2"/>
  <c r="AZ262" i="2" s="1"/>
  <c r="BD262" i="2" s="1"/>
  <c r="AX279" i="2"/>
  <c r="AZ279" i="2" s="1"/>
  <c r="BD279" i="2" s="1"/>
  <c r="AX310" i="2"/>
  <c r="AZ310" i="2" s="1"/>
  <c r="BD310" i="2" s="1"/>
  <c r="AX344" i="2"/>
  <c r="AZ344" i="2" s="1"/>
  <c r="BD344" i="2" s="1"/>
  <c r="AX364" i="2"/>
  <c r="AZ364" i="2" s="1"/>
  <c r="BD364" i="2" s="1"/>
  <c r="AX343" i="2"/>
  <c r="AZ343" i="2" s="1"/>
  <c r="BD343" i="2" s="1"/>
  <c r="AX390" i="2"/>
  <c r="AZ390" i="2" s="1"/>
  <c r="BD390" i="2" s="1"/>
  <c r="AX388" i="2"/>
  <c r="AZ388" i="2" s="1"/>
  <c r="BD388" i="2" s="1"/>
  <c r="AX477" i="2"/>
  <c r="AZ477" i="2" s="1"/>
  <c r="BD477" i="2" s="1"/>
  <c r="AX509" i="2"/>
  <c r="AZ509" i="2" s="1"/>
  <c r="BD509" i="2" s="1"/>
  <c r="AX503" i="2"/>
  <c r="AZ503" i="2" s="1"/>
  <c r="BD503" i="2" s="1"/>
  <c r="AY545" i="2"/>
  <c r="BA545" i="2" s="1"/>
  <c r="AX576" i="2"/>
  <c r="AZ576" i="2" s="1"/>
  <c r="BD576" i="2" s="1"/>
  <c r="AX570" i="2"/>
  <c r="AZ570" i="2" s="1"/>
  <c r="BD570" i="2" s="1"/>
  <c r="AY612" i="2"/>
  <c r="BA612" i="2" s="1"/>
  <c r="AX600" i="2"/>
  <c r="AZ600" i="2" s="1"/>
  <c r="BD600" i="2" s="1"/>
  <c r="AX647" i="2"/>
  <c r="AZ647" i="2" s="1"/>
  <c r="BD647" i="2" s="1"/>
  <c r="AX677" i="2"/>
  <c r="AZ677" i="2" s="1"/>
  <c r="BD677" i="2" s="1"/>
  <c r="AX728" i="2"/>
  <c r="AZ728" i="2" s="1"/>
  <c r="BD728" i="2" s="1"/>
  <c r="AX691" i="2"/>
  <c r="AZ691" i="2" s="1"/>
  <c r="BD691" i="2" s="1"/>
  <c r="AX718" i="2"/>
  <c r="AZ718" i="2" s="1"/>
  <c r="BD718" i="2" s="1"/>
  <c r="AX750" i="2"/>
  <c r="AZ750" i="2" s="1"/>
  <c r="BD750" i="2" s="1"/>
  <c r="AX778" i="2"/>
  <c r="AZ778" i="2" s="1"/>
  <c r="BD778" i="2" s="1"/>
  <c r="AY800" i="2"/>
  <c r="BA800" i="2" s="1"/>
  <c r="AX796" i="2"/>
  <c r="AZ796" i="2" s="1"/>
  <c r="BD796" i="2" s="1"/>
  <c r="AX804" i="2"/>
  <c r="AZ804" i="2" s="1"/>
  <c r="BD804" i="2" s="1"/>
  <c r="AY412" i="2"/>
  <c r="BA412" i="2" s="1"/>
  <c r="AX437" i="2"/>
  <c r="AZ437" i="2" s="1"/>
  <c r="BD437" i="2" s="1"/>
  <c r="AX459" i="2"/>
  <c r="AZ459" i="2" s="1"/>
  <c r="BD459" i="2" s="1"/>
  <c r="AX507" i="2"/>
  <c r="AZ507" i="2" s="1"/>
  <c r="BD507" i="2" s="1"/>
  <c r="AX539" i="2"/>
  <c r="AZ539" i="2" s="1"/>
  <c r="BD539" i="2" s="1"/>
  <c r="AX543" i="2"/>
  <c r="AZ543" i="2" s="1"/>
  <c r="BD543" i="2" s="1"/>
  <c r="AX558" i="2"/>
  <c r="AZ558" i="2" s="1"/>
  <c r="BD558" i="2" s="1"/>
  <c r="AY610" i="2"/>
  <c r="BA610" i="2" s="1"/>
  <c r="AX620" i="2"/>
  <c r="AZ620" i="2" s="1"/>
  <c r="BD620" i="2" s="1"/>
  <c r="AY628" i="2"/>
  <c r="BA628" i="2" s="1"/>
  <c r="AX715" i="2"/>
  <c r="AZ715" i="2" s="1"/>
  <c r="BD715" i="2" s="1"/>
  <c r="AX732" i="2"/>
  <c r="AZ732" i="2" s="1"/>
  <c r="BD732" i="2" s="1"/>
  <c r="AY709" i="2"/>
  <c r="BA709" i="2" s="1"/>
  <c r="AY822" i="2"/>
  <c r="BA822" i="2" s="1"/>
  <c r="AX497" i="2"/>
  <c r="AZ497" i="2" s="1"/>
  <c r="BD497" i="2" s="1"/>
  <c r="AX463" i="2"/>
  <c r="AZ463" i="2" s="1"/>
  <c r="BD463" i="2" s="1"/>
  <c r="AX511" i="2"/>
  <c r="AZ511" i="2" s="1"/>
  <c r="BD511" i="2" s="1"/>
  <c r="AX547" i="2"/>
  <c r="AZ547" i="2" s="1"/>
  <c r="BD547" i="2" s="1"/>
  <c r="AX572" i="2"/>
  <c r="AZ572" i="2" s="1"/>
  <c r="BD572" i="2" s="1"/>
  <c r="AX562" i="2"/>
  <c r="AZ562" i="2" s="1"/>
  <c r="BD562" i="2" s="1"/>
  <c r="AX604" i="2"/>
  <c r="AZ604" i="2" s="1"/>
  <c r="BD604" i="2" s="1"/>
  <c r="AY632" i="2"/>
  <c r="BA632" i="2" s="1"/>
  <c r="AX608" i="2"/>
  <c r="AZ608" i="2" s="1"/>
  <c r="BD608" i="2" s="1"/>
  <c r="AY634" i="2"/>
  <c r="BA634" i="2" s="1"/>
  <c r="AX667" i="2"/>
  <c r="AZ667" i="2" s="1"/>
  <c r="BD667" i="2" s="1"/>
  <c r="AX687" i="2"/>
  <c r="AZ687" i="2" s="1"/>
  <c r="BD687" i="2" s="1"/>
  <c r="AX768" i="2"/>
  <c r="AZ768" i="2" s="1"/>
  <c r="BD768" i="2" s="1"/>
  <c r="AX730" i="2"/>
  <c r="AZ730" i="2" s="1"/>
  <c r="BD730" i="2" s="1"/>
  <c r="AX762" i="2"/>
  <c r="AZ762" i="2" s="1"/>
  <c r="BD762" i="2" s="1"/>
  <c r="AX810" i="2"/>
  <c r="AZ810" i="2" s="1"/>
  <c r="BD810" i="2" s="1"/>
  <c r="AX400" i="2"/>
  <c r="AZ400" i="2" s="1"/>
  <c r="BD400" i="2" s="1"/>
  <c r="AX422" i="2"/>
  <c r="AZ422" i="2" s="1"/>
  <c r="BD422" i="2" s="1"/>
  <c r="AX426" i="2"/>
  <c r="AZ426" i="2" s="1"/>
  <c r="BD426" i="2" s="1"/>
  <c r="AX449" i="2"/>
  <c r="AZ449" i="2" s="1"/>
  <c r="BD449" i="2" s="1"/>
  <c r="AX515" i="2"/>
  <c r="AZ515" i="2" s="1"/>
  <c r="BD515" i="2" s="1"/>
  <c r="AX529" i="2"/>
  <c r="AZ529" i="2" s="1"/>
  <c r="BD529" i="2" s="1"/>
  <c r="AX566" i="2"/>
  <c r="AZ566" i="2" s="1"/>
  <c r="BD566" i="2" s="1"/>
  <c r="AY624" i="2"/>
  <c r="BA624" i="2" s="1"/>
  <c r="AX657" i="2"/>
  <c r="AZ657" i="2" s="1"/>
  <c r="BD657" i="2" s="1"/>
  <c r="AY626" i="2"/>
  <c r="BA626" i="2" s="1"/>
  <c r="AX689" i="2"/>
  <c r="AZ689" i="2" s="1"/>
  <c r="BD689" i="2" s="1"/>
  <c r="AX740" i="2"/>
  <c r="AZ740" i="2" s="1"/>
  <c r="BD740" i="2" s="1"/>
  <c r="AX776" i="2"/>
  <c r="AZ776" i="2" s="1"/>
  <c r="BD776" i="2" s="1"/>
  <c r="AY820" i="2"/>
  <c r="BA820" i="2" s="1"/>
  <c r="AX816" i="2"/>
  <c r="AZ816" i="2" s="1"/>
  <c r="BD816" i="2" s="1"/>
  <c r="AY199" i="2"/>
  <c r="BA199" i="2" s="1"/>
  <c r="AX107" i="2"/>
  <c r="AZ107" i="2" s="1"/>
  <c r="BD107" i="2" s="1"/>
  <c r="AY51" i="2"/>
  <c r="BA51" i="2" s="1"/>
  <c r="AX65" i="2"/>
  <c r="AZ65" i="2" s="1"/>
  <c r="BD65" i="2" s="1"/>
  <c r="AY158" i="2"/>
  <c r="BA158" i="2" s="1"/>
  <c r="AX113" i="2"/>
  <c r="AZ113" i="2" s="1"/>
  <c r="BD113" i="2" s="1"/>
  <c r="AX105" i="2"/>
  <c r="AZ105" i="2" s="1"/>
  <c r="BD105" i="2" s="1"/>
  <c r="AX69" i="2"/>
  <c r="AZ69" i="2" s="1"/>
  <c r="BD69" i="2" s="1"/>
  <c r="AX48" i="2"/>
  <c r="AZ48" i="2" s="1"/>
  <c r="BD48" i="2" s="1"/>
  <c r="AX157" i="2"/>
  <c r="AZ157" i="2" s="1"/>
  <c r="BD157" i="2" s="1"/>
  <c r="AX58" i="2"/>
  <c r="AZ58" i="2" s="1"/>
  <c r="BD58" i="2" s="1"/>
  <c r="AX91" i="2"/>
  <c r="AZ91" i="2" s="1"/>
  <c r="BD91" i="2" s="1"/>
  <c r="AX83" i="2"/>
  <c r="AZ83" i="2" s="1"/>
  <c r="BD83" i="2" s="1"/>
  <c r="AX9" i="2"/>
  <c r="AZ9" i="2" s="1"/>
  <c r="BD9" i="2" s="1"/>
  <c r="AY818" i="2"/>
  <c r="BA818" i="2" s="1"/>
  <c r="AX809" i="2"/>
  <c r="AZ809" i="2" s="1"/>
  <c r="BD809" i="2" s="1"/>
  <c r="AX797" i="2"/>
  <c r="AZ797" i="2" s="1"/>
  <c r="BD797" i="2" s="1"/>
  <c r="AX708" i="2"/>
  <c r="AZ708" i="2" s="1"/>
  <c r="BD708" i="2" s="1"/>
  <c r="AX700" i="2"/>
  <c r="AZ700" i="2" s="1"/>
  <c r="BD700" i="2" s="1"/>
  <c r="AX676" i="2"/>
  <c r="AZ676" i="2" s="1"/>
  <c r="BD676" i="2" s="1"/>
  <c r="AX71" i="2"/>
  <c r="AZ71" i="2" s="1"/>
  <c r="BD71" i="2" s="1"/>
  <c r="AX40" i="2"/>
  <c r="AZ40" i="2" s="1"/>
  <c r="BD40" i="2" s="1"/>
  <c r="AX13" i="2"/>
  <c r="AZ13" i="2" s="1"/>
  <c r="BD13" i="2" s="1"/>
  <c r="AY6" i="2"/>
  <c r="BA6" i="2" s="1"/>
  <c r="AX791" i="2"/>
  <c r="AZ791" i="2" s="1"/>
  <c r="BD791" i="2" s="1"/>
  <c r="AX44" i="2"/>
  <c r="AZ44" i="2" s="1"/>
  <c r="BD44" i="2" s="1"/>
  <c r="AX20" i="2"/>
  <c r="AZ20" i="2" s="1"/>
  <c r="BD20" i="2" s="1"/>
  <c r="AX6" i="2"/>
  <c r="AZ6" i="2" s="1"/>
  <c r="BD6" i="2" s="1"/>
  <c r="AX799" i="2"/>
  <c r="AZ799" i="2" s="1"/>
  <c r="BD799" i="2" s="1"/>
  <c r="AX609" i="2"/>
  <c r="AZ609" i="2" s="1"/>
  <c r="BD609" i="2" s="1"/>
  <c r="AX587" i="2"/>
  <c r="AZ587" i="2" s="1"/>
  <c r="BD587" i="2" s="1"/>
  <c r="AX526" i="2"/>
  <c r="AZ526" i="2" s="1"/>
  <c r="BD526" i="2" s="1"/>
  <c r="AX660" i="2"/>
  <c r="AZ660" i="2" s="1"/>
  <c r="BD660" i="2" s="1"/>
  <c r="AX652" i="2"/>
  <c r="AZ652" i="2" s="1"/>
  <c r="BD652" i="2" s="1"/>
  <c r="AX644" i="2"/>
  <c r="AZ644" i="2" s="1"/>
  <c r="BD644" i="2" s="1"/>
  <c r="AX636" i="2"/>
  <c r="AZ636" i="2" s="1"/>
  <c r="BD636" i="2" s="1"/>
  <c r="AX617" i="2"/>
  <c r="AZ617" i="2" s="1"/>
  <c r="BD617" i="2" s="1"/>
  <c r="AY588" i="2"/>
  <c r="BA588" i="2" s="1"/>
  <c r="AX599" i="2"/>
  <c r="AZ599" i="2" s="1"/>
  <c r="BD599" i="2" s="1"/>
  <c r="AX664" i="2"/>
  <c r="AZ664" i="2" s="1"/>
  <c r="BD664" i="2" s="1"/>
  <c r="AX656" i="2"/>
  <c r="AZ656" i="2" s="1"/>
  <c r="BD656" i="2" s="1"/>
  <c r="AX648" i="2"/>
  <c r="AZ648" i="2" s="1"/>
  <c r="BD648" i="2" s="1"/>
  <c r="AX640" i="2"/>
  <c r="AZ640" i="2" s="1"/>
  <c r="BD640" i="2" s="1"/>
  <c r="AY618" i="2"/>
  <c r="BA618" i="2" s="1"/>
  <c r="AX605" i="2"/>
  <c r="AZ605" i="2" s="1"/>
  <c r="BD605" i="2" s="1"/>
  <c r="AX540" i="2"/>
  <c r="AZ540" i="2" s="1"/>
  <c r="BD540" i="2" s="1"/>
  <c r="AX571" i="2"/>
  <c r="AZ571" i="2" s="1"/>
  <c r="BD571" i="2" s="1"/>
  <c r="AX555" i="2"/>
  <c r="AZ555" i="2" s="1"/>
  <c r="BD555" i="2" s="1"/>
  <c r="AY531" i="2"/>
  <c r="BA531" i="2" s="1"/>
  <c r="AX583" i="2"/>
  <c r="AZ583" i="2" s="1"/>
  <c r="BD583" i="2" s="1"/>
  <c r="AX567" i="2"/>
  <c r="AZ567" i="2" s="1"/>
  <c r="BD567" i="2" s="1"/>
  <c r="AY550" i="2"/>
  <c r="BA550" i="2" s="1"/>
  <c r="AY467" i="2"/>
  <c r="BA467" i="2" s="1"/>
  <c r="AY457" i="2"/>
  <c r="BA457" i="2" s="1"/>
  <c r="AY461" i="2"/>
  <c r="BA461" i="2" s="1"/>
  <c r="AX454" i="2"/>
  <c r="AZ454" i="2" s="1"/>
  <c r="BD454" i="2" s="1"/>
  <c r="AX431" i="2"/>
  <c r="AZ431" i="2" s="1"/>
  <c r="BD431" i="2" s="1"/>
  <c r="AX397" i="2"/>
  <c r="AZ397" i="2" s="1"/>
  <c r="BD397" i="2" s="1"/>
  <c r="AX385" i="2"/>
  <c r="AZ385" i="2" s="1"/>
  <c r="BD385" i="2" s="1"/>
  <c r="AY438" i="2"/>
  <c r="BA438" i="2" s="1"/>
  <c r="AX423" i="2"/>
  <c r="AZ423" i="2" s="1"/>
  <c r="BD423" i="2" s="1"/>
  <c r="AX387" i="2"/>
  <c r="AZ387" i="2" s="1"/>
  <c r="BD387" i="2" s="1"/>
  <c r="AX353" i="2"/>
  <c r="AZ353" i="2" s="1"/>
  <c r="BD353" i="2" s="1"/>
  <c r="AX436" i="2"/>
  <c r="AZ436" i="2" s="1"/>
  <c r="BD436" i="2" s="1"/>
  <c r="AX361" i="2"/>
  <c r="AZ361" i="2" s="1"/>
  <c r="BD361" i="2" s="1"/>
  <c r="AX345" i="2"/>
  <c r="AZ345" i="2" s="1"/>
  <c r="BD345" i="2" s="1"/>
  <c r="AY450" i="2"/>
  <c r="BA450" i="2" s="1"/>
  <c r="AX284" i="2"/>
  <c r="AZ284" i="2" s="1"/>
  <c r="BD284" i="2" s="1"/>
  <c r="AX267" i="2"/>
  <c r="AZ267" i="2" s="1"/>
  <c r="BD267" i="2" s="1"/>
  <c r="AY257" i="2"/>
  <c r="BA257" i="2" s="1"/>
  <c r="AX242" i="2"/>
  <c r="AZ242" i="2" s="1"/>
  <c r="BD242" i="2" s="1"/>
  <c r="AY233" i="2"/>
  <c r="BA233" i="2" s="1"/>
  <c r="AX312" i="2"/>
  <c r="AZ312" i="2" s="1"/>
  <c r="BD312" i="2" s="1"/>
  <c r="AY283" i="2"/>
  <c r="BA283" i="2" s="1"/>
  <c r="AY234" i="2"/>
  <c r="BA234" i="2" s="1"/>
  <c r="AX308" i="2"/>
  <c r="AZ308" i="2" s="1"/>
  <c r="BD308" i="2" s="1"/>
  <c r="AX278" i="2"/>
  <c r="AZ278" i="2" s="1"/>
  <c r="BD278" i="2" s="1"/>
  <c r="AX236" i="2"/>
  <c r="AZ236" i="2" s="1"/>
  <c r="BD236" i="2" s="1"/>
  <c r="AY4" i="2"/>
  <c r="BA4" i="2" s="1"/>
  <c r="AY5" i="2"/>
  <c r="BA5" i="2" s="1"/>
  <c r="BB635" i="2" l="1"/>
  <c r="BF635" i="2" s="1"/>
  <c r="BB99" i="2"/>
  <c r="BF99" i="2" s="1"/>
  <c r="BE13" i="2"/>
  <c r="BB809" i="2"/>
  <c r="BF809" i="2" s="1"/>
  <c r="BB419" i="2"/>
  <c r="BF419" i="2" s="1"/>
  <c r="BB562" i="2"/>
  <c r="BF562" i="2" s="1"/>
  <c r="BE424" i="2"/>
  <c r="BB740" i="2"/>
  <c r="BF740" i="2" s="1"/>
  <c r="BB228" i="2"/>
  <c r="BF228" i="2" s="1"/>
  <c r="BE195" i="2"/>
  <c r="BE763" i="2"/>
  <c r="BE364" i="2"/>
  <c r="BE342" i="2"/>
  <c r="BB338" i="2"/>
  <c r="BF338" i="2" s="1"/>
  <c r="BE93" i="2"/>
  <c r="BB815" i="2"/>
  <c r="BF815" i="2" s="1"/>
  <c r="BB348" i="2"/>
  <c r="BF348" i="2" s="1"/>
  <c r="BE221" i="2"/>
  <c r="BB221" i="2"/>
  <c r="BF221" i="2" s="1"/>
  <c r="BE578" i="2"/>
  <c r="BB720" i="2"/>
  <c r="BF720" i="2" s="1"/>
  <c r="BB26" i="2"/>
  <c r="BF26" i="2" s="1"/>
  <c r="BB689" i="2"/>
  <c r="BF689" i="2" s="1"/>
  <c r="BE299" i="2"/>
  <c r="BE472" i="2"/>
  <c r="BB17" i="2"/>
  <c r="BF17" i="2" s="1"/>
  <c r="BE267" i="2"/>
  <c r="BB621" i="2"/>
  <c r="BF621" i="2" s="1"/>
  <c r="BB151" i="2"/>
  <c r="BF151" i="2" s="1"/>
  <c r="BB625" i="2"/>
  <c r="BF625" i="2" s="1"/>
  <c r="BB323" i="2"/>
  <c r="BF323" i="2" s="1"/>
  <c r="BB645" i="2"/>
  <c r="BF645" i="2" s="1"/>
  <c r="BB244" i="2"/>
  <c r="BF244" i="2" s="1"/>
  <c r="BB642" i="2"/>
  <c r="BF642" i="2" s="1"/>
  <c r="BB62" i="2"/>
  <c r="BF62" i="2" s="1"/>
  <c r="BE495" i="2"/>
  <c r="BB731" i="2"/>
  <c r="BF731" i="2" s="1"/>
  <c r="BB336" i="2"/>
  <c r="BF336" i="2" s="1"/>
  <c r="BE658" i="2"/>
  <c r="BE250" i="2"/>
  <c r="BB478" i="2"/>
  <c r="BF478" i="2" s="1"/>
  <c r="BB311" i="2"/>
  <c r="BF311" i="2" s="1"/>
  <c r="BB313" i="2"/>
  <c r="BF313" i="2" s="1"/>
  <c r="BB585" i="2"/>
  <c r="BF585" i="2" s="1"/>
  <c r="BE502" i="2"/>
  <c r="BB493" i="2"/>
  <c r="BF493" i="2" s="1"/>
  <c r="BE56" i="2"/>
  <c r="BB779" i="2"/>
  <c r="BF779" i="2" s="1"/>
  <c r="BB277" i="2"/>
  <c r="BF277" i="2" s="1"/>
  <c r="BB345" i="2"/>
  <c r="BF345" i="2" s="1"/>
  <c r="BB584" i="2"/>
  <c r="BF584" i="2" s="1"/>
  <c r="BE226" i="2"/>
  <c r="BB664" i="2"/>
  <c r="BF664" i="2" s="1"/>
  <c r="BE24" i="2"/>
  <c r="BE710" i="2"/>
  <c r="BB394" i="2"/>
  <c r="BF394" i="2" s="1"/>
  <c r="BE421" i="2"/>
  <c r="BE694" i="2"/>
  <c r="BE105" i="2"/>
  <c r="BE22" i="2"/>
  <c r="BB65" i="2"/>
  <c r="BF65" i="2" s="1"/>
  <c r="BB190" i="2"/>
  <c r="BF190" i="2" s="1"/>
  <c r="BE312" i="2"/>
  <c r="BE214" i="2"/>
  <c r="BB75" i="2"/>
  <c r="BF75" i="2" s="1"/>
  <c r="BB130" i="2"/>
  <c r="BF130" i="2" s="1"/>
  <c r="BB383" i="2"/>
  <c r="BF383" i="2" s="1"/>
  <c r="BB207" i="2"/>
  <c r="BF207" i="2" s="1"/>
  <c r="BB179" i="2"/>
  <c r="BF179" i="2" s="1"/>
  <c r="BB81" i="2"/>
  <c r="BF81" i="2" s="1"/>
  <c r="BB269" i="2"/>
  <c r="BF269" i="2" s="1"/>
  <c r="BE785" i="2"/>
  <c r="BB309" i="2"/>
  <c r="BF309" i="2" s="1"/>
  <c r="BB524" i="2"/>
  <c r="BF524" i="2" s="1"/>
  <c r="BB381" i="2"/>
  <c r="BF381" i="2" s="1"/>
  <c r="BE660" i="2"/>
  <c r="BB728" i="2"/>
  <c r="BF728" i="2" s="1"/>
  <c r="BB40" i="2"/>
  <c r="BF40" i="2" s="1"/>
  <c r="BB278" i="2"/>
  <c r="BF278" i="2" s="1"/>
  <c r="BB441" i="2"/>
  <c r="BF441" i="2" s="1"/>
  <c r="BE646" i="2"/>
  <c r="BE766" i="2"/>
  <c r="BE538" i="2"/>
  <c r="BB389" i="2"/>
  <c r="BF389" i="2" s="1"/>
  <c r="BE460" i="2"/>
  <c r="BB187" i="2"/>
  <c r="BF187" i="2" s="1"/>
  <c r="BB333" i="2"/>
  <c r="BF333" i="2" s="1"/>
  <c r="BE306" i="2"/>
  <c r="BB744" i="2"/>
  <c r="BF744" i="2" s="1"/>
  <c r="BE180" i="2"/>
  <c r="BE182" i="2"/>
  <c r="BE746" i="2"/>
  <c r="BE654" i="2"/>
  <c r="BE706" i="2"/>
  <c r="BE197" i="2"/>
  <c r="BB215" i="2"/>
  <c r="BF215" i="2" s="1"/>
  <c r="BB144" i="2"/>
  <c r="BF144" i="2" s="1"/>
  <c r="BB477" i="2"/>
  <c r="BF477" i="2" s="1"/>
  <c r="BE517" i="2"/>
  <c r="BE54" i="2"/>
  <c r="BB522" i="2"/>
  <c r="BF522" i="2" s="1"/>
  <c r="BE486" i="2"/>
  <c r="BB91" i="2"/>
  <c r="BF91" i="2" s="1"/>
  <c r="BE220" i="2"/>
  <c r="BE139" i="2"/>
  <c r="BE760" i="2"/>
  <c r="BE124" i="2"/>
  <c r="BB174" i="2"/>
  <c r="BF174" i="2" s="1"/>
  <c r="BB332" i="2"/>
  <c r="BF332" i="2" s="1"/>
  <c r="BE172" i="2"/>
  <c r="BE427" i="2"/>
  <c r="BE575" i="2"/>
  <c r="BB280" i="2"/>
  <c r="BF280" i="2" s="1"/>
  <c r="BE223" i="2"/>
  <c r="BE526" i="2"/>
  <c r="BE764" i="2"/>
  <c r="BE28" i="2"/>
  <c r="BB771" i="2"/>
  <c r="BF771" i="2" s="1"/>
  <c r="BB791" i="2"/>
  <c r="BF791" i="2" s="1"/>
  <c r="BB353" i="2"/>
  <c r="BF353" i="2" s="1"/>
  <c r="BB742" i="2"/>
  <c r="BF742" i="2" s="1"/>
  <c r="BB676" i="2"/>
  <c r="BF676" i="2" s="1"/>
  <c r="BE295" i="2"/>
  <c r="BB489" i="2"/>
  <c r="BF489" i="2" s="1"/>
  <c r="BB758" i="2"/>
  <c r="BF758" i="2" s="1"/>
  <c r="BE516" i="2"/>
  <c r="BE413" i="2"/>
  <c r="BE265" i="2"/>
  <c r="BE290" i="2"/>
  <c r="BE518" i="2"/>
  <c r="BE497" i="2"/>
  <c r="BE774" i="2"/>
  <c r="BB723" i="2"/>
  <c r="BF723" i="2" s="1"/>
  <c r="BE509" i="2"/>
  <c r="BB559" i="2"/>
  <c r="BF559" i="2" s="1"/>
  <c r="BB420" i="2"/>
  <c r="BF420" i="2" s="1"/>
  <c r="BB404" i="2"/>
  <c r="BF404" i="2" s="1"/>
  <c r="BB42" i="2"/>
  <c r="BF42" i="2" s="1"/>
  <c r="BE355" i="2"/>
  <c r="BB92" i="2"/>
  <c r="BF92" i="2" s="1"/>
  <c r="BE699" i="2"/>
  <c r="BB781" i="2"/>
  <c r="BF781" i="2" s="1"/>
  <c r="BE501" i="2"/>
  <c r="BE241" i="2"/>
  <c r="BB423" i="2"/>
  <c r="BF423" i="2" s="1"/>
  <c r="BB679" i="2"/>
  <c r="BF679" i="2" s="1"/>
  <c r="BB132" i="2"/>
  <c r="BF132" i="2" s="1"/>
  <c r="BB435" i="2"/>
  <c r="BF435" i="2" s="1"/>
  <c r="BB415" i="2"/>
  <c r="BF415" i="2" s="1"/>
  <c r="BB714" i="2"/>
  <c r="BF714" i="2" s="1"/>
  <c r="BE346" i="2"/>
  <c r="BB9" i="2"/>
  <c r="BF9" i="2" s="1"/>
  <c r="BE690" i="2"/>
  <c r="BE368" i="2"/>
  <c r="BB734" i="2"/>
  <c r="BF734" i="2" s="1"/>
  <c r="BB68" i="2"/>
  <c r="BF68" i="2" s="1"/>
  <c r="BE762" i="2"/>
  <c r="BE335" i="2"/>
  <c r="BE395" i="2"/>
  <c r="BB490" i="2"/>
  <c r="BF490" i="2" s="1"/>
  <c r="BB580" i="2"/>
  <c r="BF580" i="2" s="1"/>
  <c r="BB503" i="2"/>
  <c r="BF503" i="2" s="1"/>
  <c r="BE611" i="2"/>
  <c r="BE670" i="2"/>
  <c r="BB11" i="2"/>
  <c r="BF11" i="2" s="1"/>
  <c r="BB390" i="2"/>
  <c r="BF390" i="2" s="1"/>
  <c r="BE14" i="2"/>
  <c r="BB750" i="2"/>
  <c r="BF750" i="2" s="1"/>
  <c r="BE119" i="2"/>
  <c r="BE730" i="2"/>
  <c r="BE64" i="2"/>
  <c r="BE465" i="2"/>
  <c r="BB596" i="2"/>
  <c r="BF596" i="2" s="1"/>
  <c r="BB668" i="2"/>
  <c r="BF668" i="2" s="1"/>
  <c r="BE114" i="2"/>
  <c r="BB109" i="2"/>
  <c r="BF109" i="2" s="1"/>
  <c r="BE536" i="2"/>
  <c r="BE263" i="2"/>
  <c r="BB602" i="2"/>
  <c r="BF602" i="2" s="1"/>
  <c r="BE511" i="2"/>
  <c r="BB801" i="2"/>
  <c r="BF801" i="2" s="1"/>
  <c r="BB405" i="2"/>
  <c r="BF405" i="2" s="1"/>
  <c r="BB361" i="2"/>
  <c r="BF361" i="2" s="1"/>
  <c r="BB208" i="2"/>
  <c r="BF208" i="2" s="1"/>
  <c r="BE591" i="2"/>
  <c r="BB446" i="2"/>
  <c r="BF446" i="2" s="1"/>
  <c r="BB650" i="2"/>
  <c r="BF650" i="2" s="1"/>
  <c r="BB357" i="2"/>
  <c r="BF357" i="2" s="1"/>
  <c r="BE137" i="2"/>
  <c r="BE568" i="2"/>
  <c r="BE718" i="2"/>
  <c r="BE273" i="2"/>
  <c r="BE747" i="2"/>
  <c r="BB739" i="2"/>
  <c r="BF739" i="2" s="1"/>
  <c r="BE623" i="2"/>
  <c r="BB564" i="2"/>
  <c r="BF564" i="2" s="1"/>
  <c r="BE598" i="2"/>
  <c r="BB515" i="2"/>
  <c r="BF515" i="2" s="1"/>
  <c r="BE479" i="2"/>
  <c r="BB627" i="2"/>
  <c r="BF627" i="2" s="1"/>
  <c r="BB544" i="2"/>
  <c r="BF544" i="2" s="1"/>
  <c r="BE698" i="2"/>
  <c r="BE401" i="2"/>
  <c r="BE662" i="2"/>
  <c r="BB377" i="2"/>
  <c r="BF377" i="2" s="1"/>
  <c r="BB768" i="2"/>
  <c r="BF768" i="2" s="1"/>
  <c r="BB343" i="2"/>
  <c r="BF343" i="2" s="1"/>
  <c r="BB95" i="2"/>
  <c r="BF95" i="2" s="1"/>
  <c r="BE780" i="2"/>
  <c r="BB165" i="2"/>
  <c r="BF165" i="2" s="1"/>
  <c r="BB505" i="2"/>
  <c r="BF505" i="2" s="1"/>
  <c r="BE570" i="2"/>
  <c r="BB61" i="2"/>
  <c r="BF61" i="2" s="1"/>
  <c r="BB252" i="2"/>
  <c r="BF252" i="2" s="1"/>
  <c r="BB644" i="2"/>
  <c r="BF644" i="2" s="1"/>
  <c r="BB66" i="2"/>
  <c r="BF66" i="2" s="1"/>
  <c r="BB238" i="2"/>
  <c r="BF238" i="2" s="1"/>
  <c r="BB324" i="2"/>
  <c r="BF324" i="2" s="1"/>
  <c r="BE447" i="2"/>
  <c r="BE680" i="2"/>
  <c r="BB50" i="2"/>
  <c r="BF50" i="2" s="1"/>
  <c r="BE300" i="2"/>
  <c r="BE631" i="2"/>
  <c r="BE173" i="2"/>
  <c r="BE485" i="2"/>
  <c r="BB726" i="2"/>
  <c r="BF726" i="2" s="1"/>
  <c r="BE513" i="2"/>
  <c r="BB688" i="2"/>
  <c r="BF688" i="2" s="1"/>
  <c r="BE687" i="2"/>
  <c r="BB410" i="2"/>
  <c r="BF410" i="2" s="1"/>
  <c r="BB146" i="2"/>
  <c r="BF146" i="2" s="1"/>
  <c r="BE530" i="2"/>
  <c r="BE638" i="2"/>
  <c r="BE808" i="2"/>
  <c r="BB286" i="2"/>
  <c r="BF286" i="2" s="1"/>
  <c r="BB439" i="2"/>
  <c r="BF439" i="2" s="1"/>
  <c r="BE805" i="2"/>
  <c r="BB483" i="2"/>
  <c r="BF483" i="2" s="1"/>
  <c r="BB669" i="2"/>
  <c r="BF669" i="2" s="1"/>
  <c r="BB259" i="2"/>
  <c r="BF259" i="2" s="1"/>
  <c r="BE695" i="2"/>
  <c r="BB409" i="2"/>
  <c r="BF409" i="2" s="1"/>
  <c r="BB617" i="2"/>
  <c r="BF617" i="2" s="1"/>
  <c r="BB297" i="2"/>
  <c r="BF297" i="2" s="1"/>
  <c r="BE341" i="2"/>
  <c r="BB494" i="2"/>
  <c r="BF494" i="2" s="1"/>
  <c r="BB32" i="2"/>
  <c r="BF32" i="2" s="1"/>
  <c r="BE636" i="2"/>
  <c r="BB736" i="2"/>
  <c r="BF736" i="2" s="1"/>
  <c r="BE540" i="2"/>
  <c r="BB411" i="2"/>
  <c r="BF411" i="2" s="1"/>
  <c r="BB464" i="2"/>
  <c r="BF464" i="2" s="1"/>
  <c r="BB652" i="2"/>
  <c r="BF652" i="2" s="1"/>
  <c r="BE264" i="2"/>
  <c r="BB366" i="2"/>
  <c r="BF366" i="2" s="1"/>
  <c r="BB305" i="2"/>
  <c r="BF305" i="2" s="1"/>
  <c r="BB444" i="2"/>
  <c r="BF444" i="2" s="1"/>
  <c r="BE135" i="2"/>
  <c r="BE351" i="2"/>
  <c r="BE276" i="2"/>
  <c r="BE648" i="2"/>
  <c r="BB653" i="2"/>
  <c r="BF653" i="2" s="1"/>
  <c r="BE619" i="2"/>
  <c r="BB156" i="2"/>
  <c r="BF156" i="2" s="1"/>
  <c r="BE492" i="2"/>
  <c r="BE186" i="2"/>
  <c r="BE110" i="2"/>
  <c r="BB275" i="2"/>
  <c r="BF275" i="2" s="1"/>
  <c r="BB752" i="2"/>
  <c r="BF752" i="2" s="1"/>
  <c r="BE431" i="2"/>
  <c r="BB499" i="2"/>
  <c r="BF499" i="2" s="1"/>
  <c r="BB586" i="2"/>
  <c r="BF586" i="2" s="1"/>
  <c r="BE248" i="2"/>
  <c r="BE683" i="2"/>
  <c r="BB732" i="2"/>
  <c r="BF732" i="2" s="1"/>
  <c r="BB308" i="2"/>
  <c r="BF308" i="2" s="1"/>
  <c r="BE350" i="2"/>
  <c r="BE716" i="2"/>
  <c r="BE468" i="2"/>
  <c r="BE702" i="2"/>
  <c r="BB474" i="2"/>
  <c r="BF474" i="2" s="1"/>
  <c r="BB426" i="2"/>
  <c r="BF426" i="2" s="1"/>
  <c r="BB806" i="2"/>
  <c r="BF806" i="2" s="1"/>
  <c r="BE443" i="2"/>
  <c r="BE320" i="2"/>
  <c r="BE398" i="2"/>
  <c r="BB682" i="2"/>
  <c r="BF682" i="2" s="1"/>
  <c r="BE47" i="2"/>
  <c r="BE775" i="2"/>
  <c r="BE67" i="2"/>
  <c r="BE572" i="2"/>
  <c r="BB573" i="2"/>
  <c r="BF573" i="2" s="1"/>
  <c r="BE589" i="2"/>
  <c r="BE595" i="2"/>
  <c r="BE674" i="2"/>
  <c r="BB33" i="2"/>
  <c r="BF33" i="2" s="1"/>
  <c r="BB369" i="2"/>
  <c r="BF369" i="2" s="1"/>
  <c r="BB177" i="2"/>
  <c r="BF177" i="2" s="1"/>
  <c r="BE136" i="2"/>
  <c r="BB262" i="2"/>
  <c r="BF262" i="2" s="1"/>
  <c r="BB60" i="2"/>
  <c r="BF60" i="2" s="1"/>
  <c r="BB184" i="2"/>
  <c r="BF184" i="2" s="1"/>
  <c r="BB488" i="2"/>
  <c r="BF488" i="2" s="1"/>
  <c r="BE41" i="2"/>
  <c r="BE480" i="2"/>
  <c r="BE83" i="2"/>
  <c r="BE118" i="2"/>
  <c r="BB126" i="2"/>
  <c r="BF126" i="2" s="1"/>
  <c r="BB375" i="2"/>
  <c r="BF375" i="2" s="1"/>
  <c r="BE555" i="2"/>
  <c r="BB803" i="2"/>
  <c r="BF803" i="2" s="1"/>
  <c r="BB152" i="2"/>
  <c r="BF152" i="2" s="1"/>
  <c r="BE59" i="2"/>
  <c r="BE772" i="2"/>
  <c r="BE759" i="2"/>
  <c r="BE782" i="2"/>
  <c r="BB582" i="2"/>
  <c r="BF582" i="2" s="1"/>
  <c r="BE46" i="2"/>
  <c r="BE534" i="2"/>
  <c r="BB813" i="2"/>
  <c r="BF813" i="2" s="1"/>
  <c r="BB48" i="2"/>
  <c r="BF48" i="2" s="1"/>
  <c r="BB657" i="2"/>
  <c r="BF657" i="2" s="1"/>
  <c r="BB77" i="2"/>
  <c r="BF77" i="2" s="1"/>
  <c r="BE741" i="2"/>
  <c r="BB566" i="2"/>
  <c r="BF566" i="2" s="1"/>
  <c r="BB484" i="2"/>
  <c r="BF484" i="2" s="1"/>
  <c r="BB222" i="2"/>
  <c r="BF222" i="2" s="1"/>
  <c r="BB637" i="2"/>
  <c r="BF637" i="2" s="1"/>
  <c r="BE73" i="2"/>
  <c r="BB470" i="2"/>
  <c r="BF470" i="2" s="1"/>
  <c r="BE370" i="2"/>
  <c r="BE556" i="2"/>
  <c r="BE587" i="2"/>
  <c r="BE641" i="2"/>
  <c r="BB601" i="2"/>
  <c r="BF601" i="2" s="1"/>
  <c r="BB508" i="2"/>
  <c r="BF508" i="2" s="1"/>
  <c r="BE254" i="2"/>
  <c r="BE769" i="2"/>
  <c r="BE788" i="2"/>
  <c r="BB314" i="2"/>
  <c r="BF314" i="2" s="1"/>
  <c r="BE433" i="2"/>
  <c r="BE303" i="2"/>
  <c r="BB194" i="2"/>
  <c r="BF194" i="2" s="1"/>
  <c r="BB97" i="2"/>
  <c r="BF97" i="2" s="1"/>
  <c r="BB388" i="2"/>
  <c r="BF388" i="2" s="1"/>
  <c r="BE349" i="2"/>
  <c r="BE793" i="2"/>
  <c r="BE167" i="2"/>
  <c r="BB738" i="2"/>
  <c r="BF738" i="2" s="1"/>
  <c r="BB712" i="2"/>
  <c r="BF712" i="2" s="1"/>
  <c r="BB569" i="2"/>
  <c r="BF569" i="2" s="1"/>
  <c r="BE786" i="2"/>
  <c r="BE609" i="2"/>
  <c r="BE558" i="2"/>
  <c r="BB817" i="2"/>
  <c r="BF817" i="2" s="1"/>
  <c r="BE133" i="2"/>
  <c r="BB599" i="2"/>
  <c r="BF599" i="2" s="1"/>
  <c r="BE458" i="2"/>
  <c r="BB532" i="2"/>
  <c r="BF532" i="2" s="1"/>
  <c r="BB292" i="2"/>
  <c r="BF292" i="2" s="1"/>
  <c r="BB756" i="2"/>
  <c r="BF756" i="2" s="1"/>
  <c r="BB218" i="2"/>
  <c r="BF218" i="2" s="1"/>
  <c r="BE354" i="2"/>
  <c r="BB546" i="2"/>
  <c r="BF546" i="2" s="1"/>
  <c r="BB103" i="2"/>
  <c r="BF103" i="2" s="1"/>
  <c r="BE170" i="2"/>
  <c r="BB665" i="2"/>
  <c r="BF665" i="2" s="1"/>
  <c r="BE696" i="2"/>
  <c r="BB667" i="2"/>
  <c r="BF667" i="2" s="1"/>
  <c r="BB753" i="2"/>
  <c r="BF753" i="2" s="1"/>
  <c r="BB232" i="2"/>
  <c r="BF232" i="2" s="1"/>
  <c r="BE145" i="2"/>
  <c r="BE37" i="2"/>
  <c r="BE159" i="2"/>
  <c r="BE504" i="2"/>
  <c r="BB475" i="2"/>
  <c r="BF475" i="2" s="1"/>
  <c r="BE807" i="2"/>
  <c r="BE35" i="2"/>
  <c r="BE737" i="2"/>
  <c r="BB399" i="2"/>
  <c r="BF399" i="2" s="1"/>
  <c r="BE661" i="2"/>
  <c r="BB128" i="2"/>
  <c r="BF128" i="2" s="1"/>
  <c r="BE80" i="2"/>
  <c r="BE498" i="2"/>
  <c r="BB500" i="2"/>
  <c r="BF500" i="2" s="1"/>
  <c r="BB168" i="2"/>
  <c r="BF168" i="2" s="1"/>
  <c r="BB138" i="2"/>
  <c r="BF138" i="2" s="1"/>
  <c r="BE339" i="2"/>
  <c r="BB87" i="2"/>
  <c r="BF87" i="2" s="1"/>
  <c r="BB514" i="2"/>
  <c r="BF514" i="2" s="1"/>
  <c r="BE721" i="2"/>
  <c r="BE387" i="2"/>
  <c r="BE204" i="2"/>
  <c r="BB743" i="2"/>
  <c r="BF743" i="2" s="1"/>
  <c r="BE681" i="2"/>
  <c r="BE44" i="2"/>
  <c r="BB121" i="2"/>
  <c r="BF121" i="2" s="1"/>
  <c r="BB727" i="2"/>
  <c r="BF727" i="2" s="1"/>
  <c r="BB519" i="2"/>
  <c r="BF519" i="2" s="1"/>
  <c r="BB563" i="2"/>
  <c r="BF563" i="2" s="1"/>
  <c r="BE666" i="2"/>
  <c r="BB686" i="2"/>
  <c r="BF686" i="2" s="1"/>
  <c r="BE153" i="2"/>
  <c r="BB205" i="2"/>
  <c r="BF205" i="2" s="1"/>
  <c r="BB38" i="2"/>
  <c r="BF38" i="2" s="1"/>
  <c r="BE206" i="2"/>
  <c r="BB288" i="2"/>
  <c r="BF288" i="2" s="1"/>
  <c r="BE217" i="2"/>
  <c r="BB459" i="2"/>
  <c r="BF459" i="2" s="1"/>
  <c r="BB733" i="2"/>
  <c r="BF733" i="2" s="1"/>
  <c r="BB246" i="2"/>
  <c r="BF246" i="2" s="1"/>
  <c r="BE778" i="2"/>
  <c r="BB496" i="2"/>
  <c r="BF496" i="2" s="1"/>
  <c r="BB230" i="2"/>
  <c r="BF230" i="2" s="1"/>
  <c r="BE231" i="2"/>
  <c r="BB476" i="2"/>
  <c r="BF476" i="2" s="1"/>
  <c r="BE331" i="2"/>
  <c r="BB396" i="2"/>
  <c r="BF396" i="2" s="1"/>
  <c r="BE773" i="2"/>
  <c r="BB535" i="2"/>
  <c r="BF535" i="2" s="1"/>
  <c r="BE535" i="2"/>
  <c r="BE565" i="2"/>
  <c r="BB643" i="2"/>
  <c r="BF643" i="2" s="1"/>
  <c r="BE363" i="2"/>
  <c r="BE160" i="2"/>
  <c r="BB211" i="2"/>
  <c r="BF211" i="2" s="1"/>
  <c r="BE797" i="2"/>
  <c r="BE16" i="2"/>
  <c r="BE142" i="2"/>
  <c r="BE678" i="2"/>
  <c r="BB21" i="2"/>
  <c r="BF21" i="2" s="1"/>
  <c r="BE219" i="2"/>
  <c r="BB149" i="2"/>
  <c r="BF149" i="2" s="1"/>
  <c r="BE117" i="2"/>
  <c r="BE236" i="2"/>
  <c r="BE176" i="2"/>
  <c r="BB86" i="2"/>
  <c r="BF86" i="2" s="1"/>
  <c r="BE724" i="2"/>
  <c r="BB507" i="2"/>
  <c r="BF507" i="2" s="1"/>
  <c r="BB692" i="2"/>
  <c r="BF692" i="2" s="1"/>
  <c r="BB360" i="2"/>
  <c r="BF360" i="2" s="1"/>
  <c r="BE594" i="2"/>
  <c r="BE84" i="2"/>
  <c r="BB735" i="2"/>
  <c r="BF735" i="2" s="1"/>
  <c r="BB125" i="2"/>
  <c r="BF125" i="2" s="1"/>
  <c r="BB63" i="2"/>
  <c r="BF63" i="2" s="1"/>
  <c r="BE528" i="2"/>
  <c r="BE745" i="2"/>
  <c r="BB722" i="2"/>
  <c r="BF722" i="2" s="1"/>
  <c r="BE452" i="2"/>
  <c r="BB69" i="2"/>
  <c r="BF69" i="2" s="1"/>
  <c r="BB202" i="2"/>
  <c r="BF202" i="2" s="1"/>
  <c r="BB407" i="2"/>
  <c r="BF407" i="2" s="1"/>
  <c r="BB242" i="2"/>
  <c r="BF242" i="2" s="1"/>
  <c r="BE131" i="2"/>
  <c r="BE656" i="2"/>
  <c r="BB191" i="2"/>
  <c r="BF191" i="2" s="1"/>
  <c r="BB192" i="2"/>
  <c r="BF192" i="2" s="1"/>
  <c r="BE379" i="2"/>
  <c r="BB821" i="2"/>
  <c r="BF821" i="2" s="1"/>
  <c r="BB577" i="2"/>
  <c r="BF577" i="2" s="1"/>
  <c r="BB663" i="2"/>
  <c r="BF663" i="2" s="1"/>
  <c r="BB196" i="2"/>
  <c r="BF196" i="2" s="1"/>
  <c r="BE298" i="2"/>
  <c r="BB533" i="2"/>
  <c r="BF533" i="2" s="1"/>
  <c r="BE417" i="2"/>
  <c r="BB607" i="2"/>
  <c r="BF607" i="2" s="1"/>
  <c r="BE466" i="2"/>
  <c r="BB571" i="2"/>
  <c r="BF571" i="2" s="1"/>
  <c r="BE799" i="2"/>
  <c r="BE310" i="2"/>
  <c r="BE216" i="2"/>
  <c r="BE729" i="2"/>
  <c r="BB554" i="2"/>
  <c r="BF554" i="2" s="1"/>
  <c r="BE116" i="2"/>
  <c r="BB795" i="2"/>
  <c r="BF795" i="2" s="1"/>
  <c r="BB90" i="2"/>
  <c r="BF90" i="2" s="1"/>
  <c r="BE143" i="2"/>
  <c r="BB344" i="2"/>
  <c r="BF344" i="2" s="1"/>
  <c r="BB400" i="2"/>
  <c r="BF400" i="2" s="1"/>
  <c r="BE755" i="2"/>
  <c r="BE765" i="2"/>
  <c r="BE659" i="2"/>
  <c r="BE510" i="2"/>
  <c r="BE574" i="2"/>
  <c r="BB385" i="2"/>
  <c r="BF385" i="2" s="1"/>
  <c r="BE140" i="2"/>
  <c r="BE615" i="2"/>
  <c r="BE512" i="2"/>
  <c r="BE376" i="2"/>
  <c r="BB101" i="2"/>
  <c r="BF101" i="2" s="1"/>
  <c r="BE71" i="2"/>
  <c r="BE89" i="2"/>
  <c r="BE260" i="2"/>
  <c r="BB240" i="2"/>
  <c r="BF240" i="2" s="1"/>
  <c r="BB561" i="2"/>
  <c r="BF561" i="2" s="1"/>
  <c r="BE111" i="2"/>
  <c r="BB282" i="2"/>
  <c r="BF282" i="2" s="1"/>
  <c r="BB127" i="2"/>
  <c r="BF127" i="2" s="1"/>
  <c r="BE616" i="2"/>
  <c r="BB445" i="2"/>
  <c r="BF445" i="2" s="1"/>
  <c r="BB31" i="2"/>
  <c r="BF31" i="2" s="1"/>
  <c r="BB225" i="2"/>
  <c r="BF225" i="2" s="1"/>
  <c r="BB10" i="2"/>
  <c r="BF10" i="2" s="1"/>
  <c r="BE318" i="2"/>
  <c r="BB181" i="2"/>
  <c r="BF181" i="2" s="1"/>
  <c r="BB134" i="2"/>
  <c r="BF134" i="2" s="1"/>
  <c r="BB79" i="2"/>
  <c r="BF79" i="2" s="1"/>
  <c r="BB317" i="2"/>
  <c r="BF317" i="2" s="1"/>
  <c r="BB704" i="2"/>
  <c r="BF704" i="2" s="1"/>
  <c r="BB356" i="2"/>
  <c r="BF356" i="2" s="1"/>
  <c r="BB560" i="2"/>
  <c r="BF560" i="2" s="1"/>
  <c r="BB520" i="2"/>
  <c r="BF520" i="2" s="1"/>
  <c r="BE212" i="2"/>
  <c r="BE209" i="2"/>
  <c r="BB157" i="2"/>
  <c r="BF157" i="2" s="1"/>
  <c r="BE256" i="2"/>
  <c r="BB408" i="2"/>
  <c r="BF408" i="2" s="1"/>
  <c r="BB790" i="2"/>
  <c r="BF790" i="2" s="1"/>
  <c r="BB603" i="2"/>
  <c r="BF603" i="2" s="1"/>
  <c r="BE473" i="2"/>
  <c r="BB36" i="2"/>
  <c r="BF36" i="2" s="1"/>
  <c r="BB647" i="2"/>
  <c r="BF647" i="2" s="1"/>
  <c r="BB787" i="2"/>
  <c r="BF787" i="2" s="1"/>
  <c r="BB675" i="2"/>
  <c r="BF675" i="2" s="1"/>
  <c r="BE462" i="2"/>
  <c r="BE597" i="2"/>
  <c r="BE307" i="2"/>
  <c r="BB43" i="2"/>
  <c r="BF43" i="2" s="1"/>
  <c r="BE293" i="2"/>
  <c r="BE271" i="2"/>
  <c r="BE334" i="2"/>
  <c r="BB392" i="2"/>
  <c r="BF392" i="2" s="1"/>
  <c r="BB655" i="2"/>
  <c r="BF655" i="2" s="1"/>
  <c r="BE391" i="2"/>
  <c r="BB593" i="2"/>
  <c r="BF593" i="2" s="1"/>
  <c r="BE88" i="2"/>
  <c r="BB393" i="2"/>
  <c r="BF393" i="2" s="1"/>
  <c r="BB85" i="2"/>
  <c r="BF85" i="2" s="1"/>
  <c r="BE175" i="2"/>
  <c r="BB175" i="2"/>
  <c r="BF175" i="2" s="1"/>
  <c r="BB19" i="2"/>
  <c r="BF19" i="2" s="1"/>
  <c r="BE19" i="2"/>
  <c r="BE581" i="2"/>
  <c r="BB581" i="2"/>
  <c r="BF581" i="2" s="1"/>
  <c r="BE548" i="2"/>
  <c r="BB548" i="2"/>
  <c r="BF548" i="2" s="1"/>
  <c r="BB639" i="2"/>
  <c r="BF639" i="2" s="1"/>
  <c r="BE639" i="2"/>
  <c r="BE651" i="2"/>
  <c r="BB651" i="2"/>
  <c r="BF651" i="2" s="1"/>
  <c r="BE613" i="2"/>
  <c r="BB613" i="2"/>
  <c r="BF613" i="2" s="1"/>
  <c r="BB340" i="2"/>
  <c r="BF340" i="2" s="1"/>
  <c r="BE340" i="2"/>
  <c r="BB12" i="2"/>
  <c r="BF12" i="2" s="1"/>
  <c r="BE12" i="2"/>
  <c r="BE633" i="2"/>
  <c r="BB633" i="2"/>
  <c r="BF633" i="2" s="1"/>
  <c r="BB122" i="2"/>
  <c r="BF122" i="2" s="1"/>
  <c r="BE122" i="2"/>
  <c r="BE52" i="2"/>
  <c r="BB52" i="2"/>
  <c r="BF52" i="2" s="1"/>
  <c r="BB327" i="2"/>
  <c r="BF327" i="2" s="1"/>
  <c r="BE327" i="2"/>
  <c r="BE319" i="2"/>
  <c r="BB319" i="2"/>
  <c r="BF319" i="2" s="1"/>
  <c r="BB448" i="2"/>
  <c r="BF448" i="2" s="1"/>
  <c r="BE448" i="2"/>
  <c r="BB150" i="2"/>
  <c r="BF150" i="2" s="1"/>
  <c r="BE150" i="2"/>
  <c r="BE315" i="2"/>
  <c r="BB315" i="2"/>
  <c r="BF315" i="2" s="1"/>
  <c r="BB372" i="2"/>
  <c r="BF372" i="2" s="1"/>
  <c r="BE372" i="2"/>
  <c r="BB583" i="2"/>
  <c r="BF583" i="2" s="1"/>
  <c r="BE583" i="2"/>
  <c r="BE166" i="2"/>
  <c r="BB166" i="2"/>
  <c r="BF166" i="2" s="1"/>
  <c r="BE708" i="2"/>
  <c r="BB708" i="2"/>
  <c r="BF708" i="2" s="1"/>
  <c r="BE425" i="2"/>
  <c r="BB425" i="2"/>
  <c r="BF425" i="2" s="1"/>
  <c r="BE717" i="2"/>
  <c r="BB717" i="2"/>
  <c r="BF717" i="2" s="1"/>
  <c r="BB777" i="2"/>
  <c r="BF777" i="2" s="1"/>
  <c r="BE777" i="2"/>
  <c r="BE673" i="2"/>
  <c r="BB673" i="2"/>
  <c r="BF673" i="2" s="1"/>
  <c r="BE45" i="2"/>
  <c r="BB45" i="2"/>
  <c r="BF45" i="2" s="1"/>
  <c r="BB266" i="2"/>
  <c r="BF266" i="2" s="1"/>
  <c r="BE266" i="2"/>
  <c r="BE82" i="2"/>
  <c r="BB82" i="2"/>
  <c r="BF82" i="2" s="1"/>
  <c r="BE141" i="2"/>
  <c r="BB141" i="2"/>
  <c r="BF141" i="2" s="1"/>
  <c r="BB751" i="2"/>
  <c r="BF751" i="2" s="1"/>
  <c r="BE751" i="2"/>
  <c r="BB352" i="2"/>
  <c r="BF352" i="2" s="1"/>
  <c r="BE352" i="2"/>
  <c r="BB671" i="2"/>
  <c r="BF671" i="2" s="1"/>
  <c r="BE671" i="2"/>
  <c r="BE258" i="2"/>
  <c r="BB258" i="2"/>
  <c r="BF258" i="2" s="1"/>
  <c r="BE8" i="2"/>
  <c r="BB8" i="2"/>
  <c r="BF8" i="2" s="1"/>
  <c r="BE224" i="2"/>
  <c r="BB224" i="2"/>
  <c r="BF224" i="2" s="1"/>
  <c r="BE436" i="2"/>
  <c r="BB436" i="2"/>
  <c r="BF436" i="2" s="1"/>
  <c r="BB719" i="2"/>
  <c r="BF719" i="2" s="1"/>
  <c r="BE719" i="2"/>
  <c r="BE347" i="2"/>
  <c r="BB347" i="2"/>
  <c r="BF347" i="2" s="1"/>
  <c r="BB337" i="2"/>
  <c r="BF337" i="2" s="1"/>
  <c r="BE337" i="2"/>
  <c r="BE210" i="2"/>
  <c r="BB210" i="2"/>
  <c r="BF210" i="2" s="1"/>
  <c r="BB767" i="2"/>
  <c r="BF767" i="2" s="1"/>
  <c r="BE767" i="2"/>
  <c r="BB429" i="2"/>
  <c r="BF429" i="2" s="1"/>
  <c r="BE429" i="2"/>
  <c r="BE296" i="2"/>
  <c r="BB296" i="2"/>
  <c r="BF296" i="2" s="1"/>
  <c r="BB567" i="2"/>
  <c r="BF567" i="2" s="1"/>
  <c r="BE567" i="2"/>
  <c r="BB23" i="2"/>
  <c r="BF23" i="2" s="1"/>
  <c r="BE23" i="2"/>
  <c r="BE94" i="2"/>
  <c r="BB94" i="2"/>
  <c r="BF94" i="2" s="1"/>
  <c r="BB605" i="2"/>
  <c r="BF605" i="2" s="1"/>
  <c r="BE605" i="2"/>
  <c r="BE20" i="2"/>
  <c r="BE761" i="2"/>
  <c r="BE274" i="2"/>
  <c r="BB34" i="2"/>
  <c r="BF34" i="2" s="1"/>
  <c r="BB491" i="2"/>
  <c r="BF491" i="2" s="1"/>
  <c r="BB213" i="2"/>
  <c r="BF213" i="2" s="1"/>
  <c r="BE367" i="2"/>
  <c r="BB770" i="2"/>
  <c r="BF770" i="2" s="1"/>
  <c r="BB402" i="2"/>
  <c r="BF402" i="2" s="1"/>
  <c r="BE198" i="2"/>
  <c r="BE749" i="2"/>
  <c r="BE754" i="2"/>
  <c r="BB590" i="2"/>
  <c r="BF590" i="2" s="1"/>
  <c r="BB162" i="2"/>
  <c r="BF162" i="2" s="1"/>
  <c r="BE129" i="2"/>
  <c r="BE552" i="2"/>
  <c r="BB506" i="2"/>
  <c r="BF506" i="2" s="1"/>
  <c r="BE506" i="2"/>
  <c r="BH4" i="2"/>
  <c r="B52" i="1" s="1"/>
  <c r="BB469" i="2"/>
  <c r="BF469" i="2" s="1"/>
  <c r="BE469" i="2"/>
  <c r="BB553" i="2"/>
  <c r="BF553" i="2" s="1"/>
  <c r="BE553" i="2"/>
  <c r="BE245" i="2"/>
  <c r="BB245" i="2"/>
  <c r="BF245" i="2" s="1"/>
  <c r="BB707" i="2"/>
  <c r="BF707" i="2" s="1"/>
  <c r="BE707" i="2"/>
  <c r="BE203" i="2"/>
  <c r="BB203" i="2"/>
  <c r="BF203" i="2" s="1"/>
  <c r="BB108" i="2"/>
  <c r="BF108" i="2" s="1"/>
  <c r="BE108" i="2"/>
  <c r="BE430" i="2"/>
  <c r="BB430" i="2"/>
  <c r="BF430" i="2" s="1"/>
  <c r="BB29" i="2"/>
  <c r="BF29" i="2" s="1"/>
  <c r="BE29" i="2"/>
  <c r="BE455" i="2"/>
  <c r="BB455" i="2"/>
  <c r="BF455" i="2" s="1"/>
  <c r="BB467" i="2"/>
  <c r="BF467" i="2" s="1"/>
  <c r="BE467" i="2"/>
  <c r="BB531" i="2"/>
  <c r="BF531" i="2" s="1"/>
  <c r="BE531" i="2"/>
  <c r="BB158" i="2"/>
  <c r="BF158" i="2" s="1"/>
  <c r="BE158" i="2"/>
  <c r="BB199" i="2"/>
  <c r="BF199" i="2" s="1"/>
  <c r="BE199" i="2"/>
  <c r="BB624" i="2"/>
  <c r="BF624" i="2" s="1"/>
  <c r="BE624" i="2"/>
  <c r="BB632" i="2"/>
  <c r="BF632" i="2" s="1"/>
  <c r="BE632" i="2"/>
  <c r="BE822" i="2"/>
  <c r="BB822" i="2"/>
  <c r="BF822" i="2" s="1"/>
  <c r="BE628" i="2"/>
  <c r="BB628" i="2"/>
  <c r="BF628" i="2" s="1"/>
  <c r="BB800" i="2"/>
  <c r="BF800" i="2" s="1"/>
  <c r="BE800" i="2"/>
  <c r="BB545" i="2"/>
  <c r="BF545" i="2" s="1"/>
  <c r="BE545" i="2"/>
  <c r="BB325" i="2"/>
  <c r="BF325" i="2" s="1"/>
  <c r="BE325" i="2"/>
  <c r="BE270" i="2"/>
  <c r="BB270" i="2"/>
  <c r="BF270" i="2" s="1"/>
  <c r="BE235" i="2"/>
  <c r="BB235" i="2"/>
  <c r="BF235" i="2" s="1"/>
  <c r="BB422" i="2"/>
  <c r="BF422" i="2" s="1"/>
  <c r="BE422" i="2"/>
  <c r="BE123" i="2"/>
  <c r="BB123" i="2"/>
  <c r="BF123" i="2" s="1"/>
  <c r="BE677" i="2"/>
  <c r="BB677" i="2"/>
  <c r="BF677" i="2" s="1"/>
  <c r="BE549" i="2"/>
  <c r="BB549" i="2"/>
  <c r="BF549" i="2" s="1"/>
  <c r="BE301" i="2"/>
  <c r="BB301" i="2"/>
  <c r="BF301" i="2" s="1"/>
  <c r="BB76" i="2"/>
  <c r="BF76" i="2" s="1"/>
  <c r="BE76" i="2"/>
  <c r="BB255" i="2"/>
  <c r="BF255" i="2" s="1"/>
  <c r="BE255" i="2"/>
  <c r="BB302" i="2"/>
  <c r="BF302" i="2" s="1"/>
  <c r="BE302" i="2"/>
  <c r="BE620" i="2"/>
  <c r="BB620" i="2"/>
  <c r="BF620" i="2" s="1"/>
  <c r="BE606" i="2"/>
  <c r="BB606" i="2"/>
  <c r="BF606" i="2" s="1"/>
  <c r="BE30" i="2"/>
  <c r="BB30" i="2"/>
  <c r="BF30" i="2" s="1"/>
  <c r="BE27" i="2"/>
  <c r="BB27" i="2"/>
  <c r="BF27" i="2" s="1"/>
  <c r="BE521" i="2"/>
  <c r="BB521" i="2"/>
  <c r="BF521" i="2" s="1"/>
  <c r="BE715" i="2"/>
  <c r="BB715" i="2"/>
  <c r="BF715" i="2" s="1"/>
  <c r="BE784" i="2"/>
  <c r="BB784" i="2"/>
  <c r="BF784" i="2" s="1"/>
  <c r="BE74" i="2"/>
  <c r="BB74" i="2"/>
  <c r="BF74" i="2" s="1"/>
  <c r="BE106" i="2"/>
  <c r="BB106" i="2"/>
  <c r="BF106" i="2" s="1"/>
  <c r="BE304" i="2"/>
  <c r="BB304" i="2"/>
  <c r="BF304" i="2" s="1"/>
  <c r="BE386" i="2"/>
  <c r="BB386" i="2"/>
  <c r="BF386" i="2" s="1"/>
  <c r="BB622" i="2"/>
  <c r="BF622" i="2" s="1"/>
  <c r="BE622" i="2"/>
  <c r="BE697" i="2"/>
  <c r="BB697" i="2"/>
  <c r="BF697" i="2" s="1"/>
  <c r="BE691" i="2"/>
  <c r="BB691" i="2"/>
  <c r="BF691" i="2" s="1"/>
  <c r="BE810" i="2"/>
  <c r="BB810" i="2"/>
  <c r="BF810" i="2" s="1"/>
  <c r="BE72" i="2"/>
  <c r="BB72" i="2"/>
  <c r="BF72" i="2" s="1"/>
  <c r="BB25" i="2"/>
  <c r="BF25" i="2" s="1"/>
  <c r="BE25" i="2"/>
  <c r="BB272" i="2"/>
  <c r="BF272" i="2" s="1"/>
  <c r="BE272" i="2"/>
  <c r="BE233" i="2"/>
  <c r="BB233" i="2"/>
  <c r="BF233" i="2" s="1"/>
  <c r="BB438" i="2"/>
  <c r="BF438" i="2" s="1"/>
  <c r="BE438" i="2"/>
  <c r="BE550" i="2"/>
  <c r="BB550" i="2"/>
  <c r="BF550" i="2" s="1"/>
  <c r="BE618" i="2"/>
  <c r="BB618" i="2"/>
  <c r="BF618" i="2" s="1"/>
  <c r="BE6" i="2"/>
  <c r="BB6" i="2"/>
  <c r="BF6" i="2" s="1"/>
  <c r="BE709" i="2"/>
  <c r="BB709" i="2"/>
  <c r="BF709" i="2" s="1"/>
  <c r="BB412" i="2"/>
  <c r="BF412" i="2" s="1"/>
  <c r="BE412" i="2"/>
  <c r="BB612" i="2"/>
  <c r="BF612" i="2" s="1"/>
  <c r="BE612" i="2"/>
  <c r="BE102" i="2"/>
  <c r="BB102" i="2"/>
  <c r="BF102" i="2" s="1"/>
  <c r="BB189" i="2"/>
  <c r="BF189" i="2" s="1"/>
  <c r="BE189" i="2"/>
  <c r="BB382" i="2"/>
  <c r="BF382" i="2" s="1"/>
  <c r="BE382" i="2"/>
  <c r="BB322" i="2"/>
  <c r="BF322" i="2" s="1"/>
  <c r="BE322" i="2"/>
  <c r="BB453" i="2"/>
  <c r="BF453" i="2" s="1"/>
  <c r="BE453" i="2"/>
  <c r="BB529" i="2"/>
  <c r="BF529" i="2" s="1"/>
  <c r="BE529" i="2"/>
  <c r="BB107" i="2"/>
  <c r="BF107" i="2" s="1"/>
  <c r="BE107" i="2"/>
  <c r="BE792" i="2"/>
  <c r="BB792" i="2"/>
  <c r="BF792" i="2" s="1"/>
  <c r="BE523" i="2"/>
  <c r="BB523" i="2"/>
  <c r="BF523" i="2" s="1"/>
  <c r="BB414" i="2"/>
  <c r="BF414" i="2" s="1"/>
  <c r="BE414" i="2"/>
  <c r="BE600" i="2"/>
  <c r="BB600" i="2"/>
  <c r="BF600" i="2" s="1"/>
  <c r="BB539" i="2"/>
  <c r="BF539" i="2" s="1"/>
  <c r="BE539" i="2"/>
  <c r="BE193" i="2"/>
  <c r="BB193" i="2"/>
  <c r="BF193" i="2" s="1"/>
  <c r="BE78" i="2"/>
  <c r="BB78" i="2"/>
  <c r="BF78" i="2" s="1"/>
  <c r="BE362" i="2"/>
  <c r="BB362" i="2"/>
  <c r="BF362" i="2" s="1"/>
  <c r="BE53" i="2"/>
  <c r="BB53" i="2"/>
  <c r="BF53" i="2" s="1"/>
  <c r="BB18" i="2"/>
  <c r="BF18" i="2" s="1"/>
  <c r="BE18" i="2"/>
  <c r="BE471" i="2"/>
  <c r="BB471" i="2"/>
  <c r="BF471" i="2" s="1"/>
  <c r="BE629" i="2"/>
  <c r="BB629" i="2"/>
  <c r="BF629" i="2" s="1"/>
  <c r="BE100" i="2"/>
  <c r="BB100" i="2"/>
  <c r="BF100" i="2" s="1"/>
  <c r="BE592" i="2"/>
  <c r="BB592" i="2"/>
  <c r="BF592" i="2" s="1"/>
  <c r="BE794" i="2"/>
  <c r="BB794" i="2"/>
  <c r="BF794" i="2" s="1"/>
  <c r="BE812" i="2"/>
  <c r="BB812" i="2"/>
  <c r="BF812" i="2" s="1"/>
  <c r="BB537" i="2"/>
  <c r="BF537" i="2" s="1"/>
  <c r="BE537" i="2"/>
  <c r="BB416" i="2"/>
  <c r="BF416" i="2" s="1"/>
  <c r="BE416" i="2"/>
  <c r="BE359" i="2"/>
  <c r="BB359" i="2"/>
  <c r="BF359" i="2" s="1"/>
  <c r="BE326" i="2"/>
  <c r="BB326" i="2"/>
  <c r="BF326" i="2" s="1"/>
  <c r="BB185" i="2"/>
  <c r="BF185" i="2" s="1"/>
  <c r="BE185" i="2"/>
  <c r="BB247" i="2"/>
  <c r="BF247" i="2" s="1"/>
  <c r="BE247" i="2"/>
  <c r="BE463" i="2"/>
  <c r="BB463" i="2"/>
  <c r="BF463" i="2" s="1"/>
  <c r="BB39" i="2"/>
  <c r="BF39" i="2" s="1"/>
  <c r="BE39" i="2"/>
  <c r="BB58" i="2"/>
  <c r="BF58" i="2" s="1"/>
  <c r="BE58" i="2"/>
  <c r="BB227" i="2"/>
  <c r="BF227" i="2" s="1"/>
  <c r="BE227" i="2"/>
  <c r="BE693" i="2"/>
  <c r="BB693" i="2"/>
  <c r="BF693" i="2" s="1"/>
  <c r="BB525" i="2"/>
  <c r="BF525" i="2" s="1"/>
  <c r="BE525" i="2"/>
  <c r="BB289" i="2"/>
  <c r="BF289" i="2" s="1"/>
  <c r="BE289" i="2"/>
  <c r="BB148" i="2"/>
  <c r="BF148" i="2" s="1"/>
  <c r="BE148" i="2"/>
  <c r="BB120" i="2"/>
  <c r="BF120" i="2" s="1"/>
  <c r="BE120" i="2"/>
  <c r="BE818" i="2"/>
  <c r="BB818" i="2"/>
  <c r="BF818" i="2" s="1"/>
  <c r="BE634" i="2"/>
  <c r="BB634" i="2"/>
  <c r="BF634" i="2" s="1"/>
  <c r="BE610" i="2"/>
  <c r="BB610" i="2"/>
  <c r="BF610" i="2" s="1"/>
  <c r="BE291" i="2"/>
  <c r="BB291" i="2"/>
  <c r="BF291" i="2" s="1"/>
  <c r="BB239" i="2"/>
  <c r="BF239" i="2" s="1"/>
  <c r="BE239" i="2"/>
  <c r="BE418" i="2"/>
  <c r="BB418" i="2"/>
  <c r="BF418" i="2" s="1"/>
  <c r="BE604" i="2"/>
  <c r="BB604" i="2"/>
  <c r="BF604" i="2" s="1"/>
  <c r="BE711" i="2"/>
  <c r="BB711" i="2"/>
  <c r="BF711" i="2" s="1"/>
  <c r="BE547" i="2"/>
  <c r="BB547" i="2"/>
  <c r="BF547" i="2" s="1"/>
  <c r="BE685" i="2"/>
  <c r="BB685" i="2"/>
  <c r="BF685" i="2" s="1"/>
  <c r="BB147" i="2"/>
  <c r="BF147" i="2" s="1"/>
  <c r="BE147" i="2"/>
  <c r="BB294" i="2"/>
  <c r="BF294" i="2" s="1"/>
  <c r="BE294" i="2"/>
  <c r="BE330" i="2"/>
  <c r="BB330" i="2"/>
  <c r="BF330" i="2" s="1"/>
  <c r="BB253" i="2"/>
  <c r="BF253" i="2" s="1"/>
  <c r="BE253" i="2"/>
  <c r="BE243" i="2"/>
  <c r="BB243" i="2"/>
  <c r="BF243" i="2" s="1"/>
  <c r="BB328" i="2"/>
  <c r="BF328" i="2" s="1"/>
  <c r="BE328" i="2"/>
  <c r="BE261" i="2"/>
  <c r="BB261" i="2"/>
  <c r="BF261" i="2" s="1"/>
  <c r="BB454" i="2"/>
  <c r="BF454" i="2" s="1"/>
  <c r="BE454" i="2"/>
  <c r="BE442" i="2"/>
  <c r="BB442" i="2"/>
  <c r="BF442" i="2" s="1"/>
  <c r="BB796" i="2"/>
  <c r="BF796" i="2" s="1"/>
  <c r="BE796" i="2"/>
  <c r="BB713" i="2"/>
  <c r="BF713" i="2" s="1"/>
  <c r="BE713" i="2"/>
  <c r="BE614" i="2"/>
  <c r="BB614" i="2"/>
  <c r="BF614" i="2" s="1"/>
  <c r="BB374" i="2"/>
  <c r="BF374" i="2" s="1"/>
  <c r="BE374" i="2"/>
  <c r="BB287" i="2"/>
  <c r="BF287" i="2" s="1"/>
  <c r="BE287" i="2"/>
  <c r="BE432" i="2"/>
  <c r="BB432" i="2"/>
  <c r="BF432" i="2" s="1"/>
  <c r="BE251" i="2"/>
  <c r="BB251" i="2"/>
  <c r="BF251" i="2" s="1"/>
  <c r="BE816" i="2"/>
  <c r="BB816" i="2"/>
  <c r="BF816" i="2" s="1"/>
  <c r="BE527" i="2"/>
  <c r="BB527" i="2"/>
  <c r="BF527" i="2" s="1"/>
  <c r="BE551" i="2"/>
  <c r="BB551" i="2"/>
  <c r="BF551" i="2" s="1"/>
  <c r="BE776" i="2"/>
  <c r="BB776" i="2"/>
  <c r="BF776" i="2" s="1"/>
  <c r="BB541" i="2"/>
  <c r="BF541" i="2" s="1"/>
  <c r="BE541" i="2"/>
  <c r="BB201" i="2"/>
  <c r="BF201" i="2" s="1"/>
  <c r="BE201" i="2"/>
  <c r="BB380" i="2"/>
  <c r="BF380" i="2" s="1"/>
  <c r="BE380" i="2"/>
  <c r="BB104" i="2"/>
  <c r="BF104" i="2" s="1"/>
  <c r="BE104" i="2"/>
  <c r="BB321" i="2"/>
  <c r="BF321" i="2" s="1"/>
  <c r="BE321" i="2"/>
  <c r="BE200" i="2"/>
  <c r="BB200" i="2"/>
  <c r="BF200" i="2" s="1"/>
  <c r="BB234" i="2"/>
  <c r="BF234" i="2" s="1"/>
  <c r="BE234" i="2"/>
  <c r="BB450" i="2"/>
  <c r="BF450" i="2" s="1"/>
  <c r="BE450" i="2"/>
  <c r="BE461" i="2"/>
  <c r="BB461" i="2"/>
  <c r="BF461" i="2" s="1"/>
  <c r="BB51" i="2"/>
  <c r="BF51" i="2" s="1"/>
  <c r="BE51" i="2"/>
  <c r="BB820" i="2"/>
  <c r="BF820" i="2" s="1"/>
  <c r="BE820" i="2"/>
  <c r="BB626" i="2"/>
  <c r="BF626" i="2" s="1"/>
  <c r="BE626" i="2"/>
  <c r="BE283" i="2"/>
  <c r="BB283" i="2"/>
  <c r="BF283" i="2" s="1"/>
  <c r="BE257" i="2"/>
  <c r="BB257" i="2"/>
  <c r="BF257" i="2" s="1"/>
  <c r="BB457" i="2"/>
  <c r="BF457" i="2" s="1"/>
  <c r="BE457" i="2"/>
  <c r="BB588" i="2"/>
  <c r="BF588" i="2" s="1"/>
  <c r="BE588" i="2"/>
  <c r="BB96" i="2"/>
  <c r="BF96" i="2" s="1"/>
  <c r="BE96" i="2"/>
  <c r="BE371" i="2"/>
  <c r="BB371" i="2"/>
  <c r="BF371" i="2" s="1"/>
  <c r="BE155" i="2"/>
  <c r="BB155" i="2"/>
  <c r="BF155" i="2" s="1"/>
  <c r="BE55" i="2"/>
  <c r="BB55" i="2"/>
  <c r="BF55" i="2" s="1"/>
  <c r="BE15" i="2"/>
  <c r="BB15" i="2"/>
  <c r="BF15" i="2" s="1"/>
  <c r="BE237" i="2"/>
  <c r="BB237" i="2"/>
  <c r="BF237" i="2" s="1"/>
  <c r="BE249" i="2"/>
  <c r="BB249" i="2"/>
  <c r="BF249" i="2" s="1"/>
  <c r="BB285" i="2"/>
  <c r="BF285" i="2" s="1"/>
  <c r="BE285" i="2"/>
  <c r="BB98" i="2"/>
  <c r="BF98" i="2" s="1"/>
  <c r="BE98" i="2"/>
  <c r="BE804" i="2"/>
  <c r="BB804" i="2"/>
  <c r="BF804" i="2" s="1"/>
  <c r="BE161" i="2"/>
  <c r="BB161" i="2"/>
  <c r="BF161" i="2" s="1"/>
  <c r="BB154" i="2"/>
  <c r="BF154" i="2" s="1"/>
  <c r="BE154" i="2"/>
  <c r="BE608" i="2"/>
  <c r="BB608" i="2"/>
  <c r="BF608" i="2" s="1"/>
  <c r="BB798" i="2"/>
  <c r="BF798" i="2" s="1"/>
  <c r="BE798" i="2"/>
  <c r="BB543" i="2"/>
  <c r="BF543" i="2" s="1"/>
  <c r="BE543" i="2"/>
  <c r="BE814" i="2"/>
  <c r="BB814" i="2"/>
  <c r="BF814" i="2" s="1"/>
  <c r="BB378" i="2"/>
  <c r="BF378" i="2" s="1"/>
  <c r="BE378" i="2"/>
  <c r="BE406" i="2"/>
  <c r="BB406" i="2"/>
  <c r="BF406" i="2" s="1"/>
  <c r="BE428" i="2"/>
  <c r="BB428" i="2"/>
  <c r="BF428" i="2" s="1"/>
  <c r="BE281" i="2"/>
  <c r="BB281" i="2"/>
  <c r="BF281" i="2" s="1"/>
  <c r="BE449" i="2"/>
  <c r="BB449" i="2"/>
  <c r="BF449" i="2" s="1"/>
  <c r="BB802" i="2"/>
  <c r="BF802" i="2" s="1"/>
  <c r="BE802" i="2"/>
  <c r="BB703" i="2"/>
  <c r="BF703" i="2" s="1"/>
  <c r="BE703" i="2"/>
  <c r="BE451" i="2"/>
  <c r="BB451" i="2"/>
  <c r="BF451" i="2" s="1"/>
  <c r="BE279" i="2"/>
  <c r="BB279" i="2"/>
  <c r="BF279" i="2" s="1"/>
  <c r="BB384" i="2"/>
  <c r="BF384" i="2" s="1"/>
  <c r="BE384" i="2"/>
  <c r="BB229" i="2"/>
  <c r="BF229" i="2" s="1"/>
  <c r="BE229" i="2"/>
  <c r="BB434" i="2"/>
  <c r="BF434" i="2" s="1"/>
  <c r="BE434" i="2"/>
  <c r="BB630" i="2"/>
  <c r="BF630" i="2" s="1"/>
  <c r="BE630" i="2"/>
  <c r="BE358" i="2"/>
  <c r="BB358" i="2"/>
  <c r="BF358" i="2" s="1"/>
  <c r="BE268" i="2"/>
  <c r="BB268" i="2"/>
  <c r="BF268" i="2" s="1"/>
  <c r="BE329" i="2"/>
  <c r="BB329" i="2"/>
  <c r="BF329" i="2" s="1"/>
  <c r="BB70" i="2"/>
  <c r="BF70" i="2" s="1"/>
  <c r="BE70" i="2"/>
  <c r="BB57" i="2"/>
  <c r="BF57" i="2" s="1"/>
  <c r="BE57" i="2"/>
  <c r="BB5" i="2"/>
  <c r="BF5" i="2" s="1"/>
  <c r="BE5" i="2"/>
  <c r="BB4" i="2"/>
  <c r="BF4" i="2" s="1"/>
  <c r="BE4" i="2"/>
  <c r="BH5" i="2" l="1"/>
  <c r="B53" i="1" s="1"/>
  <c r="BH6" i="2"/>
  <c r="B5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5" authorId="0" shapeId="0" xr:uid="{00000000-0006-0000-0000-000001000000}">
      <text>
        <r>
          <rPr>
            <b/>
            <sz val="9"/>
            <color indexed="81"/>
            <rFont val="Tahoma"/>
            <family val="2"/>
          </rPr>
          <t>Welcome to the TPS61288 Quickstart Design Tool</t>
        </r>
        <r>
          <rPr>
            <sz val="9"/>
            <color indexed="81"/>
            <rFont val="Tahoma"/>
            <family val="2"/>
          </rPr>
          <t xml:space="preserve">
This stand-alone tool facilitates and assists the power supply engineer with the design of a DC/DC converter based on TPS61288.
</t>
        </r>
        <r>
          <rPr>
            <b/>
            <sz val="9"/>
            <color indexed="81"/>
            <rFont val="Tahoma"/>
            <family val="2"/>
          </rPr>
          <t>Rev 1.0, Texas Instruments, Inc.</t>
        </r>
      </text>
    </comment>
    <comment ref="K5" authorId="0" shapeId="0" xr:uid="{00000000-0006-0000-0000-000002000000}">
      <text>
        <r>
          <rPr>
            <b/>
            <sz val="9"/>
            <color indexed="81"/>
            <rFont val="Tahoma"/>
            <family val="2"/>
          </rPr>
          <t>Texas Instruments:</t>
        </r>
        <r>
          <rPr>
            <sz val="9"/>
            <color indexed="81"/>
            <rFont val="Tahoma"/>
            <family val="2"/>
          </rPr>
          <t xml:space="preserve">
Limited Use Policy
You must treat this software and documentation like any other copyrighted material.
You may not:
- Copy documentation of the softeware
- Copy this software except to make archival or backup copies
- Reverse engineer, disassemble, decompile or make any attempt to discover the source code od the softeware
- Place the software onto a server so that it is accessible via a public network such as the Internet
- Sublicense, rent, lease or lend any portion of the software or documentation
Texas Instruments is not responsible for the validity of any design created with this software and urges all designs to be fully tested and carefully verified. Refer to the TPS61022 product datasheet and EVM user guides for more details.</t>
        </r>
      </text>
    </comment>
    <comment ref="B11" authorId="0" shapeId="0" xr:uid="{00000000-0006-0000-0000-000003000000}">
      <text>
        <r>
          <rPr>
            <b/>
            <sz val="9"/>
            <color indexed="81"/>
            <rFont val="Tahoma"/>
            <family val="2"/>
          </rPr>
          <t>Input Minimum Voltage:</t>
        </r>
        <r>
          <rPr>
            <sz val="9"/>
            <color indexed="81"/>
            <rFont val="Tahoma"/>
            <family val="2"/>
          </rPr>
          <t xml:space="preserve">
Datasheet Operating </t>
        </r>
        <r>
          <rPr>
            <b/>
            <sz val="9"/>
            <color indexed="81"/>
            <rFont val="Tahoma"/>
            <family val="2"/>
          </rPr>
          <t xml:space="preserve">Minimum: 2.0V
</t>
        </r>
        <r>
          <rPr>
            <sz val="9"/>
            <color indexed="81"/>
            <rFont val="Tahoma"/>
            <family val="2"/>
          </rPr>
          <t>2.4V minimum input voltage for startup</t>
        </r>
      </text>
    </comment>
    <comment ref="B13" authorId="0" shapeId="0" xr:uid="{00000000-0006-0000-0000-000004000000}">
      <text>
        <r>
          <rPr>
            <b/>
            <sz val="9"/>
            <color indexed="81"/>
            <rFont val="Tahoma"/>
            <family val="2"/>
          </rPr>
          <t>Input Maximum Voltage:</t>
        </r>
        <r>
          <rPr>
            <sz val="9"/>
            <color indexed="81"/>
            <rFont val="Tahoma"/>
            <family val="2"/>
          </rPr>
          <t xml:space="preserve">
Datasheet Operating </t>
        </r>
        <r>
          <rPr>
            <b/>
            <sz val="9"/>
            <color indexed="81"/>
            <rFont val="Tahoma"/>
            <family val="2"/>
          </rPr>
          <t xml:space="preserve">Maximum: 18V
</t>
        </r>
      </text>
    </comment>
    <comment ref="B18" authorId="0" shapeId="0" xr:uid="{00000000-0006-0000-0000-000005000000}">
      <text>
        <r>
          <rPr>
            <b/>
            <sz val="9"/>
            <color indexed="81"/>
            <rFont val="Tahoma"/>
            <family val="2"/>
          </rPr>
          <t>Efficiency:</t>
        </r>
        <r>
          <rPr>
            <sz val="9"/>
            <color indexed="81"/>
            <rFont val="Tahoma"/>
            <family val="2"/>
          </rPr>
          <t xml:space="preserve">
Use 90% for most applications.</t>
        </r>
      </text>
    </comment>
    <comment ref="B21" authorId="0" shapeId="0" xr:uid="{00000000-0006-0000-0000-000006000000}">
      <text>
        <r>
          <rPr>
            <b/>
            <sz val="9"/>
            <color indexed="81"/>
            <rFont val="Tahoma"/>
            <family val="2"/>
          </rPr>
          <t>Resistor Divider R2:</t>
        </r>
        <r>
          <rPr>
            <sz val="9"/>
            <color indexed="81"/>
            <rFont val="Tahoma"/>
            <family val="2"/>
          </rPr>
          <t xml:space="preserve">
For best accuracy, keep R2 smaller than 300kΩ.</t>
        </r>
      </text>
    </comment>
    <comment ref="B30" authorId="0" shapeId="0" xr:uid="{00000000-0006-0000-0000-000007000000}">
      <text>
        <r>
          <rPr>
            <b/>
            <sz val="9"/>
            <color indexed="81"/>
            <rFont val="Tahoma"/>
            <family val="2"/>
          </rPr>
          <t xml:space="preserve">Selected Inductor Peak-to-Peak Current Ripple Ratio:
</t>
        </r>
        <r>
          <rPr>
            <sz val="9"/>
            <color indexed="81"/>
            <rFont val="Tahoma"/>
            <family val="2"/>
          </rPr>
          <t xml:space="preserve">This is the ratio of peak-to-peak inductor ripple current to the maximum average inductor current. Typically this value should be 40% or less.
Once the Ripple Ratio has been selected it will be used to calculate the inductor value
</t>
        </r>
      </text>
    </comment>
    <comment ref="B33" authorId="0" shapeId="0" xr:uid="{00000000-0006-0000-0000-000008000000}">
      <text>
        <r>
          <rPr>
            <b/>
            <sz val="9"/>
            <color indexed="81"/>
            <rFont val="Tahoma"/>
            <family val="2"/>
          </rPr>
          <t>Selected Inductance Value:</t>
        </r>
        <r>
          <rPr>
            <sz val="9"/>
            <color indexed="81"/>
            <rFont val="Tahoma"/>
            <family val="2"/>
          </rPr>
          <t xml:space="preserve">
This is the selected inductance value. The calculated inductance value should be used as a guide line to select the inductance value.</t>
        </r>
      </text>
    </comment>
    <comment ref="B36" authorId="0" shapeId="0" xr:uid="{00000000-0006-0000-0000-000009000000}">
      <text>
        <r>
          <rPr>
            <b/>
            <sz val="9"/>
            <color indexed="81"/>
            <rFont val="Tahoma"/>
            <family val="2"/>
          </rPr>
          <t>Inductor Valley Current:</t>
        </r>
        <r>
          <rPr>
            <sz val="9"/>
            <color indexed="81"/>
            <rFont val="Tahoma"/>
            <family val="2"/>
          </rPr>
          <t xml:space="preserve">
TPS61288 valley current limit is 15A (Min).</t>
        </r>
      </text>
    </comment>
    <comment ref="B42" authorId="0" shapeId="0" xr:uid="{00000000-0006-0000-0000-00000A000000}">
      <text>
        <r>
          <rPr>
            <b/>
            <sz val="9"/>
            <color indexed="81"/>
            <rFont val="Tahoma"/>
            <family val="2"/>
          </rPr>
          <t xml:space="preserve">Selected Output Capacitance Value:
</t>
        </r>
        <r>
          <rPr>
            <sz val="9"/>
            <color indexed="81"/>
            <rFont val="Tahoma"/>
            <family val="2"/>
          </rPr>
          <t>This is the selected output capacitance value. The calculated output capacitance value should be used as a guide line to select the output capacitance value.
Care must be taken when evaluating the derating of a ceramic capacitor under dc bias voltage, aging, and ac signal.</t>
        </r>
      </text>
    </comment>
    <comment ref="B50" authorId="0" shapeId="0" xr:uid="{00000000-0006-0000-0000-00000B000000}">
      <text>
        <r>
          <rPr>
            <b/>
            <sz val="9"/>
            <color indexed="81"/>
            <rFont val="Tahoma"/>
            <family val="2"/>
          </rPr>
          <t>Zero Frequency Inducing by Feedforward Capacitor:</t>
        </r>
        <r>
          <rPr>
            <sz val="9"/>
            <color indexed="81"/>
            <rFont val="Tahoma"/>
            <family val="2"/>
          </rPr>
          <t xml:space="preserve">
For most applications, TPS61288 doesn’t need a feedforward capacitor. Use 1000kHz at zero frequency.</t>
        </r>
      </text>
    </comment>
  </commentList>
</comments>
</file>

<file path=xl/sharedStrings.xml><?xml version="1.0" encoding="utf-8"?>
<sst xmlns="http://schemas.openxmlformats.org/spreadsheetml/2006/main" count="215" uniqueCount="150">
  <si>
    <t>Input Voltage Parameters</t>
  </si>
  <si>
    <t>Input Minimum Voltage</t>
  </si>
  <si>
    <t>Input Norminal Voltage</t>
  </si>
  <si>
    <t>Input Maximum Voltage</t>
  </si>
  <si>
    <t>V</t>
  </si>
  <si>
    <t>User Input</t>
  </si>
  <si>
    <t>Output Parameters</t>
  </si>
  <si>
    <t>Output Voltage</t>
  </si>
  <si>
    <t>Maximum Output Current</t>
  </si>
  <si>
    <t>A</t>
  </si>
  <si>
    <t>Output Ripple</t>
  </si>
  <si>
    <t>mV</t>
  </si>
  <si>
    <t>Output Ripple Percentage</t>
  </si>
  <si>
    <t>%</t>
  </si>
  <si>
    <t>Setting Output Voltage</t>
  </si>
  <si>
    <t>Resistor Divider R2</t>
  </si>
  <si>
    <t>kΩ</t>
  </si>
  <si>
    <t>Resistor Divider R1</t>
  </si>
  <si>
    <t>Inductor Selection</t>
  </si>
  <si>
    <t>Inductor Peak-to-Peak Current</t>
  </si>
  <si>
    <t>Switching Frequency</t>
  </si>
  <si>
    <t>MHz</t>
  </si>
  <si>
    <t>Frequency and Duty at Normal Inout Voltage</t>
  </si>
  <si>
    <t>Duty Cycle</t>
  </si>
  <si>
    <t>Efficiency</t>
  </si>
  <si>
    <t>Inductor Valley Current</t>
  </si>
  <si>
    <t>Inductor Peak Current</t>
  </si>
  <si>
    <t>uH</t>
  </si>
  <si>
    <t>time</t>
  </si>
  <si>
    <t>IL</t>
  </si>
  <si>
    <t>Output Capacitor Selection</t>
  </si>
  <si>
    <t>uF</t>
  </si>
  <si>
    <t>Loop Stability and Feedforward Capacitor</t>
  </si>
  <si>
    <t>Zero Frequency Inducing by Feedforward Capacitor</t>
  </si>
  <si>
    <t>kHz</t>
  </si>
  <si>
    <t>pF</t>
  </si>
  <si>
    <t>BOOST peak current control loop response BY Jing</t>
  </si>
  <si>
    <t>fsw</t>
  </si>
  <si>
    <t>power stage</t>
  </si>
  <si>
    <t>error AMP</t>
  </si>
  <si>
    <t>loop</t>
  </si>
  <si>
    <t>feedforward</t>
  </si>
  <si>
    <t>Loop+Cff</t>
  </si>
  <si>
    <t>Vref</t>
  </si>
  <si>
    <t>f</t>
  </si>
  <si>
    <t>DCgain</t>
  </si>
  <si>
    <t>fp gain</t>
  </si>
  <si>
    <t>fp phase</t>
  </si>
  <si>
    <t>fzRHP gain</t>
  </si>
  <si>
    <t>fzRHP phase</t>
  </si>
  <si>
    <t>fzESR gain</t>
  </si>
  <si>
    <t>fzESR phase</t>
  </si>
  <si>
    <t>power gain</t>
  </si>
  <si>
    <t>power phase</t>
  </si>
  <si>
    <t>Dcgain</t>
  </si>
  <si>
    <t>fp_comp1 gain</t>
  </si>
  <si>
    <t>fp_comp1 phase</t>
  </si>
  <si>
    <t>fz_comp gain</t>
  </si>
  <si>
    <t>fz_comp phase</t>
  </si>
  <si>
    <t>fp_comp2 gain</t>
  </si>
  <si>
    <t>fp_comp2 phase</t>
  </si>
  <si>
    <t>err gain</t>
  </si>
  <si>
    <t>err phase</t>
  </si>
  <si>
    <t>current sense gain</t>
  </si>
  <si>
    <t>FB divider gain</t>
  </si>
  <si>
    <t>loop gain</t>
  </si>
  <si>
    <t>loop phase</t>
  </si>
  <si>
    <t>fz_ff gain</t>
  </si>
  <si>
    <t>fz_ff phase</t>
  </si>
  <si>
    <t>fp_ff gain</t>
  </si>
  <si>
    <t>fp_ff  hase</t>
  </si>
  <si>
    <t>Cff gain</t>
  </si>
  <si>
    <t>Cff phase</t>
  </si>
  <si>
    <t>gain</t>
  </si>
  <si>
    <t>phase</t>
  </si>
  <si>
    <t>GmEA</t>
  </si>
  <si>
    <t>mA/V</t>
  </si>
  <si>
    <t>Rsns</t>
  </si>
  <si>
    <t>mΩ</t>
  </si>
  <si>
    <t>GmPS</t>
  </si>
  <si>
    <t>A/V</t>
  </si>
  <si>
    <t>L</t>
  </si>
  <si>
    <t>Cout</t>
  </si>
  <si>
    <t>ESR</t>
  </si>
  <si>
    <t>Iout</t>
  </si>
  <si>
    <t>Vout</t>
  </si>
  <si>
    <t>Rout</t>
  </si>
  <si>
    <t>Ω</t>
  </si>
  <si>
    <t>Vin</t>
  </si>
  <si>
    <t>Power stage</t>
  </si>
  <si>
    <t>1-D</t>
  </si>
  <si>
    <t>D</t>
  </si>
  <si>
    <t>fp</t>
  </si>
  <si>
    <t>Hz</t>
  </si>
  <si>
    <t>fzRHP</t>
  </si>
  <si>
    <t>fzESR</t>
  </si>
  <si>
    <t>DC_gain_power</t>
  </si>
  <si>
    <t>dB</t>
  </si>
  <si>
    <t>Error Amplifier</t>
  </si>
  <si>
    <t>Ro_ea</t>
  </si>
  <si>
    <t>MΩ</t>
  </si>
  <si>
    <t>Rc</t>
  </si>
  <si>
    <t>Cc</t>
  </si>
  <si>
    <t>Cp</t>
  </si>
  <si>
    <t>fz_comp</t>
  </si>
  <si>
    <t>fp_comp1</t>
  </si>
  <si>
    <t>fp_comp2</t>
  </si>
  <si>
    <t>DC_gain_comp</t>
  </si>
  <si>
    <t>mid_DC_gain_comp</t>
  </si>
  <si>
    <t>FB Divider</t>
  </si>
  <si>
    <t>R1</t>
  </si>
  <si>
    <t>R2</t>
  </si>
  <si>
    <t>Feedforward</t>
  </si>
  <si>
    <t>Cff</t>
  </si>
  <si>
    <t>F</t>
  </si>
  <si>
    <t>fz_ff</t>
  </si>
  <si>
    <t>fp_ff</t>
  </si>
  <si>
    <t>Filter at FB pin</t>
  </si>
  <si>
    <t>R_filter</t>
  </si>
  <si>
    <t>C_filter</t>
  </si>
  <si>
    <t>fp_filter</t>
  </si>
  <si>
    <t>NA</t>
  </si>
  <si>
    <t>Output Capacitor ESR</t>
  </si>
  <si>
    <t>ABOUT</t>
  </si>
  <si>
    <t>Inductor Peak-to-Peak Current Ratio</t>
  </si>
  <si>
    <t>Inductor DC Current</t>
  </si>
  <si>
    <t>Terms of Use</t>
  </si>
  <si>
    <t xml:space="preserve"> Calculated Inductance Value</t>
  </si>
  <si>
    <t>Real Output Ripple</t>
  </si>
  <si>
    <t xml:space="preserve"> Calculated Effective Output Capacitance</t>
  </si>
  <si>
    <t>test condition: Vin=3.6V Vout=5V Iout=1A</t>
  </si>
  <si>
    <t xml:space="preserve"> </t>
  </si>
  <si>
    <t>phase+180</t>
  </si>
  <si>
    <t>Selected Inductance Value L1</t>
  </si>
  <si>
    <t>Selected Effective Output Capacitance C2</t>
  </si>
  <si>
    <t>Feedforward Capacitance C3</t>
  </si>
  <si>
    <t xml:space="preserve">Cross-over Frequency </t>
  </si>
  <si>
    <t>⁰</t>
  </si>
  <si>
    <t>Gain Margin</t>
  </si>
  <si>
    <t>Phase Margin</t>
  </si>
  <si>
    <t>Loop+Cff ROUND</t>
  </si>
  <si>
    <t>crossoverf</t>
  </si>
  <si>
    <t>phase margin</t>
  </si>
  <si>
    <t>gain margin</t>
  </si>
  <si>
    <t>64mW</t>
  </si>
  <si>
    <t>nF</t>
  </si>
  <si>
    <t>Rc COMP</t>
  </si>
  <si>
    <t>Cc COMP</t>
  </si>
  <si>
    <t>Cp COMP</t>
  </si>
  <si>
    <t>TPS61288 18V, 15A Boost Converter Design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</si>
</sst>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0.00000_ "/>
    <numFmt numFmtId="166" formatCode="0.00000000"/>
    <numFmt numFmtId="167" formatCode="0.00000000000000000000"/>
    <numFmt numFmtId="168" formatCode="0.0"/>
    <numFmt numFmtId="169" formatCode="#,##0.0"/>
  </numFmts>
  <fonts count="10" x14ac:knownFonts="1">
    <font>
      <sz val="11"/>
      <color theme="1"/>
      <name val="Calibri"/>
      <family val="2"/>
      <scheme val="minor"/>
    </font>
    <font>
      <b/>
      <sz val="11"/>
      <color theme="0"/>
      <name val="Calibri"/>
      <family val="2"/>
      <scheme val="minor"/>
    </font>
    <font>
      <b/>
      <sz val="11"/>
      <color theme="1"/>
      <name val="Calibri"/>
      <family val="2"/>
      <scheme val="minor"/>
    </font>
    <font>
      <sz val="26"/>
      <color theme="0"/>
      <name val="Calibri"/>
      <family val="2"/>
      <scheme val="minor"/>
    </font>
    <font>
      <sz val="18"/>
      <color theme="3" tint="0.39997558519241921"/>
      <name val="Calibri"/>
      <family val="2"/>
      <scheme val="minor"/>
    </font>
    <font>
      <sz val="18"/>
      <color theme="1"/>
      <name val="Calibri"/>
      <family val="2"/>
      <scheme val="minor"/>
    </font>
    <font>
      <sz val="11"/>
      <color theme="1"/>
      <name val="Arial"/>
      <family val="2"/>
    </font>
    <font>
      <sz val="9"/>
      <color indexed="81"/>
      <name val="Tahoma"/>
      <family val="2"/>
    </font>
    <font>
      <b/>
      <sz val="9"/>
      <color indexed="81"/>
      <name val="Tahoma"/>
      <family val="2"/>
    </font>
    <font>
      <sz val="11"/>
      <color theme="0"/>
      <name val="Calibri"/>
      <family val="2"/>
      <scheme val="minor"/>
    </font>
  </fonts>
  <fills count="1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B0F0"/>
        <bgColor indexed="64"/>
      </patternFill>
    </fill>
    <fill>
      <patternFill patternType="solid">
        <fgColor theme="0"/>
        <bgColor indexed="64"/>
      </patternFill>
    </fill>
    <fill>
      <patternFill patternType="solid">
        <fgColor theme="3"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7">
    <xf numFmtId="0" fontId="0" fillId="0" borderId="0" xfId="0"/>
    <xf numFmtId="0" fontId="0" fillId="0" borderId="0" xfId="0" applyAlignment="1">
      <alignment horizontal="right"/>
    </xf>
    <xf numFmtId="0" fontId="4" fillId="3" borderId="0" xfId="0" applyFont="1" applyFill="1" applyAlignment="1">
      <alignment vertical="center"/>
    </xf>
    <xf numFmtId="0" fontId="4" fillId="4" borderId="0" xfId="0" applyFont="1" applyFill="1" applyAlignment="1">
      <alignment vertical="center"/>
    </xf>
    <xf numFmtId="0" fontId="1" fillId="4" borderId="0" xfId="0" applyFont="1" applyFill="1" applyAlignment="1">
      <alignment horizontal="right"/>
    </xf>
    <xf numFmtId="0" fontId="0" fillId="0" borderId="1" xfId="0" applyBorder="1" applyAlignment="1">
      <alignment horizontal="right"/>
    </xf>
    <xf numFmtId="0" fontId="0" fillId="0" borderId="1" xfId="0" applyBorder="1"/>
    <xf numFmtId="0" fontId="0" fillId="0" borderId="1" xfId="0" applyFill="1" applyBorder="1" applyAlignment="1">
      <alignment horizontal="right"/>
    </xf>
    <xf numFmtId="1" fontId="0" fillId="0" borderId="1" xfId="0" applyNumberFormat="1" applyBorder="1"/>
    <xf numFmtId="0" fontId="0" fillId="0" borderId="1" xfId="0" applyFill="1" applyBorder="1"/>
    <xf numFmtId="2" fontId="0" fillId="0" borderId="0" xfId="0" applyNumberFormat="1"/>
    <xf numFmtId="2" fontId="0" fillId="0" borderId="1" xfId="0" applyNumberFormat="1" applyBorder="1"/>
    <xf numFmtId="0" fontId="0" fillId="6" borderId="0" xfId="0" applyFill="1"/>
    <xf numFmtId="0" fontId="0" fillId="0" borderId="2" xfId="0" applyBorder="1"/>
    <xf numFmtId="0" fontId="0" fillId="0" borderId="3" xfId="0" applyBorder="1"/>
    <xf numFmtId="0" fontId="0" fillId="9" borderId="3" xfId="0" applyFill="1" applyBorder="1"/>
    <xf numFmtId="0" fontId="0" fillId="10" borderId="3" xfId="0" applyFill="1" applyBorder="1"/>
    <xf numFmtId="0" fontId="0" fillId="0" borderId="5" xfId="0" applyBorder="1" applyAlignment="1">
      <alignment wrapText="1"/>
    </xf>
    <xf numFmtId="0" fontId="0" fillId="0" borderId="0" xfId="0" applyBorder="1" applyAlignment="1">
      <alignment wrapText="1"/>
    </xf>
    <xf numFmtId="0" fontId="0" fillId="7" borderId="0" xfId="0" applyFill="1" applyBorder="1" applyAlignment="1">
      <alignment wrapText="1"/>
    </xf>
    <xf numFmtId="0" fontId="0" fillId="8" borderId="0" xfId="0" applyFill="1" applyBorder="1" applyAlignment="1">
      <alignment horizontal="center" wrapText="1"/>
    </xf>
    <xf numFmtId="0" fontId="0" fillId="8" borderId="0" xfId="0" applyFill="1" applyBorder="1" applyAlignment="1">
      <alignment wrapText="1"/>
    </xf>
    <xf numFmtId="0" fontId="0" fillId="9" borderId="0" xfId="0" applyFill="1" applyBorder="1" applyAlignment="1">
      <alignment wrapText="1"/>
    </xf>
    <xf numFmtId="0" fontId="0" fillId="10" borderId="0" xfId="0" applyFill="1" applyBorder="1" applyAlignment="1">
      <alignment wrapText="1"/>
    </xf>
    <xf numFmtId="0" fontId="0" fillId="11" borderId="0" xfId="0" applyFill="1" applyBorder="1" applyAlignment="1">
      <alignment wrapText="1"/>
    </xf>
    <xf numFmtId="0" fontId="0" fillId="11" borderId="6" xfId="0" applyFill="1" applyBorder="1" applyAlignment="1">
      <alignment wrapText="1"/>
    </xf>
    <xf numFmtId="0" fontId="0" fillId="12" borderId="0" xfId="0" applyFill="1" applyBorder="1" applyAlignment="1">
      <alignment wrapText="1"/>
    </xf>
    <xf numFmtId="0" fontId="0" fillId="12" borderId="6" xfId="0" applyFill="1" applyBorder="1" applyAlignment="1">
      <alignment wrapText="1"/>
    </xf>
    <xf numFmtId="0" fontId="0" fillId="2" borderId="0" xfId="0" applyFill="1"/>
    <xf numFmtId="0" fontId="0" fillId="0" borderId="5" xfId="0" applyBorder="1"/>
    <xf numFmtId="0" fontId="0" fillId="0" borderId="0" xfId="0" applyBorder="1"/>
    <xf numFmtId="164" fontId="0" fillId="0" borderId="0" xfId="0" applyNumberFormat="1" applyBorder="1"/>
    <xf numFmtId="165" fontId="0" fillId="0" borderId="0" xfId="0" applyNumberFormat="1" applyBorder="1"/>
    <xf numFmtId="164" fontId="0" fillId="0" borderId="6" xfId="0" applyNumberFormat="1" applyBorder="1"/>
    <xf numFmtId="166" fontId="0" fillId="0" borderId="0" xfId="0" applyNumberFormat="1"/>
    <xf numFmtId="164" fontId="0" fillId="0" borderId="0" xfId="0" applyNumberFormat="1"/>
    <xf numFmtId="1" fontId="0" fillId="0" borderId="0" xfId="0" applyNumberFormat="1" applyBorder="1"/>
    <xf numFmtId="0" fontId="0" fillId="0" borderId="0" xfId="0" applyFill="1"/>
    <xf numFmtId="1" fontId="0" fillId="0" borderId="0" xfId="0" applyNumberFormat="1" applyFill="1" applyBorder="1"/>
    <xf numFmtId="0" fontId="6" fillId="0" borderId="0" xfId="0" applyFont="1"/>
    <xf numFmtId="2" fontId="0" fillId="6" borderId="0" xfId="0" applyNumberFormat="1" applyFill="1"/>
    <xf numFmtId="167" fontId="0" fillId="6" borderId="0" xfId="0" applyNumberFormat="1" applyFill="1"/>
    <xf numFmtId="4" fontId="0" fillId="0" borderId="1" xfId="0" applyNumberFormat="1" applyBorder="1"/>
    <xf numFmtId="0" fontId="0" fillId="13" borderId="0" xfId="0" applyFill="1"/>
    <xf numFmtId="0" fontId="9" fillId="13" borderId="0" xfId="0" applyFont="1" applyFill="1"/>
    <xf numFmtId="2" fontId="9" fillId="13" borderId="0" xfId="0" applyNumberFormat="1" applyFont="1" applyFill="1"/>
    <xf numFmtId="1" fontId="0" fillId="0" borderId="0" xfId="0" applyNumberFormat="1"/>
    <xf numFmtId="168" fontId="0" fillId="0" borderId="1" xfId="0" applyNumberFormat="1" applyBorder="1"/>
    <xf numFmtId="0" fontId="0" fillId="0" borderId="0" xfId="0" applyFill="1" applyBorder="1"/>
    <xf numFmtId="1" fontId="0" fillId="0" borderId="0" xfId="0" applyNumberFormat="1" applyFill="1"/>
    <xf numFmtId="1" fontId="0" fillId="14" borderId="0" xfId="0" applyNumberFormat="1" applyFill="1" applyBorder="1"/>
    <xf numFmtId="0" fontId="0" fillId="3" borderId="1" xfId="0" applyFill="1" applyBorder="1" applyProtection="1">
      <protection locked="0"/>
    </xf>
    <xf numFmtId="2" fontId="0" fillId="3" borderId="1" xfId="0" applyNumberFormat="1" applyFill="1" applyBorder="1" applyProtection="1">
      <protection locked="0"/>
    </xf>
    <xf numFmtId="0" fontId="0" fillId="0" borderId="0" xfId="0" applyFill="1" applyBorder="1" applyAlignment="1">
      <alignment horizontal="right"/>
    </xf>
    <xf numFmtId="4" fontId="0" fillId="0" borderId="0" xfId="0" applyNumberFormat="1" applyBorder="1"/>
    <xf numFmtId="4" fontId="0" fillId="6" borderId="0" xfId="0" applyNumberFormat="1" applyFill="1"/>
    <xf numFmtId="0" fontId="9" fillId="13" borderId="2" xfId="0" applyFont="1" applyFill="1" applyBorder="1"/>
    <xf numFmtId="0" fontId="9" fillId="13" borderId="3" xfId="0" applyFont="1" applyFill="1" applyBorder="1"/>
    <xf numFmtId="0" fontId="9" fillId="13" borderId="4" xfId="0" applyFont="1" applyFill="1" applyBorder="1"/>
    <xf numFmtId="0" fontId="9" fillId="13" borderId="5" xfId="0" applyFont="1" applyFill="1" applyBorder="1"/>
    <xf numFmtId="0" fontId="9" fillId="13" borderId="0" xfId="0" applyFont="1" applyFill="1" applyBorder="1"/>
    <xf numFmtId="0" fontId="9" fillId="13" borderId="6" xfId="0" applyFont="1" applyFill="1" applyBorder="1"/>
    <xf numFmtId="2" fontId="1" fillId="13" borderId="0" xfId="0" applyNumberFormat="1" applyFont="1" applyFill="1" applyBorder="1"/>
    <xf numFmtId="0" fontId="1" fillId="13" borderId="0" xfId="0" applyFont="1" applyFill="1" applyBorder="1"/>
    <xf numFmtId="0" fontId="1" fillId="13" borderId="5" xfId="0" applyFont="1" applyFill="1" applyBorder="1"/>
    <xf numFmtId="0" fontId="1" fillId="13" borderId="6" xfId="0" applyFont="1" applyFill="1" applyBorder="1"/>
    <xf numFmtId="1" fontId="1" fillId="13" borderId="0" xfId="0" applyNumberFormat="1" applyFont="1" applyFill="1" applyBorder="1"/>
    <xf numFmtId="0" fontId="9" fillId="13" borderId="7" xfId="0" applyFont="1" applyFill="1" applyBorder="1"/>
    <xf numFmtId="0" fontId="9" fillId="13" borderId="8" xfId="0" applyFont="1" applyFill="1" applyBorder="1"/>
    <xf numFmtId="0" fontId="1" fillId="13" borderId="8" xfId="0" applyFont="1" applyFill="1" applyBorder="1"/>
    <xf numFmtId="0" fontId="1" fillId="13" borderId="9" xfId="0" applyFont="1" applyFill="1" applyBorder="1"/>
    <xf numFmtId="169" fontId="0" fillId="3" borderId="1" xfId="0" applyNumberFormat="1" applyFill="1" applyBorder="1" applyProtection="1">
      <protection locked="0"/>
    </xf>
    <xf numFmtId="0" fontId="2" fillId="0" borderId="1" xfId="0" applyFont="1" applyFill="1" applyBorder="1" applyAlignment="1">
      <alignment horizontal="center"/>
    </xf>
    <xf numFmtId="0" fontId="2" fillId="0" borderId="1" xfId="0" applyFont="1" applyBorder="1" applyAlignment="1">
      <alignment horizontal="center"/>
    </xf>
    <xf numFmtId="0" fontId="3" fillId="2" borderId="0" xfId="0" applyFont="1" applyFill="1" applyAlignment="1">
      <alignment horizontal="center" vertical="center"/>
    </xf>
    <xf numFmtId="0" fontId="4" fillId="0" borderId="0" xfId="0" applyFont="1" applyAlignment="1">
      <alignment horizontal="left" vertical="center"/>
    </xf>
    <xf numFmtId="0" fontId="0" fillId="0" borderId="0" xfId="0" applyAlignment="1">
      <alignment horizontal="center"/>
    </xf>
    <xf numFmtId="0" fontId="0" fillId="2" borderId="0" xfId="0" applyFill="1" applyAlignment="1">
      <alignment horizontal="center"/>
    </xf>
    <xf numFmtId="0" fontId="0" fillId="3" borderId="0" xfId="0" applyFill="1" applyAlignment="1">
      <alignment horizontal="center"/>
    </xf>
    <xf numFmtId="0" fontId="0" fillId="12" borderId="5" xfId="0" applyFill="1" applyBorder="1" applyAlignment="1">
      <alignment horizontal="center"/>
    </xf>
    <xf numFmtId="0" fontId="0" fillId="12" borderId="0" xfId="0" applyFill="1" applyAlignment="1">
      <alignment horizontal="center"/>
    </xf>
    <xf numFmtId="0" fontId="5" fillId="5" borderId="0" xfId="0" applyFont="1" applyFill="1" applyAlignment="1">
      <alignment horizontal="center" vertical="center" wrapText="1"/>
    </xf>
    <xf numFmtId="0" fontId="0" fillId="7" borderId="3" xfId="0" applyFill="1" applyBorder="1" applyAlignment="1">
      <alignment horizontal="center" wrapText="1"/>
    </xf>
    <xf numFmtId="0" fontId="0" fillId="8" borderId="3" xfId="0" applyFill="1" applyBorder="1" applyAlignment="1">
      <alignment horizontal="center" wrapText="1"/>
    </xf>
    <xf numFmtId="0" fontId="0" fillId="11" borderId="3" xfId="0" applyFill="1" applyBorder="1" applyAlignment="1">
      <alignment horizontal="center" wrapText="1"/>
    </xf>
    <xf numFmtId="0" fontId="0" fillId="11" borderId="4" xfId="0" applyFill="1" applyBorder="1" applyAlignment="1">
      <alignment horizontal="center" wrapText="1"/>
    </xf>
    <xf numFmtId="0" fontId="5" fillId="0" borderId="0" xfId="0" applyFont="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a:pPr>
            <a:r>
              <a:rPr lang="en-US" sz="2000"/>
              <a:t>Inductor</a:t>
            </a:r>
            <a:r>
              <a:rPr lang="en-US" sz="2000" baseline="0"/>
              <a:t> Current Waveform </a:t>
            </a:r>
            <a:endParaRPr lang="en-US" sz="2000"/>
          </a:p>
        </c:rich>
      </c:tx>
      <c:layout>
        <c:manualLayout>
          <c:xMode val="edge"/>
          <c:yMode val="edge"/>
          <c:x val="0.20341676665020264"/>
          <c:y val="4.7753249335348739E-2"/>
        </c:manualLayout>
      </c:layout>
      <c:overlay val="0"/>
    </c:title>
    <c:autoTitleDeleted val="0"/>
    <c:plotArea>
      <c:layout>
        <c:manualLayout>
          <c:layoutTarget val="inner"/>
          <c:xMode val="edge"/>
          <c:yMode val="edge"/>
          <c:x val="0.168217309861832"/>
          <c:y val="0.20713287342136211"/>
          <c:w val="0.76867265097292803"/>
          <c:h val="0.56516186198454677"/>
        </c:manualLayout>
      </c:layout>
      <c:scatterChart>
        <c:scatterStyle val="lineMarker"/>
        <c:varyColors val="0"/>
        <c:ser>
          <c:idx val="0"/>
          <c:order val="0"/>
          <c:tx>
            <c:v>IL</c:v>
          </c:tx>
          <c:xVal>
            <c:numRef>
              <c:f>Sheet1!$F$50:$F$54</c:f>
              <c:numCache>
                <c:formatCode>General</c:formatCode>
                <c:ptCount val="5"/>
                <c:pt idx="0">
                  <c:v>0</c:v>
                </c:pt>
                <c:pt idx="1">
                  <c:v>0.56000000000000005</c:v>
                </c:pt>
                <c:pt idx="2">
                  <c:v>2</c:v>
                </c:pt>
                <c:pt idx="3">
                  <c:v>2.56</c:v>
                </c:pt>
                <c:pt idx="4">
                  <c:v>4</c:v>
                </c:pt>
              </c:numCache>
            </c:numRef>
          </c:xVal>
          <c:yVal>
            <c:numRef>
              <c:f>Sheet1!$G$50:$G$54</c:f>
              <c:numCache>
                <c:formatCode>0.00</c:formatCode>
                <c:ptCount val="5"/>
                <c:pt idx="0">
                  <c:v>4.5373737373737368</c:v>
                </c:pt>
                <c:pt idx="1">
                  <c:v>6.5737373737373739</c:v>
                </c:pt>
                <c:pt idx="2">
                  <c:v>4.5373737373737368</c:v>
                </c:pt>
                <c:pt idx="3">
                  <c:v>6.5737373737373739</c:v>
                </c:pt>
                <c:pt idx="4">
                  <c:v>4.5373737373737368</c:v>
                </c:pt>
              </c:numCache>
            </c:numRef>
          </c:yVal>
          <c:smooth val="0"/>
          <c:extLst>
            <c:ext xmlns:c16="http://schemas.microsoft.com/office/drawing/2014/chart" uri="{C3380CC4-5D6E-409C-BE32-E72D297353CC}">
              <c16:uniqueId val="{00000000-C749-4413-A191-2FE0A374DF7C}"/>
            </c:ext>
          </c:extLst>
        </c:ser>
        <c:dLbls>
          <c:showLegendKey val="0"/>
          <c:showVal val="0"/>
          <c:showCatName val="0"/>
          <c:showSerName val="0"/>
          <c:showPercent val="0"/>
          <c:showBubbleSize val="0"/>
        </c:dLbls>
        <c:axId val="170902656"/>
        <c:axId val="166782464"/>
      </c:scatterChart>
      <c:valAx>
        <c:axId val="170902656"/>
        <c:scaling>
          <c:orientation val="minMax"/>
        </c:scaling>
        <c:delete val="0"/>
        <c:axPos val="b"/>
        <c:majorGridlines/>
        <c:title>
          <c:tx>
            <c:rich>
              <a:bodyPr/>
              <a:lstStyle/>
              <a:p>
                <a:pPr>
                  <a:defRPr sz="1600"/>
                </a:pPr>
                <a:r>
                  <a:rPr lang="en-US" sz="1600"/>
                  <a:t>Time</a:t>
                </a:r>
                <a:r>
                  <a:rPr lang="en-US" sz="1600" baseline="0"/>
                  <a:t> (us)</a:t>
                </a:r>
                <a:endParaRPr lang="en-US" sz="1600"/>
              </a:p>
            </c:rich>
          </c:tx>
          <c:layout>
            <c:manualLayout>
              <c:xMode val="edge"/>
              <c:yMode val="edge"/>
              <c:x val="0.42567560619545203"/>
              <c:y val="0.8575970339857919"/>
            </c:manualLayout>
          </c:layout>
          <c:overlay val="0"/>
        </c:title>
        <c:numFmt formatCode="General" sourceLinked="1"/>
        <c:majorTickMark val="none"/>
        <c:minorTickMark val="none"/>
        <c:tickLblPos val="nextTo"/>
        <c:txPr>
          <a:bodyPr/>
          <a:lstStyle/>
          <a:p>
            <a:pPr>
              <a:defRPr sz="1400"/>
            </a:pPr>
            <a:endParaRPr lang="en-US"/>
          </a:p>
        </c:txPr>
        <c:crossAx val="166782464"/>
        <c:crosses val="autoZero"/>
        <c:crossBetween val="midCat"/>
      </c:valAx>
      <c:valAx>
        <c:axId val="166782464"/>
        <c:scaling>
          <c:orientation val="minMax"/>
        </c:scaling>
        <c:delete val="0"/>
        <c:axPos val="l"/>
        <c:majorGridlines/>
        <c:title>
          <c:tx>
            <c:rich>
              <a:bodyPr/>
              <a:lstStyle/>
              <a:p>
                <a:pPr>
                  <a:defRPr sz="1600"/>
                </a:pPr>
                <a:r>
                  <a:rPr lang="en-US" altLang="zh-CN" sz="1600"/>
                  <a:t>I</a:t>
                </a:r>
                <a:r>
                  <a:rPr lang="en-US" sz="1600"/>
                  <a:t>nductor</a:t>
                </a:r>
                <a:r>
                  <a:rPr lang="en-US" sz="1600" baseline="0"/>
                  <a:t> current (A)</a:t>
                </a:r>
                <a:endParaRPr lang="en-US" sz="1600"/>
              </a:p>
            </c:rich>
          </c:tx>
          <c:layout>
            <c:manualLayout>
              <c:xMode val="edge"/>
              <c:yMode val="edge"/>
              <c:x val="2.1269209858614378E-2"/>
              <c:y val="0.21080915396203523"/>
            </c:manualLayout>
          </c:layout>
          <c:overlay val="0"/>
        </c:title>
        <c:numFmt formatCode="0.00" sourceLinked="1"/>
        <c:majorTickMark val="none"/>
        <c:minorTickMark val="none"/>
        <c:tickLblPos val="nextTo"/>
        <c:txPr>
          <a:bodyPr/>
          <a:lstStyle/>
          <a:p>
            <a:pPr>
              <a:defRPr sz="1400"/>
            </a:pPr>
            <a:endParaRPr lang="en-US"/>
          </a:p>
        </c:txPr>
        <c:crossAx val="170902656"/>
        <c:crosses val="autoZero"/>
        <c:crossBetween val="midCat"/>
      </c:valAx>
    </c:plotArea>
    <c:legend>
      <c:legendPos val="r"/>
      <c:layout>
        <c:manualLayout>
          <c:xMode val="edge"/>
          <c:yMode val="edge"/>
          <c:x val="0.80477044528456609"/>
          <c:y val="0.67654642646109031"/>
          <c:w val="0.12082025808049331"/>
          <c:h val="8.9015757889604072E-2"/>
        </c:manualLayout>
      </c:layout>
      <c:overlay val="0"/>
      <c:txPr>
        <a:bodyPr/>
        <a:lstStyle/>
        <a:p>
          <a:pPr>
            <a:defRPr sz="160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2000" b="1" i="0" u="none" strike="noStrike" kern="1200" baseline="0">
                <a:solidFill>
                  <a:schemeClr val="tx1"/>
                </a:solidFill>
                <a:latin typeface="+mn-lt"/>
                <a:ea typeface="+mn-ea"/>
                <a:cs typeface="+mn-cs"/>
              </a:defRPr>
            </a:pPr>
            <a:r>
              <a:rPr lang="en-US" sz="2000"/>
              <a:t>Loop</a:t>
            </a:r>
            <a:r>
              <a:rPr lang="en-US" sz="2000" baseline="0"/>
              <a:t> </a:t>
            </a:r>
            <a:r>
              <a:rPr lang="en-US" sz="2000"/>
              <a:t>Bode Plot</a:t>
            </a:r>
          </a:p>
        </c:rich>
      </c:tx>
      <c:layout>
        <c:manualLayout>
          <c:xMode val="edge"/>
          <c:yMode val="edge"/>
          <c:x val="0.42374623874896766"/>
          <c:y val="3.5219003950816494E-2"/>
        </c:manualLayout>
      </c:layout>
      <c:overlay val="0"/>
    </c:title>
    <c:autoTitleDeleted val="0"/>
    <c:plotArea>
      <c:layout>
        <c:manualLayout>
          <c:layoutTarget val="inner"/>
          <c:xMode val="edge"/>
          <c:yMode val="edge"/>
          <c:x val="0.13754928180157133"/>
          <c:y val="0.16504197701770776"/>
          <c:w val="0.73309107814769525"/>
          <c:h val="0.60450453443392704"/>
        </c:manualLayout>
      </c:layout>
      <c:scatterChart>
        <c:scatterStyle val="smoothMarker"/>
        <c:varyColors val="0"/>
        <c:ser>
          <c:idx val="2"/>
          <c:order val="0"/>
          <c:tx>
            <c:v>gain</c:v>
          </c:tx>
          <c:spPr>
            <a:ln>
              <a:solidFill>
                <a:srgbClr val="0070C0"/>
              </a:solidFill>
              <a:prstDash val="solid"/>
            </a:ln>
          </c:spPr>
          <c:marker>
            <c:symbol val="none"/>
          </c:marker>
          <c:xVal>
            <c:numRef>
              <c:f>Sheet2!$W$4:$W$404</c:f>
              <c:numCache>
                <c:formatCode>0</c:formatCode>
                <c:ptCount val="40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numCache>
            </c:numRef>
          </c:xVal>
          <c:yVal>
            <c:numRef>
              <c:f>Sheet2!$AZ$4:$AZ$404</c:f>
              <c:numCache>
                <c:formatCode>0.00</c:formatCode>
                <c:ptCount val="401"/>
                <c:pt idx="0">
                  <c:v>36.763417770415145</c:v>
                </c:pt>
                <c:pt idx="1">
                  <c:v>36.563144356222566</c:v>
                </c:pt>
                <c:pt idx="2">
                  <c:v>36.362858043864478</c:v>
                </c:pt>
                <c:pt idx="3">
                  <c:v>36.162558235359185</c:v>
                </c:pt>
                <c:pt idx="4">
                  <c:v>35.962244304992502</c:v>
                </c:pt>
                <c:pt idx="5">
                  <c:v>35.761915598076051</c:v>
                </c:pt>
                <c:pt idx="6">
                  <c:v>35.561571429652297</c:v>
                </c:pt>
                <c:pt idx="7">
                  <c:v>35.361211083144326</c:v>
                </c:pt>
                <c:pt idx="8">
                  <c:v>35.160833808948212</c:v>
                </c:pt>
                <c:pt idx="9">
                  <c:v>34.960438822966118</c:v>
                </c:pt>
                <c:pt idx="10">
                  <c:v>34.760025305077825</c:v>
                </c:pt>
                <c:pt idx="11">
                  <c:v>34.559592397548698</c:v>
                </c:pt>
                <c:pt idx="12">
                  <c:v>34.359139203371797</c:v>
                </c:pt>
                <c:pt idx="13">
                  <c:v>34.158664784542012</c:v>
                </c:pt>
                <c:pt idx="14">
                  <c:v>33.958168160259987</c:v>
                </c:pt>
                <c:pt idx="15">
                  <c:v>33.757648305063512</c:v>
                </c:pt>
                <c:pt idx="16">
                  <c:v>33.557104146884235</c:v>
                </c:pt>
                <c:pt idx="17">
                  <c:v>33.356534565027353</c:v>
                </c:pt>
                <c:pt idx="18">
                  <c:v>33.15593838807213</c:v>
                </c:pt>
                <c:pt idx="19">
                  <c:v>32.955314391690813</c:v>
                </c:pt>
                <c:pt idx="20">
                  <c:v>32.754661296384135</c:v>
                </c:pt>
                <c:pt idx="21">
                  <c:v>32.553977765130711</c:v>
                </c:pt>
                <c:pt idx="22">
                  <c:v>32.353262400948793</c:v>
                </c:pt>
                <c:pt idx="23">
                  <c:v>32.152513744367859</c:v>
                </c:pt>
                <c:pt idx="24">
                  <c:v>31.95173027080854</c:v>
                </c:pt>
                <c:pt idx="25">
                  <c:v>31.750910387868664</c:v>
                </c:pt>
                <c:pt idx="26">
                  <c:v>31.550052432514079</c:v>
                </c:pt>
                <c:pt idx="27">
                  <c:v>31.349154668172527</c:v>
                </c:pt>
                <c:pt idx="28">
                  <c:v>31.148215281729289</c:v>
                </c:pt>
                <c:pt idx="29">
                  <c:v>30.947232380423511</c:v>
                </c:pt>
                <c:pt idx="30">
                  <c:v>30.746203988644293</c:v>
                </c:pt>
                <c:pt idx="31">
                  <c:v>30.545128044626022</c:v>
                </c:pt>
                <c:pt idx="32">
                  <c:v>30.344002397042605</c:v>
                </c:pt>
                <c:pt idx="33">
                  <c:v>30.142824801500883</c:v>
                </c:pt>
                <c:pt idx="34">
                  <c:v>29.94159291693359</c:v>
                </c:pt>
                <c:pt idx="35">
                  <c:v>29.740304301892994</c:v>
                </c:pt>
                <c:pt idx="36">
                  <c:v>29.538956410746575</c:v>
                </c:pt>
                <c:pt idx="37">
                  <c:v>29.337546589777144</c:v>
                </c:pt>
                <c:pt idx="38">
                  <c:v>29.136072073189926</c:v>
                </c:pt>
                <c:pt idx="39">
                  <c:v>28.934529979030163</c:v>
                </c:pt>
                <c:pt idx="40">
                  <c:v>28.732917305015544</c:v>
                </c:pt>
                <c:pt idx="41">
                  <c:v>28.531230924288646</c:v>
                </c:pt>
                <c:pt idx="42">
                  <c:v>28.329467581095539</c:v>
                </c:pt>
                <c:pt idx="43">
                  <c:v>28.127623886397597</c:v>
                </c:pt>
                <c:pt idx="44">
                  <c:v>27.925696313425089</c:v>
                </c:pt>
                <c:pt idx="45">
                  <c:v>27.723681193181971</c:v>
                </c:pt>
                <c:pt idx="46">
                  <c:v>27.521574709913015</c:v>
                </c:pt>
                <c:pt idx="47">
                  <c:v>27.319372896545719</c:v>
                </c:pt>
                <c:pt idx="48">
                  <c:v>27.117071630121071</c:v>
                </c:pt>
                <c:pt idx="49">
                  <c:v>26.914666627229092</c:v>
                </c:pt>
                <c:pt idx="50">
                  <c:v>26.712153439466906</c:v>
                </c:pt>
                <c:pt idx="51">
                  <c:v>26.509527448939114</c:v>
                </c:pt>
                <c:pt idx="52">
                  <c:v>26.306783863822407</c:v>
                </c:pt>
                <c:pt idx="53">
                  <c:v>26.103917714018881</c:v>
                </c:pt>
                <c:pt idx="54">
                  <c:v>25.900923846924659</c:v>
                </c:pt>
                <c:pt idx="55">
                  <c:v>25.697796923343319</c:v>
                </c:pt>
                <c:pt idx="56">
                  <c:v>25.494531413576489</c:v>
                </c:pt>
                <c:pt idx="57">
                  <c:v>25.291121593726892</c:v>
                </c:pt>
                <c:pt idx="58">
                  <c:v>25.08756154225177</c:v>
                </c:pt>
                <c:pt idx="59">
                  <c:v>24.883845136808986</c:v>
                </c:pt>
                <c:pt idx="60">
                  <c:v>24.679966051440282</c:v>
                </c:pt>
                <c:pt idx="61">
                  <c:v>24.475917754140944</c:v>
                </c:pt>
                <c:pt idx="62">
                  <c:v>24.271693504867493</c:v>
                </c:pt>
                <c:pt idx="63">
                  <c:v>24.067286354040419</c:v>
                </c:pt>
                <c:pt idx="64">
                  <c:v>23.862689141601329</c:v>
                </c:pt>
                <c:pt idx="65">
                  <c:v>23.657894496689046</c:v>
                </c:pt>
                <c:pt idx="66">
                  <c:v>23.452894838002443</c:v>
                </c:pt>
                <c:pt idx="67">
                  <c:v>23.24768237492238</c:v>
                </c:pt>
                <c:pt idx="68">
                  <c:v>23.042249109468482</c:v>
                </c:pt>
                <c:pt idx="69">
                  <c:v>22.836586839171172</c:v>
                </c:pt>
                <c:pt idx="70">
                  <c:v>22.630687160942248</c:v>
                </c:pt>
                <c:pt idx="71">
                  <c:v>22.42454147603183</c:v>
                </c:pt>
                <c:pt idx="72">
                  <c:v>22.218140996161832</c:v>
                </c:pt>
                <c:pt idx="73">
                  <c:v>22.011476750929727</c:v>
                </c:pt>
                <c:pt idx="74">
                  <c:v>21.804539596578806</c:v>
                </c:pt>
                <c:pt idx="75">
                  <c:v>21.597320226232718</c:v>
                </c:pt>
                <c:pt idx="76">
                  <c:v>21.389809181693934</c:v>
                </c:pt>
                <c:pt idx="77">
                  <c:v>21.181996866906118</c:v>
                </c:pt>
                <c:pt idx="78">
                  <c:v>20.973873563180106</c:v>
                </c:pt>
                <c:pt idx="79">
                  <c:v>20.765429446281956</c:v>
                </c:pt>
                <c:pt idx="80">
                  <c:v>20.556654605479554</c:v>
                </c:pt>
                <c:pt idx="81">
                  <c:v>20.347539064639701</c:v>
                </c:pt>
                <c:pt idx="82">
                  <c:v>20.138072805463697</c:v>
                </c:pt>
                <c:pt idx="83">
                  <c:v>19.928245792941755</c:v>
                </c:pt>
                <c:pt idx="84">
                  <c:v>19.718048003098914</c:v>
                </c:pt>
                <c:pt idx="85">
                  <c:v>19.507469453094668</c:v>
                </c:pt>
                <c:pt idx="86">
                  <c:v>19.296500233726558</c:v>
                </c:pt>
                <c:pt idx="87">
                  <c:v>19.085130544373282</c:v>
                </c:pt>
                <c:pt idx="88">
                  <c:v>18.873350730397046</c:v>
                </c:pt>
                <c:pt idx="89">
                  <c:v>18.661151323005214</c:v>
                </c:pt>
                <c:pt idx="90">
                  <c:v>18.44852308155113</c:v>
                </c:pt>
                <c:pt idx="91">
                  <c:v>18.235457038229384</c:v>
                </c:pt>
                <c:pt idx="92">
                  <c:v>18.021944545095668</c:v>
                </c:pt>
                <c:pt idx="93">
                  <c:v>17.807977323312233</c:v>
                </c:pt>
                <c:pt idx="94">
                  <c:v>17.593547514489973</c:v>
                </c:pt>
                <c:pt idx="95">
                  <c:v>17.37864773396489</c:v>
                </c:pt>
                <c:pt idx="96">
                  <c:v>17.163271125812138</c:v>
                </c:pt>
                <c:pt idx="97">
                  <c:v>16.947411419364695</c:v>
                </c:pt>
                <c:pt idx="98">
                  <c:v>16.73106298696548</c:v>
                </c:pt>
                <c:pt idx="99">
                  <c:v>16.514220902643935</c:v>
                </c:pt>
                <c:pt idx="100">
                  <c:v>16.296881001368241</c:v>
                </c:pt>
                <c:pt idx="101">
                  <c:v>16.07903993848603</c:v>
                </c:pt>
                <c:pt idx="102">
                  <c:v>15.860695248928128</c:v>
                </c:pt>
                <c:pt idx="103">
                  <c:v>15.641845405713262</c:v>
                </c:pt>
                <c:pt idx="104">
                  <c:v>15.422489877257073</c:v>
                </c:pt>
                <c:pt idx="105">
                  <c:v>15.20262918295759</c:v>
                </c:pt>
                <c:pt idx="106">
                  <c:v>14.982264946501482</c:v>
                </c:pt>
                <c:pt idx="107">
                  <c:v>14.76139994631291</c:v>
                </c:pt>
                <c:pt idx="108">
                  <c:v>14.540038162548951</c:v>
                </c:pt>
                <c:pt idx="109">
                  <c:v>14.318184820035727</c:v>
                </c:pt>
                <c:pt idx="110">
                  <c:v>14.095846426534491</c:v>
                </c:pt>
                <c:pt idx="111">
                  <c:v>13.873030805732755</c:v>
                </c:pt>
                <c:pt idx="112">
                  <c:v>13.649747124367746</c:v>
                </c:pt>
                <c:pt idx="113">
                  <c:v>13.426005912912098</c:v>
                </c:pt>
                <c:pt idx="114">
                  <c:v>13.201819079283444</c:v>
                </c:pt>
                <c:pt idx="115">
                  <c:v>12.977199915082126</c:v>
                </c:pt>
                <c:pt idx="116">
                  <c:v>12.752163093911326</c:v>
                </c:pt>
                <c:pt idx="117">
                  <c:v>12.526724661397328</c:v>
                </c:pt>
                <c:pt idx="118">
                  <c:v>12.300902016596332</c:v>
                </c:pt>
                <c:pt idx="119">
                  <c:v>12.074713884555541</c:v>
                </c:pt>
                <c:pt idx="120">
                  <c:v>11.848180279881982</c:v>
                </c:pt>
                <c:pt idx="121">
                  <c:v>11.621322461267939</c:v>
                </c:pt>
                <c:pt idx="122">
                  <c:v>11.39416287702044</c:v>
                </c:pt>
                <c:pt idx="123">
                  <c:v>11.166725101746968</c:v>
                </c:pt>
                <c:pt idx="124">
                  <c:v>10.939033764454397</c:v>
                </c:pt>
                <c:pt idx="125">
                  <c:v>10.711114468425745</c:v>
                </c:pt>
                <c:pt idx="126">
                  <c:v>10.482993703343425</c:v>
                </c:pt>
                <c:pt idx="127">
                  <c:v>10.254698750230675</c:v>
                </c:pt>
                <c:pt idx="128">
                  <c:v>10.026257579878015</c:v>
                </c:pt>
                <c:pt idx="129">
                  <c:v>9.7976987455120312</c:v>
                </c:pt>
                <c:pt idx="130">
                  <c:v>9.569051270543266</c:v>
                </c:pt>
                <c:pt idx="131">
                  <c:v>9.3403445322997776</c:v>
                </c:pt>
                <c:pt idx="132">
                  <c:v>9.1116081427104127</c:v>
                </c:pt>
                <c:pt idx="133">
                  <c:v>8.8828718269453901</c:v>
                </c:pt>
                <c:pt idx="134">
                  <c:v>8.6541653010518562</c:v>
                </c:pt>
                <c:pt idx="135">
                  <c:v>8.4255181496361029</c:v>
                </c:pt>
                <c:pt idx="136">
                  <c:v>8.1969597046435894</c:v>
                </c:pt>
                <c:pt idx="137">
                  <c:v>7.9685189262722149</c:v>
                </c:pt>
                <c:pt idx="138">
                  <c:v>7.7402242870223237</c:v>
                </c:pt>
                <c:pt idx="139">
                  <c:v>7.5121036598423165</c:v>
                </c:pt>
                <c:pt idx="140">
                  <c:v>7.2841842112700057</c:v>
                </c:pt>
                <c:pt idx="141">
                  <c:v>7.056492300398876</c:v>
                </c:pt>
                <c:pt idx="142">
                  <c:v>6.8290533844172812</c:v>
                </c:pt>
                <c:pt idx="143">
                  <c:v>6.6018919313787201</c:v>
                </c:pt>
                <c:pt idx="144">
                  <c:v>6.3750313407638712</c:v>
                </c:pt>
                <c:pt idx="145">
                  <c:v>6.1484938722930496</c:v>
                </c:pt>
                <c:pt idx="146">
                  <c:v>5.9223005833422562</c:v>
                </c:pt>
                <c:pt idx="147">
                  <c:v>5.6964712752093138</c:v>
                </c:pt>
                <c:pt idx="148">
                  <c:v>5.4710244483713941</c:v>
                </c:pt>
                <c:pt idx="149">
                  <c:v>5.2459772667704643</c:v>
                </c:pt>
                <c:pt idx="150">
                  <c:v>5.0213455310660349</c:v>
                </c:pt>
                <c:pt idx="151">
                  <c:v>4.7971436606989499</c:v>
                </c:pt>
                <c:pt idx="152">
                  <c:v>4.5733846845250454</c:v>
                </c:pt>
                <c:pt idx="153">
                  <c:v>4.3500802396979186</c:v>
                </c:pt>
                <c:pt idx="154">
                  <c:v>4.1272405784103476</c:v>
                </c:pt>
                <c:pt idx="155">
                  <c:v>3.9048745820437785</c:v>
                </c:pt>
                <c:pt idx="156">
                  <c:v>3.6829897822243902</c:v>
                </c:pt>
                <c:pt idx="157">
                  <c:v>3.4615923882430546</c:v>
                </c:pt>
                <c:pt idx="158">
                  <c:v>3.240687320266364</c:v>
                </c:pt>
                <c:pt idx="159">
                  <c:v>3.0202782477439603</c:v>
                </c:pt>
                <c:pt idx="160">
                  <c:v>2.8003676324047317</c:v>
                </c:pt>
                <c:pt idx="161">
                  <c:v>2.5809567752320888</c:v>
                </c:pt>
                <c:pt idx="162">
                  <c:v>2.3620458668111715</c:v>
                </c:pt>
                <c:pt idx="163">
                  <c:v>2.1436340404539984</c:v>
                </c:pt>
                <c:pt idx="164">
                  <c:v>1.9257194275248233</c:v>
                </c:pt>
                <c:pt idx="165">
                  <c:v>1.7082992144125388</c:v>
                </c:pt>
                <c:pt idx="166">
                  <c:v>1.4913697006243294</c:v>
                </c:pt>
                <c:pt idx="167">
                  <c:v>1.27492635750642</c:v>
                </c:pt>
                <c:pt idx="168">
                  <c:v>1.0589638871331231</c:v>
                </c:pt>
                <c:pt idx="169">
                  <c:v>0.84347628094134064</c:v>
                </c:pt>
                <c:pt idx="170">
                  <c:v>0.62845687772660142</c:v>
                </c:pt>
                <c:pt idx="171">
                  <c:v>0.41389842065523075</c:v>
                </c:pt>
                <c:pt idx="172">
                  <c:v>0.19979311298630115</c:v>
                </c:pt>
                <c:pt idx="173">
                  <c:v>-1.3867327764244233E-2</c:v>
                </c:pt>
                <c:pt idx="174">
                  <c:v>-0.22709161744768874</c:v>
                </c:pt>
                <c:pt idx="175">
                  <c:v>-0.43988885488880486</c:v>
                </c:pt>
                <c:pt idx="176">
                  <c:v>-0.6522684736337061</c:v>
                </c:pt>
                <c:pt idx="177">
                  <c:v>-0.86424019596635504</c:v>
                </c:pt>
                <c:pt idx="178">
                  <c:v>-1.0758139892896956</c:v>
                </c:pt>
                <c:pt idx="179">
                  <c:v>-1.2870000249404003</c:v>
                </c:pt>
                <c:pt idx="180">
                  <c:v>-1.4978086394790167</c:v>
                </c:pt>
                <c:pt idx="181">
                  <c:v>-1.708250298475096</c:v>
                </c:pt>
                <c:pt idx="182">
                  <c:v>-1.9183355627850704</c:v>
                </c:pt>
                <c:pt idx="183">
                  <c:v>-2.1280750573026661</c:v>
                </c:pt>
                <c:pt idx="184">
                  <c:v>-2.3374794421448164</c:v>
                </c:pt>
                <c:pt idx="185">
                  <c:v>-2.5465593862221341</c:v>
                </c:pt>
                <c:pt idx="186">
                  <c:v>-2.7553255431309505</c:v>
                </c:pt>
                <c:pt idx="187">
                  <c:v>-2.9637885292939892</c:v>
                </c:pt>
                <c:pt idx="188">
                  <c:v>-3.171958904267921</c:v>
                </c:pt>
                <c:pt idx="189">
                  <c:v>-3.3798471531303025</c:v>
                </c:pt>
                <c:pt idx="190">
                  <c:v>-3.5874636708525149</c:v>
                </c:pt>
                <c:pt idx="191">
                  <c:v>-3.7948187485623892</c:v>
                </c:pt>
                <c:pt idx="192">
                  <c:v>-4.0019225615969143</c:v>
                </c:pt>
                <c:pt idx="193">
                  <c:v>-4.2087851592450871</c:v>
                </c:pt>
                <c:pt idx="194">
                  <c:v>-4.4154164560796003</c:v>
                </c:pt>
                <c:pt idx="195">
                  <c:v>-4.6218262247772586</c:v>
                </c:pt>
                <c:pt idx="196">
                  <c:v>-4.8280240903283618</c:v>
                </c:pt>
                <c:pt idx="197">
                  <c:v>-5.0340195255382412</c:v>
                </c:pt>
                <c:pt idx="198">
                  <c:v>-5.2398218477246701</c:v>
                </c:pt>
                <c:pt idx="199">
                  <c:v>-5.4454402165193301</c:v>
                </c:pt>
                <c:pt idx="200">
                  <c:v>-5.6508836326825342</c:v>
                </c:pt>
                <c:pt idx="201">
                  <c:v>-5.8561609378455159</c:v>
                </c:pt>
                <c:pt idx="202">
                  <c:v>-6.0612808150957358</c:v>
                </c:pt>
                <c:pt idx="203">
                  <c:v>-6.2662517903260495</c:v>
                </c:pt>
                <c:pt idx="204">
                  <c:v>-6.4710822342702947</c:v>
                </c:pt>
                <c:pt idx="205">
                  <c:v>-6.6757803651523471</c:v>
                </c:pt>
                <c:pt idx="206">
                  <c:v>-6.8803542518783525</c:v>
                </c:pt>
                <c:pt idx="207">
                  <c:v>-7.0848118177050425</c:v>
                </c:pt>
                <c:pt idx="208">
                  <c:v>-7.2891608443208256</c:v>
                </c:pt>
                <c:pt idx="209">
                  <c:v>-7.4934089762776992</c:v>
                </c:pt>
                <c:pt idx="210">
                  <c:v>-7.6975637257166776</c:v>
                </c:pt>
                <c:pt idx="211">
                  <c:v>-7.9016324773297715</c:v>
                </c:pt>
                <c:pt idx="212">
                  <c:v>-8.1056224935060222</c:v>
                </c:pt>
                <c:pt idx="213">
                  <c:v>-8.3095409196088585</c:v>
                </c:pt>
                <c:pt idx="214">
                  <c:v>-8.5133947893358055</c:v>
                </c:pt>
                <c:pt idx="215">
                  <c:v>-8.7171910301116355</c:v>
                </c:pt>
                <c:pt idx="216">
                  <c:v>-8.9209364684680903</c:v>
                </c:pt>
                <c:pt idx="217">
                  <c:v>-9.1246378353640054</c:v>
                </c:pt>
                <c:pt idx="218">
                  <c:v>-9.3283017714005858</c:v>
                </c:pt>
                <c:pt idx="219">
                  <c:v>-9.5319348318867974</c:v>
                </c:pt>
                <c:pt idx="220">
                  <c:v>-9.7355434917102635</c:v>
                </c:pt>
                <c:pt idx="221">
                  <c:v>-9.9391341499691244</c:v>
                </c:pt>
                <c:pt idx="222">
                  <c:v>-10.142713134319825</c:v>
                </c:pt>
                <c:pt idx="223">
                  <c:v>-10.346286704995375</c:v>
                </c:pt>
                <c:pt idx="224">
                  <c:v>-10.549861058448359</c:v>
                </c:pt>
                <c:pt idx="225">
                  <c:v>-10.753442330571165</c:v>
                </c:pt>
                <c:pt idx="226">
                  <c:v>-10.957036599445923</c:v>
                </c:pt>
                <c:pt idx="227">
                  <c:v>-11.160649887574591</c:v>
                </c:pt>
                <c:pt idx="228">
                  <c:v>-11.364288163538582</c:v>
                </c:pt>
                <c:pt idx="229">
                  <c:v>-11.567957343035825</c:v>
                </c:pt>
                <c:pt idx="230">
                  <c:v>-11.771663289241591</c:v>
                </c:pt>
                <c:pt idx="231">
                  <c:v>-11.975411812437544</c:v>
                </c:pt>
                <c:pt idx="232">
                  <c:v>-12.179208668852242</c:v>
                </c:pt>
                <c:pt idx="233">
                  <c:v>-12.383059558654557</c:v>
                </c:pt>
                <c:pt idx="234">
                  <c:v>-12.586970123039389</c:v>
                </c:pt>
                <c:pt idx="235">
                  <c:v>-12.790945940344736</c:v>
                </c:pt>
                <c:pt idx="236">
                  <c:v>-12.994992521136727</c:v>
                </c:pt>
                <c:pt idx="237">
                  <c:v>-13.199115302199344</c:v>
                </c:pt>
                <c:pt idx="238">
                  <c:v>-13.403319639363515</c:v>
                </c:pt>
                <c:pt idx="239">
                  <c:v>-13.607610799111718</c:v>
                </c:pt>
                <c:pt idx="240">
                  <c:v>-13.811993948892203</c:v>
                </c:pt>
                <c:pt idx="241">
                  <c:v>-14.016474146079783</c:v>
                </c:pt>
                <c:pt idx="242">
                  <c:v>-14.221056325519404</c:v>
                </c:pt>
                <c:pt idx="243">
                  <c:v>-14.425745285592244</c:v>
                </c:pt>
                <c:pt idx="244">
                  <c:v>-14.630545672745857</c:v>
                </c:pt>
                <c:pt idx="245">
                  <c:v>-14.835461964433934</c:v>
                </c:pt>
                <c:pt idx="246">
                  <c:v>-15.040498450415921</c:v>
                </c:pt>
                <c:pt idx="247">
                  <c:v>-15.245659212371995</c:v>
                </c:pt>
                <c:pt idx="248">
                  <c:v>-15.450948101796508</c:v>
                </c:pt>
                <c:pt idx="249">
                  <c:v>-15.656368716140266</c:v>
                </c:pt>
                <c:pt idx="250">
                  <c:v>-15.861924373182394</c:v>
                </c:pt>
                <c:pt idx="251">
                  <c:v>-16.067618083621454</c:v>
                </c:pt>
                <c:pt idx="252">
                  <c:v>-16.273452521891972</c:v>
                </c:pt>
                <c:pt idx="253">
                  <c:v>-16.479429995219977</c:v>
                </c:pt>
                <c:pt idx="254">
                  <c:v>-16.68555241095186</c:v>
                </c:pt>
                <c:pt idx="255">
                  <c:v>-16.891821242205399</c:v>
                </c:pt>
                <c:pt idx="256">
                  <c:v>-17.098237491909369</c:v>
                </c:pt>
                <c:pt idx="257">
                  <c:v>-17.304801655318855</c:v>
                </c:pt>
                <c:pt idx="258">
                  <c:v>-17.511513681113335</c:v>
                </c:pt>
                <c:pt idx="259">
                  <c:v>-17.718372931207263</c:v>
                </c:pt>
                <c:pt idx="260">
                  <c:v>-17.925378139424364</c:v>
                </c:pt>
                <c:pt idx="261">
                  <c:v>-18.132527369212323</c:v>
                </c:pt>
                <c:pt idx="262">
                  <c:v>-18.339817970596325</c:v>
                </c:pt>
                <c:pt idx="263">
                  <c:v>-18.547246536595608</c:v>
                </c:pt>
                <c:pt idx="264">
                  <c:v>-18.754808859349719</c:v>
                </c:pt>
                <c:pt idx="265">
                  <c:v>-18.962499886225096</c:v>
                </c:pt>
                <c:pt idx="266">
                  <c:v>-19.170313676193778</c:v>
                </c:pt>
                <c:pt idx="267">
                  <c:v>-19.378243356796517</c:v>
                </c:pt>
                <c:pt idx="268">
                  <c:v>-19.586281082020818</c:v>
                </c:pt>
                <c:pt idx="269">
                  <c:v>-19.79441799143957</c:v>
                </c:pt>
                <c:pt idx="270">
                  <c:v>-20.002644170967905</c:v>
                </c:pt>
                <c:pt idx="271">
                  <c:v>-20.210948615605062</c:v>
                </c:pt>
                <c:pt idx="272">
                  <c:v>-20.419319194531298</c:v>
                </c:pt>
                <c:pt idx="273">
                  <c:v>-20.627742618929982</c:v>
                </c:pt>
                <c:pt idx="274">
                  <c:v>-20.83620441289839</c:v>
                </c:pt>
                <c:pt idx="275">
                  <c:v>-21.044688887801055</c:v>
                </c:pt>
                <c:pt idx="276">
                  <c:v>-21.253179120400262</c:v>
                </c:pt>
                <c:pt idx="277">
                  <c:v>-21.461656935077507</c:v>
                </c:pt>
                <c:pt idx="278">
                  <c:v>-21.670102890429412</c:v>
                </c:pt>
                <c:pt idx="279">
                  <c:v>-21.878496270487432</c:v>
                </c:pt>
                <c:pt idx="280">
                  <c:v>-22.086815080770389</c:v>
                </c:pt>
                <c:pt idx="281">
                  <c:v>-22.295036049333078</c:v>
                </c:pt>
                <c:pt idx="282">
                  <c:v>-22.50313463292391</c:v>
                </c:pt>
                <c:pt idx="283">
                  <c:v>-22.711085028310848</c:v>
                </c:pt>
                <c:pt idx="284">
                  <c:v>-22.918860188776826</c:v>
                </c:pt>
                <c:pt idx="285">
                  <c:v>-23.126431845727097</c:v>
                </c:pt>
                <c:pt idx="286">
                  <c:v>-23.333770535289581</c:v>
                </c:pt>
                <c:pt idx="287">
                  <c:v>-23.540845629729443</c:v>
                </c:pt>
                <c:pt idx="288">
                  <c:v>-23.747625373439654</c:v>
                </c:pt>
                <c:pt idx="289">
                  <c:v>-23.95407692321249</c:v>
                </c:pt>
                <c:pt idx="290">
                  <c:v>-24.160166392444356</c:v>
                </c:pt>
                <c:pt idx="291">
                  <c:v>-24.365858898878795</c:v>
                </c:pt>
                <c:pt idx="292">
                  <c:v>-24.571118615450882</c:v>
                </c:pt>
                <c:pt idx="293">
                  <c:v>-24.775908823760254</c:v>
                </c:pt>
                <c:pt idx="294">
                  <c:v>-24.980191969680625</c:v>
                </c:pt>
                <c:pt idx="295">
                  <c:v>-25.183929720582562</c:v>
                </c:pt>
                <c:pt idx="296">
                  <c:v>-25.38708302365794</c:v>
                </c:pt>
                <c:pt idx="297">
                  <c:v>-25.589612164817339</c:v>
                </c:pt>
                <c:pt idx="298">
                  <c:v>-25.791476827656879</c:v>
                </c:pt>
                <c:pt idx="299">
                  <c:v>-25.992636152005783</c:v>
                </c:pt>
                <c:pt idx="300">
                  <c:v>-26.193048791599367</c:v>
                </c:pt>
                <c:pt idx="301">
                  <c:v>-26.392672970460833</c:v>
                </c:pt>
                <c:pt idx="302">
                  <c:v>-26.59146653762296</c:v>
                </c:pt>
                <c:pt idx="303">
                  <c:v>-26.789387019875502</c:v>
                </c:pt>
                <c:pt idx="304">
                  <c:v>-26.986391672283855</c:v>
                </c:pt>
                <c:pt idx="305">
                  <c:v>-27.18243752628997</c:v>
                </c:pt>
                <c:pt idx="306">
                  <c:v>-27.377481435274142</c:v>
                </c:pt>
                <c:pt idx="307">
                  <c:v>-27.571480117526516</c:v>
                </c:pt>
                <c:pt idx="308">
                  <c:v>-27.764390196646456</c:v>
                </c:pt>
                <c:pt idx="309">
                  <c:v>-27.956168239458503</c:v>
                </c:pt>
                <c:pt idx="310">
                  <c:v>-28.146770791598541</c:v>
                </c:pt>
                <c:pt idx="311">
                  <c:v>-28.336154410988591</c:v>
                </c:pt>
                <c:pt idx="312">
                  <c:v>-28.524275699474803</c:v>
                </c:pt>
                <c:pt idx="313">
                  <c:v>-28.711091332956389</c:v>
                </c:pt>
                <c:pt idx="314">
                  <c:v>-28.896558090378075</c:v>
                </c:pt>
                <c:pt idx="315">
                  <c:v>-29.080632881995367</c:v>
                </c:pt>
                <c:pt idx="316">
                  <c:v>-29.263272777351251</c:v>
                </c:pt>
                <c:pt idx="317">
                  <c:v>-29.444435033423147</c:v>
                </c:pt>
                <c:pt idx="318">
                  <c:v>-29.624077123408846</c:v>
                </c:pt>
                <c:pt idx="319">
                  <c:v>-29.802156766623636</c:v>
                </c:pt>
                <c:pt idx="320">
                  <c:v>-29.978631959970762</c:v>
                </c:pt>
                <c:pt idx="321">
                  <c:v>-30.153461011432693</c:v>
                </c:pt>
                <c:pt idx="322">
                  <c:v>-30.326602576003353</c:v>
                </c:pt>
                <c:pt idx="323">
                  <c:v>-30.498015694448746</c:v>
                </c:pt>
                <c:pt idx="324">
                  <c:v>-30.667659835239753</c:v>
                </c:pt>
                <c:pt idx="325">
                  <c:v>-30.835494939952852</c:v>
                </c:pt>
                <c:pt idx="326">
                  <c:v>-31.001481472378014</c:v>
                </c:pt>
                <c:pt idx="327">
                  <c:v>-31.165580471510605</c:v>
                </c:pt>
                <c:pt idx="328">
                  <c:v>-31.327753608538682</c:v>
                </c:pt>
                <c:pt idx="329">
                  <c:v>-31.48796324786462</c:v>
                </c:pt>
                <c:pt idx="330">
                  <c:v>-31.646172512128135</c:v>
                </c:pt>
                <c:pt idx="331">
                  <c:v>-31.80234535112006</c:v>
                </c:pt>
                <c:pt idx="332">
                  <c:v>-31.956446614401443</c:v>
                </c:pt>
                <c:pt idx="333">
                  <c:v>-32.108442127364583</c:v>
                </c:pt>
                <c:pt idx="334">
                  <c:v>-32.25829877039827</c:v>
                </c:pt>
                <c:pt idx="335">
                  <c:v>-32.405984560747022</c:v>
                </c:pt>
                <c:pt idx="336">
                  <c:v>-32.551468736583743</c:v>
                </c:pt>
                <c:pt idx="337">
                  <c:v>-32.694721842754227</c:v>
                </c:pt>
                <c:pt idx="338">
                  <c:v>-32.835715817587733</c:v>
                </c:pt>
                <c:pt idx="339">
                  <c:v>-32.974424080122034</c:v>
                </c:pt>
                <c:pt idx="340">
                  <c:v>-33.110821617043328</c:v>
                </c:pt>
                <c:pt idx="341">
                  <c:v>-33.244885068607736</c:v>
                </c:pt>
                <c:pt idx="342">
                  <c:v>-33.376592812784246</c:v>
                </c:pt>
                <c:pt idx="343">
                  <c:v>-33.505925046843039</c:v>
                </c:pt>
                <c:pt idx="344">
                  <c:v>-33.632863865607931</c:v>
                </c:pt>
                <c:pt idx="345">
                  <c:v>-33.757393335595985</c:v>
                </c:pt>
                <c:pt idx="346">
                  <c:v>-33.879499564283506</c:v>
                </c:pt>
                <c:pt idx="347">
                  <c:v>-33.999170763765477</c:v>
                </c:pt>
                <c:pt idx="348">
                  <c:v>-34.116397308111054</c:v>
                </c:pt>
                <c:pt idx="349">
                  <c:v>-34.2311717837675</c:v>
                </c:pt>
                <c:pt idx="350">
                  <c:v>-34.343489032420635</c:v>
                </c:pt>
                <c:pt idx="351">
                  <c:v>-34.45334618578692</c:v>
                </c:pt>
                <c:pt idx="352">
                  <c:v>-34.560742691885508</c:v>
                </c:pt>
                <c:pt idx="353">
                  <c:v>-34.66568033241947</c:v>
                </c:pt>
                <c:pt idx="354">
                  <c:v>-34.768163230981081</c:v>
                </c:pt>
                <c:pt idx="355">
                  <c:v>-34.868197851886386</c:v>
                </c:pt>
                <c:pt idx="356">
                  <c:v>-34.965792989536354</c:v>
                </c:pt>
                <c:pt idx="357">
                  <c:v>-35.060959748296028</c:v>
                </c:pt>
                <c:pt idx="358">
                  <c:v>-35.153711512976258</c:v>
                </c:pt>
                <c:pt idx="359">
                  <c:v>-35.244063910093644</c:v>
                </c:pt>
                <c:pt idx="360">
                  <c:v>-35.332034760173563</c:v>
                </c:pt>
                <c:pt idx="361">
                  <c:v>-35.417644021443309</c:v>
                </c:pt>
                <c:pt idx="362">
                  <c:v>-35.500913725341334</c:v>
                </c:pt>
                <c:pt idx="363">
                  <c:v>-35.581867904338665</c:v>
                </c:pt>
                <c:pt idx="364">
                  <c:v>-35.660532512632038</c:v>
                </c:pt>
                <c:pt idx="365">
                  <c:v>-35.736935340322738</c:v>
                </c:pt>
                <c:pt idx="366">
                  <c:v>-35.811105921740122</c:v>
                </c:pt>
                <c:pt idx="367">
                  <c:v>-35.883075438605317</c:v>
                </c:pt>
                <c:pt idx="368">
                  <c:v>-35.952876618757159</c:v>
                </c:pt>
                <c:pt idx="369">
                  <c:v>-36.020543631177404</c:v>
                </c:pt>
                <c:pt idx="370">
                  <c:v>-36.086111978062462</c:v>
                </c:pt>
                <c:pt idx="371">
                  <c:v>-36.149618384684359</c:v>
                </c:pt>
                <c:pt idx="372">
                  <c:v>-36.21110068777552</c:v>
                </c:pt>
                <c:pt idx="373">
                  <c:v>-36.270597723152044</c:v>
                </c:pt>
                <c:pt idx="374">
                  <c:v>-36.328149213266158</c:v>
                </c:pt>
                <c:pt idx="375">
                  <c:v>-36.38379565534639</c:v>
                </c:pt>
                <c:pt idx="376">
                  <c:v>-36.437578210745322</c:v>
                </c:pt>
                <c:pt idx="377">
                  <c:v>-36.489538596075739</c:v>
                </c:pt>
                <c:pt idx="378">
                  <c:v>-36.539718976667302</c:v>
                </c:pt>
                <c:pt idx="379">
                  <c:v>-36.588161862829125</c:v>
                </c:pt>
                <c:pt idx="380">
                  <c:v>-36.634910009353192</c:v>
                </c:pt>
                <c:pt idx="381">
                  <c:v>-36.680006318641219</c:v>
                </c:pt>
                <c:pt idx="382">
                  <c:v>-36.723493747785994</c:v>
                </c:pt>
                <c:pt idx="383">
                  <c:v>-36.765415219887657</c:v>
                </c:pt>
                <c:pt idx="384">
                  <c:v>-36.805813539833117</c:v>
                </c:pt>
                <c:pt idx="385">
                  <c:v>-36.844731314719361</c:v>
                </c:pt>
                <c:pt idx="386">
                  <c:v>-36.882210879054824</c:v>
                </c:pt>
                <c:pt idx="387">
                  <c:v>-36.918294224826447</c:v>
                </c:pt>
                <c:pt idx="388">
                  <c:v>-36.953022936481744</c:v>
                </c:pt>
                <c:pt idx="389">
                  <c:v>-36.986438130833641</c:v>
                </c:pt>
                <c:pt idx="390">
                  <c:v>-37.018580401863119</c:v>
                </c:pt>
                <c:pt idx="391">
                  <c:v>-37.049489770360545</c:v>
                </c:pt>
                <c:pt idx="392">
                  <c:v>-37.079205638319891</c:v>
                </c:pt>
                <c:pt idx="393">
                  <c:v>-37.107766747973912</c:v>
                </c:pt>
                <c:pt idx="394">
                  <c:v>-37.135211145335894</c:v>
                </c:pt>
                <c:pt idx="395">
                  <c:v>-37.161576148096898</c:v>
                </c:pt>
                <c:pt idx="396">
                  <c:v>-37.1868983177093</c:v>
                </c:pt>
                <c:pt idx="397">
                  <c:v>-37.211213435477539</c:v>
                </c:pt>
                <c:pt idx="398">
                  <c:v>-37.234556482464043</c:v>
                </c:pt>
                <c:pt idx="399">
                  <c:v>-37.256961623014178</c:v>
                </c:pt>
                <c:pt idx="400">
                  <c:v>-37.278462191696505</c:v>
                </c:pt>
              </c:numCache>
            </c:numRef>
          </c:yVal>
          <c:smooth val="1"/>
          <c:extLst>
            <c:ext xmlns:c16="http://schemas.microsoft.com/office/drawing/2014/chart" uri="{C3380CC4-5D6E-409C-BE32-E72D297353CC}">
              <c16:uniqueId val="{00000000-3199-481B-8C3E-997BCBE3A1FA}"/>
            </c:ext>
          </c:extLst>
        </c:ser>
        <c:dLbls>
          <c:showLegendKey val="0"/>
          <c:showVal val="0"/>
          <c:showCatName val="0"/>
          <c:showSerName val="0"/>
          <c:showPercent val="0"/>
          <c:showBubbleSize val="0"/>
        </c:dLbls>
        <c:axId val="218861568"/>
        <c:axId val="218863488"/>
      </c:scatterChart>
      <c:scatterChart>
        <c:scatterStyle val="smoothMarker"/>
        <c:varyColors val="0"/>
        <c:ser>
          <c:idx val="3"/>
          <c:order val="1"/>
          <c:tx>
            <c:v>phase</c:v>
          </c:tx>
          <c:spPr>
            <a:ln>
              <a:solidFill>
                <a:srgbClr val="C00000"/>
              </a:solidFill>
              <a:prstDash val="solid"/>
            </a:ln>
          </c:spPr>
          <c:marker>
            <c:symbol val="none"/>
          </c:marker>
          <c:xVal>
            <c:numRef>
              <c:f>Sheet2!$W$4:$W$404</c:f>
              <c:numCache>
                <c:formatCode>0</c:formatCode>
                <c:ptCount val="40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numCache>
            </c:numRef>
          </c:xVal>
          <c:yVal>
            <c:numRef>
              <c:f>Sheet2!$BB$4:$BB$404</c:f>
              <c:numCache>
                <c:formatCode>0.00</c:formatCode>
                <c:ptCount val="401"/>
                <c:pt idx="0">
                  <c:v>89.208918522443454</c:v>
                </c:pt>
                <c:pt idx="1">
                  <c:v>89.185067692588703</c:v>
                </c:pt>
                <c:pt idx="2">
                  <c:v>89.160793258650827</c:v>
                </c:pt>
                <c:pt idx="3">
                  <c:v>89.136082953599683</c:v>
                </c:pt>
                <c:pt idx="4">
                  <c:v>89.110924322067518</c:v>
                </c:pt>
                <c:pt idx="5">
                  <c:v>89.085304716756127</c:v>
                </c:pt>
                <c:pt idx="6">
                  <c:v>89.059211294951638</c:v>
                </c:pt>
                <c:pt idx="7">
                  <c:v>89.032631015159893</c:v>
                </c:pt>
                <c:pt idx="8">
                  <c:v>89.00555063387489</c:v>
                </c:pt>
                <c:pt idx="9">
                  <c:v>88.97795670249613</c:v>
                </c:pt>
                <c:pt idx="10">
                  <c:v>88.949835564409184</c:v>
                </c:pt>
                <c:pt idx="11">
                  <c:v>88.921173352247138</c:v>
                </c:pt>
                <c:pt idx="12">
                  <c:v>88.891955985350947</c:v>
                </c:pt>
                <c:pt idx="13">
                  <c:v>88.862169167447945</c:v>
                </c:pt>
                <c:pt idx="14">
                  <c:v>88.831798384569524</c:v>
                </c:pt>
                <c:pt idx="15">
                  <c:v>88.80082890323078</c:v>
                </c:pt>
                <c:pt idx="16">
                  <c:v>88.769245768895615</c:v>
                </c:pt>
                <c:pt idx="17">
                  <c:v>88.737033804753608</c:v>
                </c:pt>
                <c:pt idx="18">
                  <c:v>88.704177610836169</c:v>
                </c:pt>
                <c:pt idx="19">
                  <c:v>88.670661563501156</c:v>
                </c:pt>
                <c:pt idx="20">
                  <c:v>88.636469815318065</c:v>
                </c:pt>
                <c:pt idx="21">
                  <c:v>88.601586295387165</c:v>
                </c:pt>
                <c:pt idx="22">
                  <c:v>88.565994710128408</c:v>
                </c:pt>
                <c:pt idx="23">
                  <c:v>88.529678544578786</c:v>
                </c:pt>
                <c:pt idx="24">
                  <c:v>88.492621064238719</c:v>
                </c:pt>
                <c:pt idx="25">
                  <c:v>88.454805317510889</c:v>
                </c:pt>
                <c:pt idx="26">
                  <c:v>88.416214138777704</c:v>
                </c:pt>
                <c:pt idx="27">
                  <c:v>88.376830152166576</c:v>
                </c:pt>
                <c:pt idx="28">
                  <c:v>88.336635776054635</c:v>
                </c:pt>
                <c:pt idx="29">
                  <c:v>88.295613228368751</c:v>
                </c:pt>
                <c:pt idx="30">
                  <c:v>88.253744532738338</c:v>
                </c:pt>
                <c:pt idx="31">
                  <c:v>88.21101152556362</c:v>
                </c:pt>
                <c:pt idx="32">
                  <c:v>88.167395864064176</c:v>
                </c:pt>
                <c:pt idx="33">
                  <c:v>88.122879035376926</c:v>
                </c:pt>
                <c:pt idx="34">
                  <c:v>88.07744236677614</c:v>
                </c:pt>
                <c:pt idx="35">
                  <c:v>88.031067037092214</c:v>
                </c:pt>
                <c:pt idx="36">
                  <c:v>87.983734089409651</c:v>
                </c:pt>
                <c:pt idx="37">
                  <c:v>87.935424445128831</c:v>
                </c:pt>
                <c:pt idx="38">
                  <c:v>87.886118919480396</c:v>
                </c:pt>
                <c:pt idx="39">
                  <c:v>87.835798238585156</c:v>
                </c:pt>
                <c:pt idx="40">
                  <c:v>87.784443058156469</c:v>
                </c:pt>
                <c:pt idx="41">
                  <c:v>87.73203398394682</c:v>
                </c:pt>
                <c:pt idx="42">
                  <c:v>87.678551594043739</c:v>
                </c:pt>
                <c:pt idx="43">
                  <c:v>87.623976463125231</c:v>
                </c:pt>
                <c:pt idx="44">
                  <c:v>87.568289188788327</c:v>
                </c:pt>
                <c:pt idx="45">
                  <c:v>87.511470420068761</c:v>
                </c:pt>
                <c:pt idx="46">
                  <c:v>87.453500888272885</c:v>
                </c:pt>
                <c:pt idx="47">
                  <c:v>87.394361440247536</c:v>
                </c:pt>
                <c:pt idx="48">
                  <c:v>87.334033074215895</c:v>
                </c:pt>
                <c:pt idx="49">
                  <c:v>87.272496978310471</c:v>
                </c:pt>
                <c:pt idx="50">
                  <c:v>87.209734571937034</c:v>
                </c:pt>
                <c:pt idx="51">
                  <c:v>87.145727550104979</c:v>
                </c:pt>
                <c:pt idx="52">
                  <c:v>87.080457930860888</c:v>
                </c:pt>
                <c:pt idx="53">
                  <c:v>87.013908105962614</c:v>
                </c:pt>
                <c:pt idx="54">
                  <c:v>86.946060894930724</c:v>
                </c:pt>
                <c:pt idx="55">
                  <c:v>86.87689960261315</c:v>
                </c:pt>
                <c:pt idx="56">
                  <c:v>86.806408080395713</c:v>
                </c:pt>
                <c:pt idx="57">
                  <c:v>86.734570791188702</c:v>
                </c:pt>
                <c:pt idx="58">
                  <c:v>86.661372878312463</c:v>
                </c:pt>
                <c:pt idx="59">
                  <c:v>86.586800238400826</c:v>
                </c:pt>
                <c:pt idx="60">
                  <c:v>86.510839598429769</c:v>
                </c:pt>
                <c:pt idx="61">
                  <c:v>86.433478596969877</c:v>
                </c:pt>
                <c:pt idx="62">
                  <c:v>86.354705869748074</c:v>
                </c:pt>
                <c:pt idx="63">
                  <c:v>86.274511139587602</c:v>
                </c:pt>
                <c:pt idx="64">
                  <c:v>86.192885310778607</c:v>
                </c:pt>
                <c:pt idx="65">
                  <c:v>86.109820567910006</c:v>
                </c:pt>
                <c:pt idx="66">
                  <c:v>86.025310479168922</c:v>
                </c:pt>
                <c:pt idx="67">
                  <c:v>85.939350104087112</c:v>
                </c:pt>
                <c:pt idx="68">
                  <c:v>85.85193610568227</c:v>
                </c:pt>
                <c:pt idx="69">
                  <c:v>85.763066866906314</c:v>
                </c:pt>
                <c:pt idx="70">
                  <c:v>85.672742611275041</c:v>
                </c:pt>
                <c:pt idx="71">
                  <c:v>85.580965527507828</c:v>
                </c:pt>
                <c:pt idx="72">
                  <c:v>85.487739897959614</c:v>
                </c:pt>
                <c:pt idx="73">
                  <c:v>85.393072230573623</c:v>
                </c:pt>
                <c:pt idx="74">
                  <c:v>85.296971394024965</c:v>
                </c:pt>
                <c:pt idx="75">
                  <c:v>85.199448755663667</c:v>
                </c:pt>
                <c:pt idx="76">
                  <c:v>85.100518321796557</c:v>
                </c:pt>
                <c:pt idx="77">
                  <c:v>85.000196879775601</c:v>
                </c:pt>
                <c:pt idx="78">
                  <c:v>84.898504141281677</c:v>
                </c:pt>
                <c:pt idx="79">
                  <c:v>84.795462886111139</c:v>
                </c:pt>
                <c:pt idx="80">
                  <c:v>84.691099105685154</c:v>
                </c:pt>
                <c:pt idx="81">
                  <c:v>84.585442145411292</c:v>
                </c:pt>
                <c:pt idx="82">
                  <c:v>84.47852484493238</c:v>
                </c:pt>
                <c:pt idx="83">
                  <c:v>84.3703836752006</c:v>
                </c:pt>
                <c:pt idx="84">
                  <c:v>84.261058871215795</c:v>
                </c:pt>
                <c:pt idx="85">
                  <c:v>84.150594559167402</c:v>
                </c:pt>
                <c:pt idx="86">
                  <c:v>84.039038876618619</c:v>
                </c:pt>
                <c:pt idx="87">
                  <c:v>83.926444084274664</c:v>
                </c:pt>
                <c:pt idx="88">
                  <c:v>83.812866667780753</c:v>
                </c:pt>
                <c:pt idx="89">
                  <c:v>83.698367427906135</c:v>
                </c:pt>
                <c:pt idx="90">
                  <c:v>83.583011557386669</c:v>
                </c:pt>
                <c:pt idx="91">
                  <c:v>83.466868702624467</c:v>
                </c:pt>
                <c:pt idx="92">
                  <c:v>83.35001300837942</c:v>
                </c:pt>
                <c:pt idx="93">
                  <c:v>83.232523143538486</c:v>
                </c:pt>
                <c:pt idx="94">
                  <c:v>83.114482306015233</c:v>
                </c:pt>
                <c:pt idx="95">
                  <c:v>82.995978204816993</c:v>
                </c:pt>
                <c:pt idx="96">
                  <c:v>82.87710301732524</c:v>
                </c:pt>
                <c:pt idx="97">
                  <c:v>82.757953319865223</c:v>
                </c:pt>
                <c:pt idx="98">
                  <c:v>82.638629989699524</c:v>
                </c:pt>
                <c:pt idx="99">
                  <c:v>82.519238076667918</c:v>
                </c:pt>
                <c:pt idx="100">
                  <c:v>82.399886642814835</c:v>
                </c:pt>
                <c:pt idx="101">
                  <c:v>82.280688568498604</c:v>
                </c:pt>
                <c:pt idx="102">
                  <c:v>82.161760323664708</c:v>
                </c:pt>
                <c:pt idx="103">
                  <c:v>82.043221703189744</c:v>
                </c:pt>
                <c:pt idx="104">
                  <c:v>81.925195525463621</c:v>
                </c:pt>
                <c:pt idx="105">
                  <c:v>81.807807293675566</c:v>
                </c:pt>
                <c:pt idx="106">
                  <c:v>81.691184819603663</c:v>
                </c:pt>
                <c:pt idx="107">
                  <c:v>81.575457810075108</c:v>
                </c:pt>
                <c:pt idx="108">
                  <c:v>81.460757416664478</c:v>
                </c:pt>
                <c:pt idx="109">
                  <c:v>81.347215749625207</c:v>
                </c:pt>
                <c:pt idx="110">
                  <c:v>81.234965357500784</c:v>
                </c:pt>
                <c:pt idx="111">
                  <c:v>81.124138674332201</c:v>
                </c:pt>
                <c:pt idx="112">
                  <c:v>81.014867436860484</c:v>
                </c:pt>
                <c:pt idx="113">
                  <c:v>80.907282074609071</c:v>
                </c:pt>
                <c:pt idx="114">
                  <c:v>80.80151107621468</c:v>
                </c:pt>
                <c:pt idx="115">
                  <c:v>80.697680335846783</c:v>
                </c:pt>
                <c:pt idx="116">
                  <c:v>80.595912484006035</c:v>
                </c:pt>
                <c:pt idx="117">
                  <c:v>80.496326207411713</c:v>
                </c:pt>
                <c:pt idx="118">
                  <c:v>80.399035563067869</c:v>
                </c:pt>
                <c:pt idx="119">
                  <c:v>80.304149291927857</c:v>
                </c:pt>
                <c:pt idx="120">
                  <c:v>80.211770137847495</c:v>
                </c:pt>
                <c:pt idx="121">
                  <c:v>80.121994177721731</c:v>
                </c:pt>
                <c:pt idx="122">
                  <c:v>80.034910168827508</c:v>
                </c:pt>
                <c:pt idx="123">
                  <c:v>79.950598919444914</c:v>
                </c:pt>
                <c:pt idx="124">
                  <c:v>79.86913268878898</c:v>
                </c:pt>
                <c:pt idx="125">
                  <c:v>79.790574622158758</c:v>
                </c:pt>
                <c:pt idx="126">
                  <c:v>79.714978226990183</c:v>
                </c:pt>
                <c:pt idx="127">
                  <c:v>79.642386895192175</c:v>
                </c:pt>
                <c:pt idx="128">
                  <c:v>79.572833476747633</c:v>
                </c:pt>
                <c:pt idx="129">
                  <c:v>79.506339909081461</c:v>
                </c:pt>
                <c:pt idx="130">
                  <c:v>79.442916906141022</c:v>
                </c:pt>
                <c:pt idx="131">
                  <c:v>79.382563710507526</c:v>
                </c:pt>
                <c:pt idx="132">
                  <c:v>79.325267911174421</c:v>
                </c:pt>
                <c:pt idx="133">
                  <c:v>79.271005328896095</c:v>
                </c:pt>
                <c:pt idx="134">
                  <c:v>79.219739970245385</c:v>
                </c:pt>
                <c:pt idx="135">
                  <c:v>79.171424050732611</c:v>
                </c:pt>
                <c:pt idx="136">
                  <c:v>79.125998086545394</c:v>
                </c:pt>
                <c:pt idx="137">
                  <c:v>79.083391053684977</c:v>
                </c:pt>
                <c:pt idx="138">
                  <c:v>79.043520612510818</c:v>
                </c:pt>
                <c:pt idx="139">
                  <c:v>79.006293394980347</c:v>
                </c:pt>
                <c:pt idx="140">
                  <c:v>78.971605351189098</c:v>
                </c:pt>
                <c:pt idx="141">
                  <c:v>78.939342151200648</c:v>
                </c:pt>
                <c:pt idx="142">
                  <c:v>78.909379637603536</c:v>
                </c:pt>
                <c:pt idx="143">
                  <c:v>78.881584323762468</c:v>
                </c:pt>
                <c:pt idx="144">
                  <c:v>78.855813932342343</c:v>
                </c:pt>
                <c:pt idx="145">
                  <c:v>78.831917968384559</c:v>
                </c:pt>
                <c:pt idx="146">
                  <c:v>78.809738321006549</c:v>
                </c:pt>
                <c:pt idx="147">
                  <c:v>78.789109887676588</c:v>
                </c:pt>
                <c:pt idx="148">
                  <c:v>78.76986121498804</c:v>
                </c:pt>
                <c:pt idx="149">
                  <c:v>78.751815149912858</c:v>
                </c:pt>
                <c:pt idx="150">
                  <c:v>78.734789495652649</c:v>
                </c:pt>
                <c:pt idx="151">
                  <c:v>78.71859766641596</c:v>
                </c:pt>
                <c:pt idx="152">
                  <c:v>78.703049335729077</c:v>
                </c:pt>
                <c:pt idx="153">
                  <c:v>78.687951073223374</c:v>
                </c:pt>
                <c:pt idx="154">
                  <c:v>78.673106965226481</c:v>
                </c:pt>
                <c:pt idx="155">
                  <c:v>78.658319214909568</c:v>
                </c:pt>
                <c:pt idx="156">
                  <c:v>78.643388718195368</c:v>
                </c:pt>
                <c:pt idx="157">
                  <c:v>78.628115612106939</c:v>
                </c:pt>
                <c:pt idx="158">
                  <c:v>78.612299792721743</c:v>
                </c:pt>
                <c:pt idx="159">
                  <c:v>78.59574140038211</c:v>
                </c:pt>
                <c:pt idx="160">
                  <c:v>78.57824127029744</c:v>
                </c:pt>
                <c:pt idx="161">
                  <c:v>78.559601347140998</c:v>
                </c:pt>
                <c:pt idx="162">
                  <c:v>78.539625062696416</c:v>
                </c:pt>
                <c:pt idx="163">
                  <c:v>78.518117676034322</c:v>
                </c:pt>
                <c:pt idx="164">
                  <c:v>78.494886576099304</c:v>
                </c:pt>
                <c:pt idx="165">
                  <c:v>78.469741546952278</c:v>
                </c:pt>
                <c:pt idx="166">
                  <c:v>78.442494996246211</c:v>
                </c:pt>
                <c:pt idx="167">
                  <c:v>78.412962147808798</c:v>
                </c:pt>
                <c:pt idx="168">
                  <c:v>78.380961199466341</c:v>
                </c:pt>
                <c:pt idx="169">
                  <c:v>78.346313447463586</c:v>
                </c:pt>
                <c:pt idx="170">
                  <c:v>78.308843379023983</c:v>
                </c:pt>
                <c:pt idx="171">
                  <c:v>78.268378734743877</c:v>
                </c:pt>
                <c:pt idx="172">
                  <c:v>78.224750542635135</c:v>
                </c:pt>
                <c:pt idx="173">
                  <c:v>78.177793125715837</c:v>
                </c:pt>
                <c:pt idx="174">
                  <c:v>78.127344085109925</c:v>
                </c:pt>
                <c:pt idx="175">
                  <c:v>78.073244260644998</c:v>
                </c:pt>
                <c:pt idx="176">
                  <c:v>78.015337670950956</c:v>
                </c:pt>
                <c:pt idx="177">
                  <c:v>77.953471435043269</c:v>
                </c:pt>
                <c:pt idx="178">
                  <c:v>77.887495677349875</c:v>
                </c:pt>
                <c:pt idx="179">
                  <c:v>77.817263418088814</c:v>
                </c:pt>
                <c:pt idx="180">
                  <c:v>77.742630450847486</c:v>
                </c:pt>
                <c:pt idx="181">
                  <c:v>77.663455209141731</c:v>
                </c:pt>
                <c:pt idx="182">
                  <c:v>77.579598623654917</c:v>
                </c:pt>
                <c:pt idx="183">
                  <c:v>77.490923971772162</c:v>
                </c:pt>
                <c:pt idx="184">
                  <c:v>77.397296720934634</c:v>
                </c:pt>
                <c:pt idx="185">
                  <c:v>77.298584367247258</c:v>
                </c:pt>
                <c:pt idx="186">
                  <c:v>77.1946562706799</c:v>
                </c:pt>
                <c:pt idx="187">
                  <c:v>77.085383488108846</c:v>
                </c:pt>
                <c:pt idx="188">
                  <c:v>76.970638605354679</c:v>
                </c:pt>
                <c:pt idx="189">
                  <c:v>76.850295569282963</c:v>
                </c:pt>
                <c:pt idx="190">
                  <c:v>76.724229520949294</c:v>
                </c:pt>
                <c:pt idx="191">
                  <c:v>76.592316630688188</c:v>
                </c:pt>
                <c:pt idx="192">
                  <c:v>76.454433935968439</c:v>
                </c:pt>
                <c:pt idx="193">
                  <c:v>76.310459182765939</c:v>
                </c:pt>
                <c:pt idx="194">
                  <c:v>76.160270671137269</c:v>
                </c:pt>
                <c:pt idx="195">
                  <c:v>76.003747105617052</c:v>
                </c:pt>
                <c:pt idx="196">
                  <c:v>75.840767451005703</c:v>
                </c:pt>
                <c:pt idx="197">
                  <c:v>75.67121079406445</c:v>
                </c:pt>
                <c:pt idx="198">
                  <c:v>75.494956211589837</c:v>
                </c:pt>
                <c:pt idx="199">
                  <c:v>75.311882645301097</c:v>
                </c:pt>
                <c:pt idx="200">
                  <c:v>75.121868783939689</c:v>
                </c:pt>
                <c:pt idx="201">
                  <c:v>74.924792952952671</c:v>
                </c:pt>
                <c:pt idx="202">
                  <c:v>74.720533012107722</c:v>
                </c:pt>
                <c:pt idx="203">
                  <c:v>74.508966261368641</c:v>
                </c:pt>
                <c:pt idx="204">
                  <c:v>74.289969355346926</c:v>
                </c:pt>
                <c:pt idx="205">
                  <c:v>74.063418226634809</c:v>
                </c:pt>
                <c:pt idx="206">
                  <c:v>73.829188018319357</c:v>
                </c:pt>
                <c:pt idx="207">
                  <c:v>73.587153025975439</c:v>
                </c:pt>
                <c:pt idx="208">
                  <c:v>73.337186649436973</c:v>
                </c:pt>
                <c:pt idx="209">
                  <c:v>73.079161354650552</c:v>
                </c:pt>
                <c:pt idx="210">
                  <c:v>72.812948645923186</c:v>
                </c:pt>
                <c:pt idx="211">
                  <c:v>72.538419048886624</c:v>
                </c:pt>
                <c:pt idx="212">
                  <c:v>72.255442104512596</c:v>
                </c:pt>
                <c:pt idx="213">
                  <c:v>71.963886374529807</c:v>
                </c:pt>
                <c:pt idx="214">
                  <c:v>71.663619458607954</c:v>
                </c:pt>
                <c:pt idx="215">
                  <c:v>71.354508023694649</c:v>
                </c:pt>
                <c:pt idx="216">
                  <c:v>71.036417845908048</c:v>
                </c:pt>
                <c:pt idx="217">
                  <c:v>70.709213865410831</c:v>
                </c:pt>
                <c:pt idx="218">
                  <c:v>70.372760254709632</c:v>
                </c:pt>
                <c:pt idx="219">
                  <c:v>70.02692050084687</c:v>
                </c:pt>
                <c:pt idx="220">
                  <c:v>69.671557501972472</c:v>
                </c:pt>
                <c:pt idx="221">
                  <c:v>69.306533678803447</c:v>
                </c:pt>
                <c:pt idx="222">
                  <c:v>68.931711101498919</c:v>
                </c:pt>
                <c:pt idx="223">
                  <c:v>68.546951632497752</c:v>
                </c:pt>
                <c:pt idx="224">
                  <c:v>68.152117085880874</c:v>
                </c:pt>
                <c:pt idx="225">
                  <c:v>67.747069403837799</c:v>
                </c:pt>
                <c:pt idx="226">
                  <c:v>67.331670850826328</c:v>
                </c:pt>
                <c:pt idx="227">
                  <c:v>66.905784226025361</c:v>
                </c:pt>
                <c:pt idx="228">
                  <c:v>66.469273094684908</c:v>
                </c:pt>
                <c:pt idx="229">
                  <c:v>66.022002038979551</c:v>
                </c:pt>
                <c:pt idx="230">
                  <c:v>65.563836928966253</c:v>
                </c:pt>
                <c:pt idx="231">
                  <c:v>65.09464521423979</c:v>
                </c:pt>
                <c:pt idx="232">
                  <c:v>64.614296236862344</c:v>
                </c:pt>
                <c:pt idx="233">
                  <c:v>64.122661566121195</c:v>
                </c:pt>
                <c:pt idx="234">
                  <c:v>63.619615355639397</c:v>
                </c:pt>
                <c:pt idx="235">
                  <c:v>63.105034723324039</c:v>
                </c:pt>
                <c:pt idx="236">
                  <c:v>62.578800154589786</c:v>
                </c:pt>
                <c:pt idx="237">
                  <c:v>62.040795929236921</c:v>
                </c:pt>
                <c:pt idx="238">
                  <c:v>61.490910572294553</c:v>
                </c:pt>
                <c:pt idx="239">
                  <c:v>60.929037329057834</c:v>
                </c:pt>
                <c:pt idx="240">
                  <c:v>60.355074664456609</c:v>
                </c:pt>
                <c:pt idx="241">
                  <c:v>59.768926786784633</c:v>
                </c:pt>
                <c:pt idx="242">
                  <c:v>59.170504195699394</c:v>
                </c:pt>
                <c:pt idx="243">
                  <c:v>58.559724254266186</c:v>
                </c:pt>
                <c:pt idx="244">
                  <c:v>57.936511784671367</c:v>
                </c:pt>
                <c:pt idx="245">
                  <c:v>57.30079968706103</c:v>
                </c:pt>
                <c:pt idx="246">
                  <c:v>56.652529580782044</c:v>
                </c:pt>
                <c:pt idx="247">
                  <c:v>55.991652467100991</c:v>
                </c:pt>
                <c:pt idx="248">
                  <c:v>55.318129412264213</c:v>
                </c:pt>
                <c:pt idx="249">
                  <c:v>54.631932249529285</c:v>
                </c:pt>
                <c:pt idx="250">
                  <c:v>53.933044298552403</c:v>
                </c:pt>
                <c:pt idx="251">
                  <c:v>53.221461100258281</c:v>
                </c:pt>
                <c:pt idx="252">
                  <c:v>52.497191165030145</c:v>
                </c:pt>
                <c:pt idx="253">
                  <c:v>51.760256731793277</c:v>
                </c:pt>
                <c:pt idx="254">
                  <c:v>51.010694535241612</c:v>
                </c:pt>
                <c:pt idx="255">
                  <c:v>50.24855657816542</c:v>
                </c:pt>
                <c:pt idx="256">
                  <c:v>49.473910905518153</c:v>
                </c:pt>
                <c:pt idx="257">
                  <c:v>48.686842376542728</c:v>
                </c:pt>
                <c:pt idx="258">
                  <c:v>47.887453430964911</c:v>
                </c:pt>
                <c:pt idx="259">
                  <c:v>47.075864844940071</c:v>
                </c:pt>
                <c:pt idx="260">
                  <c:v>46.252216472143829</c:v>
                </c:pt>
                <c:pt idx="261">
                  <c:v>45.416667965094859</c:v>
                </c:pt>
                <c:pt idx="262">
                  <c:v>44.569399471529465</c:v>
                </c:pt>
                <c:pt idx="263">
                  <c:v>43.710612300392569</c:v>
                </c:pt>
                <c:pt idx="264">
                  <c:v>42.840529551785778</c:v>
                </c:pt>
                <c:pt idx="265">
                  <c:v>41.959396705024261</c:v>
                </c:pt>
                <c:pt idx="266">
                  <c:v>41.067482158804751</c:v>
                </c:pt>
                <c:pt idx="267">
                  <c:v>40.165077717383696</c:v>
                </c:pt>
                <c:pt idx="268">
                  <c:v>39.25249901661229</c:v>
                </c:pt>
                <c:pt idx="269">
                  <c:v>38.330085883682898</c:v>
                </c:pt>
                <c:pt idx="270">
                  <c:v>37.398202624507576</c:v>
                </c:pt>
                <c:pt idx="271">
                  <c:v>36.457238232787063</c:v>
                </c:pt>
                <c:pt idx="272">
                  <c:v>35.507606515035036</c:v>
                </c:pt>
                <c:pt idx="273">
                  <c:v>34.549746126101638</c:v>
                </c:pt>
                <c:pt idx="274">
                  <c:v>33.584120510103446</c:v>
                </c:pt>
                <c:pt idx="275">
                  <c:v>32.611217742093913</c:v>
                </c:pt>
                <c:pt idx="276">
                  <c:v>31.631550266329896</c:v>
                </c:pt>
                <c:pt idx="277">
                  <c:v>30.645654527571139</c:v>
                </c:pt>
                <c:pt idx="278">
                  <c:v>29.654090492514513</c:v>
                </c:pt>
                <c:pt idx="279">
                  <c:v>28.657441059193957</c:v>
                </c:pt>
                <c:pt idx="280">
                  <c:v>27.65631135296448</c:v>
                </c:pt>
                <c:pt idx="281">
                  <c:v>26.651327908541987</c:v>
                </c:pt>
                <c:pt idx="282">
                  <c:v>25.643137738454982</c:v>
                </c:pt>
                <c:pt idx="283">
                  <c:v>24.63240728919763</c:v>
                </c:pt>
                <c:pt idx="284">
                  <c:v>23.619821287319951</c:v>
                </c:pt>
                <c:pt idx="285">
                  <c:v>22.606081478657273</c:v>
                </c:pt>
                <c:pt idx="286">
                  <c:v>21.591905264858156</c:v>
                </c:pt>
                <c:pt idx="287">
                  <c:v>20.578024242316758</c:v>
                </c:pt>
                <c:pt idx="288">
                  <c:v>19.565182649527628</c:v>
                </c:pt>
                <c:pt idx="289">
                  <c:v>18.554135729752119</c:v>
                </c:pt>
                <c:pt idx="290">
                  <c:v>17.545648016696049</c:v>
                </c:pt>
                <c:pt idx="291">
                  <c:v>16.540491551638894</c:v>
                </c:pt>
                <c:pt idx="292">
                  <c:v>15.539444041109618</c:v>
                </c:pt>
                <c:pt idx="293">
                  <c:v>14.543286964776854</c:v>
                </c:pt>
                <c:pt idx="294">
                  <c:v>13.552803643647252</c:v>
                </c:pt>
                <c:pt idx="295">
                  <c:v>12.568777279081303</c:v>
                </c:pt>
                <c:pt idx="296">
                  <c:v>11.59198897327073</c:v>
                </c:pt>
                <c:pt idx="297">
                  <c:v>10.623215742031022</c:v>
                </c:pt>
                <c:pt idx="298">
                  <c:v>9.6632285306839663</c:v>
                </c:pt>
                <c:pt idx="299">
                  <c:v>8.712790243710117</c:v>
                </c:pt>
                <c:pt idx="300">
                  <c:v>7.7726537985966502</c:v>
                </c:pt>
                <c:pt idx="301">
                  <c:v>6.8435602139531966</c:v>
                </c:pt>
                <c:pt idx="302">
                  <c:v>5.9262367415095127</c:v>
                </c:pt>
                <c:pt idx="303">
                  <c:v>5.021395051060864</c:v>
                </c:pt>
                <c:pt idx="304">
                  <c:v>4.1297294767919652</c:v>
                </c:pt>
                <c:pt idx="305">
                  <c:v>3.2519153327114907</c:v>
                </c:pt>
                <c:pt idx="306">
                  <c:v>2.3886073041687439</c:v>
                </c:pt>
                <c:pt idx="307">
                  <c:v>1.5404379216255393</c:v>
                </c:pt>
                <c:pt idx="308">
                  <c:v>0.70801612203004538</c:v>
                </c:pt>
                <c:pt idx="309">
                  <c:v>-0.10807409770291088</c:v>
                </c:pt>
                <c:pt idx="310">
                  <c:v>-0.90727493143918991</c:v>
                </c:pt>
                <c:pt idx="311">
                  <c:v>-1.6890559159599547</c:v>
                </c:pt>
                <c:pt idx="312">
                  <c:v>-2.4529149824398928</c:v>
                </c:pt>
                <c:pt idx="313">
                  <c:v>-3.1983794059873674</c:v>
                </c:pt>
                <c:pt idx="314">
                  <c:v>-3.9250066526764158</c:v>
                </c:pt>
                <c:pt idx="315">
                  <c:v>-4.6323851241538421</c:v>
                </c:pt>
                <c:pt idx="316">
                  <c:v>-5.32013480049892</c:v>
                </c:pt>
                <c:pt idx="317">
                  <c:v>-5.9879077825356148</c:v>
                </c:pt>
                <c:pt idx="318">
                  <c:v>-6.6353887352486822</c:v>
                </c:pt>
                <c:pt idx="319">
                  <c:v>-7.2622952343365341</c:v>
                </c:pt>
                <c:pt idx="320">
                  <c:v>-7.8683780182363137</c:v>
                </c:pt>
                <c:pt idx="321">
                  <c:v>-8.45342114819573</c:v>
                </c:pt>
                <c:pt idx="322">
                  <c:v>-9.0172420791315631</c:v>
                </c:pt>
                <c:pt idx="323">
                  <c:v>-9.5596916441215001</c:v>
                </c:pt>
                <c:pt idx="324">
                  <c:v>-10.080653955423514</c:v>
                </c:pt>
                <c:pt idx="325">
                  <c:v>-10.580046224916543</c:v>
                </c:pt>
                <c:pt idx="326">
                  <c:v>-11.057818506812282</c:v>
                </c:pt>
                <c:pt idx="327">
                  <c:v>-11.513953365411538</c:v>
                </c:pt>
                <c:pt idx="328">
                  <c:v>-11.948465470575286</c:v>
                </c:pt>
                <c:pt idx="329">
                  <c:v>-12.361401123463878</c:v>
                </c:pt>
                <c:pt idx="330">
                  <c:v>-12.752837714971946</c:v>
                </c:pt>
                <c:pt idx="331">
                  <c:v>-13.122883119161912</c:v>
                </c:pt>
                <c:pt idx="332">
                  <c:v>-13.471675023883904</c:v>
                </c:pt>
                <c:pt idx="333">
                  <c:v>-13.799380200673937</c:v>
                </c:pt>
                <c:pt idx="334">
                  <c:v>-14.106193715943363</c:v>
                </c:pt>
                <c:pt idx="335">
                  <c:v>-14.392338085431845</c:v>
                </c:pt>
                <c:pt idx="336">
                  <c:v>-14.658062373877783</c:v>
                </c:pt>
                <c:pt idx="337">
                  <c:v>-14.903641241893922</c:v>
                </c:pt>
                <c:pt idx="338">
                  <c:v>-15.12937394208646</c:v>
                </c:pt>
                <c:pt idx="339">
                  <c:v>-15.335583266572684</c:v>
                </c:pt>
                <c:pt idx="340">
                  <c:v>-15.522614448185578</c:v>
                </c:pt>
                <c:pt idx="341">
                  <c:v>-15.690834017837346</c:v>
                </c:pt>
                <c:pt idx="342">
                  <c:v>-15.840628620725568</c:v>
                </c:pt>
                <c:pt idx="343">
                  <c:v>-15.972403794310935</c:v>
                </c:pt>
                <c:pt idx="344">
                  <c:v>-16.086582711260746</c:v>
                </c:pt>
                <c:pt idx="345">
                  <c:v>-16.183604890838154</c:v>
                </c:pt>
                <c:pt idx="346">
                  <c:v>-16.263924882512327</c:v>
                </c:pt>
                <c:pt idx="347">
                  <c:v>-16.328010925864476</c:v>
                </c:pt>
                <c:pt idx="348">
                  <c:v>-16.376343591152931</c:v>
                </c:pt>
                <c:pt idx="349">
                  <c:v>-16.409414405185458</c:v>
                </c:pt>
                <c:pt idx="350">
                  <c:v>-16.42772446739815</c:v>
                </c:pt>
                <c:pt idx="351">
                  <c:v>-16.431783061271005</c:v>
                </c:pt>
                <c:pt idx="352">
                  <c:v>-16.422106266398231</c:v>
                </c:pt>
                <c:pt idx="353">
                  <c:v>-16.399215576676966</c:v>
                </c:pt>
                <c:pt idx="354">
                  <c:v>-16.36363653017537</c:v>
                </c:pt>
                <c:pt idx="355">
                  <c:v>-16.315897356280942</c:v>
                </c:pt>
                <c:pt idx="356">
                  <c:v>-16.256527645715806</c:v>
                </c:pt>
                <c:pt idx="357">
                  <c:v>-16.186057048928575</c:v>
                </c:pt>
                <c:pt idx="358">
                  <c:v>-16.105014008235941</c:v>
                </c:pt>
                <c:pt idx="359">
                  <c:v>-16.013924528892289</c:v>
                </c:pt>
                <c:pt idx="360">
                  <c:v>-15.913310994008498</c:v>
                </c:pt>
                <c:pt idx="361">
                  <c:v>-15.803691027935145</c:v>
                </c:pt>
                <c:pt idx="362">
                  <c:v>-15.685576412361854</c:v>
                </c:pt>
                <c:pt idx="363">
                  <c:v>-15.559472058984284</c:v>
                </c:pt>
                <c:pt idx="364">
                  <c:v>-15.425875042141229</c:v>
                </c:pt>
                <c:pt idx="365">
                  <c:v>-15.285273694355112</c:v>
                </c:pt>
                <c:pt idx="366">
                  <c:v>-15.138146767205569</c:v>
                </c:pt>
                <c:pt idx="367">
                  <c:v>-14.984962659450559</c:v>
                </c:pt>
                <c:pt idx="368">
                  <c:v>-14.826178713786902</c:v>
                </c:pt>
                <c:pt idx="369">
                  <c:v>-14.662240583114567</c:v>
                </c:pt>
                <c:pt idx="370">
                  <c:v>-14.493581666651096</c:v>
                </c:pt>
                <c:pt idx="371">
                  <c:v>-14.320622615738614</c:v>
                </c:pt>
                <c:pt idx="372">
                  <c:v>-14.143770908699508</c:v>
                </c:pt>
                <c:pt idx="373">
                  <c:v>-13.963420493639688</c:v>
                </c:pt>
                <c:pt idx="374">
                  <c:v>-13.77995149767105</c:v>
                </c:pt>
                <c:pt idx="375">
                  <c:v>-13.593730000630529</c:v>
                </c:pt>
                <c:pt idx="376">
                  <c:v>-13.405107871023517</c:v>
                </c:pt>
                <c:pt idx="377">
                  <c:v>-13.214422661603749</c:v>
                </c:pt>
                <c:pt idx="378">
                  <c:v>-13.021997561733372</c:v>
                </c:pt>
                <c:pt idx="379">
                  <c:v>-12.828141403442629</c:v>
                </c:pt>
                <c:pt idx="380">
                  <c:v>-12.633148717921358</c:v>
                </c:pt>
                <c:pt idx="381">
                  <c:v>-12.437299839041486</c:v>
                </c:pt>
                <c:pt idx="382">
                  <c:v>-12.240861050403794</c:v>
                </c:pt>
                <c:pt idx="383">
                  <c:v>-12.044084772348896</c:v>
                </c:pt>
                <c:pt idx="384">
                  <c:v>-11.847209785346621</c:v>
                </c:pt>
                <c:pt idx="385">
                  <c:v>-11.650461486191716</c:v>
                </c:pt>
                <c:pt idx="386">
                  <c:v>-11.454052173477919</c:v>
                </c:pt>
                <c:pt idx="387">
                  <c:v>-11.258181358892017</c:v>
                </c:pt>
                <c:pt idx="388">
                  <c:v>-11.063036100967537</c:v>
                </c:pt>
                <c:pt idx="389">
                  <c:v>-10.868791358055034</c:v>
                </c:pt>
                <c:pt idx="390">
                  <c:v>-10.675610357400785</c:v>
                </c:pt>
                <c:pt idx="391">
                  <c:v>-10.483644977377992</c:v>
                </c:pt>
                <c:pt idx="392">
                  <c:v>-10.293036140074605</c:v>
                </c:pt>
                <c:pt idx="393">
                  <c:v>-10.103914211615148</c:v>
                </c:pt>
                <c:pt idx="394">
                  <c:v>-9.9163994077687789</c:v>
                </c:pt>
                <c:pt idx="395">
                  <c:v>-9.7306022025785239</c:v>
                </c:pt>
                <c:pt idx="396">
                  <c:v>-9.5466237379261258</c:v>
                </c:pt>
                <c:pt idx="397">
                  <c:v>-9.3645562321286775</c:v>
                </c:pt>
                <c:pt idx="398">
                  <c:v>-9.1844833858428387</c:v>
                </c:pt>
                <c:pt idx="399">
                  <c:v>-9.0064807837231911</c:v>
                </c:pt>
                <c:pt idx="400">
                  <c:v>-8.8306162904535768</c:v>
                </c:pt>
              </c:numCache>
            </c:numRef>
          </c:yVal>
          <c:smooth val="1"/>
          <c:extLst>
            <c:ext xmlns:c16="http://schemas.microsoft.com/office/drawing/2014/chart" uri="{C3380CC4-5D6E-409C-BE32-E72D297353CC}">
              <c16:uniqueId val="{00000001-3199-481B-8C3E-997BCBE3A1FA}"/>
            </c:ext>
          </c:extLst>
        </c:ser>
        <c:dLbls>
          <c:showLegendKey val="0"/>
          <c:showVal val="0"/>
          <c:showCatName val="0"/>
          <c:showSerName val="0"/>
          <c:showPercent val="0"/>
          <c:showBubbleSize val="0"/>
        </c:dLbls>
        <c:axId val="218865664"/>
        <c:axId val="218867200"/>
      </c:scatterChart>
      <c:valAx>
        <c:axId val="218861568"/>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 (Hz)</a:t>
                </a:r>
              </a:p>
            </c:rich>
          </c:tx>
          <c:overlay val="0"/>
        </c:title>
        <c:numFmt formatCode="#,##0" sourceLinked="0"/>
        <c:majorTickMark val="out"/>
        <c:minorTickMark val="out"/>
        <c:tickLblPos val="low"/>
        <c:txPr>
          <a:bodyPr rot="-60000000" spcFirstLastPara="0" vertOverflow="ellipsis" vert="horz" wrap="square" anchor="ctr" anchorCtr="0"/>
          <a:lstStyle/>
          <a:p>
            <a:pPr>
              <a:defRPr lang="zh-CN" sz="1400" b="0" i="0" u="none" strike="noStrike" kern="1200" baseline="0">
                <a:solidFill>
                  <a:schemeClr val="tx1"/>
                </a:solidFill>
                <a:latin typeface="+mn-lt"/>
                <a:ea typeface="+mn-ea"/>
                <a:cs typeface="+mn-cs"/>
              </a:defRPr>
            </a:pPr>
            <a:endParaRPr lang="en-US"/>
          </a:p>
        </c:txPr>
        <c:crossAx val="218863488"/>
        <c:crossesAt val="-30"/>
        <c:crossBetween val="midCat"/>
      </c:valAx>
      <c:valAx>
        <c:axId val="218863488"/>
        <c:scaling>
          <c:orientation val="minMax"/>
          <c:max val="60"/>
          <c:min val="-60"/>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1.6220068368872916E-2"/>
              <c:y val="0.38309661531757921"/>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600" b="0" i="0" u="none" strike="noStrike" kern="1200" baseline="0">
                <a:solidFill>
                  <a:schemeClr val="tx1"/>
                </a:solidFill>
                <a:latin typeface="+mn-lt"/>
                <a:ea typeface="+mn-ea"/>
                <a:cs typeface="+mn-cs"/>
              </a:defRPr>
            </a:pPr>
            <a:endParaRPr lang="en-US"/>
          </a:p>
        </c:txPr>
        <c:crossAx val="218861568"/>
        <c:crossesAt val="100"/>
        <c:crossBetween val="midCat"/>
        <c:majorUnit val="20"/>
      </c:valAx>
      <c:valAx>
        <c:axId val="218865664"/>
        <c:scaling>
          <c:logBase val="10"/>
          <c:orientation val="minMax"/>
        </c:scaling>
        <c:delete val="1"/>
        <c:axPos val="b"/>
        <c:numFmt formatCode="0" sourceLinked="1"/>
        <c:majorTickMark val="out"/>
        <c:minorTickMark val="none"/>
        <c:tickLblPos val="nextTo"/>
        <c:crossAx val="218867200"/>
        <c:crosses val="autoZero"/>
        <c:crossBetween val="midCat"/>
      </c:valAx>
      <c:valAx>
        <c:axId val="218867200"/>
        <c:scaling>
          <c:orientation val="minMax"/>
          <c:max val="180"/>
          <c:min val="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 </a:t>
                </a:r>
                <a:r>
                  <a:rPr lang="en-US" sz="1600">
                    <a:latin typeface="Arial"/>
                    <a:cs typeface="Arial"/>
                  </a:rPr>
                  <a:t>⁰ </a:t>
                </a:r>
                <a:r>
                  <a:rPr lang="en-US" sz="1600"/>
                  <a:t>)</a:t>
                </a:r>
              </a:p>
            </c:rich>
          </c:tx>
          <c:layout>
            <c:manualLayout>
              <c:xMode val="edge"/>
              <c:yMode val="edge"/>
              <c:x val="0.92622002147603522"/>
              <c:y val="0.37124837948777956"/>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600" b="0" i="0" u="none" strike="noStrike" kern="1200" baseline="0">
                <a:solidFill>
                  <a:schemeClr val="tx1"/>
                </a:solidFill>
                <a:latin typeface="+mn-lt"/>
                <a:ea typeface="+mn-ea"/>
                <a:cs typeface="+mn-cs"/>
              </a:defRPr>
            </a:pPr>
            <a:endParaRPr lang="en-US"/>
          </a:p>
        </c:txPr>
        <c:crossAx val="218865664"/>
        <c:crosses val="max"/>
        <c:crossBetween val="midCat"/>
        <c:majorUnit val="30"/>
      </c:valAx>
    </c:plotArea>
    <c:legend>
      <c:legendPos val="r"/>
      <c:layout>
        <c:manualLayout>
          <c:xMode val="edge"/>
          <c:yMode val="edge"/>
          <c:x val="0.1371999361253568"/>
          <c:y val="0.64321594306882668"/>
          <c:w val="9.1202566354423392E-2"/>
          <c:h val="0.12304710956048322"/>
        </c:manualLayout>
      </c:layout>
      <c:overlay val="0"/>
      <c:spPr>
        <a:solidFill>
          <a:schemeClr val="bg1"/>
        </a:solidFill>
      </c:spPr>
      <c:txPr>
        <a:bodyPr rot="0" spcFirstLastPara="0" vertOverflow="ellipsis" vert="horz" wrap="square" anchor="ctr" anchorCtr="1"/>
        <a:lstStyle/>
        <a:p>
          <a:pPr>
            <a:defRPr lang="zh-CN" sz="14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r>
              <a:rPr lang="en-US"/>
              <a:t>Power</a:t>
            </a:r>
            <a:r>
              <a:rPr lang="en-US" baseline="0"/>
              <a:t> Stage</a:t>
            </a:r>
            <a:r>
              <a:rPr lang="en-US"/>
              <a:t> Bode Plot</a:t>
            </a:r>
          </a:p>
        </c:rich>
      </c:tx>
      <c:layout>
        <c:manualLayout>
          <c:xMode val="edge"/>
          <c:yMode val="edge"/>
          <c:x val="0.33683336621269799"/>
          <c:y val="2.5442171813234399E-2"/>
        </c:manualLayout>
      </c:layout>
      <c:overlay val="0"/>
    </c:title>
    <c:autoTitleDeleted val="0"/>
    <c:plotArea>
      <c:layout>
        <c:manualLayout>
          <c:layoutTarget val="inner"/>
          <c:xMode val="edge"/>
          <c:yMode val="edge"/>
          <c:x val="0.157506652653672"/>
          <c:y val="0.12817556923798801"/>
          <c:w val="0.65781411588250804"/>
          <c:h val="0.71510376866900005"/>
        </c:manualLayout>
      </c:layout>
      <c:scatterChart>
        <c:scatterStyle val="smoothMarker"/>
        <c:varyColors val="0"/>
        <c:ser>
          <c:idx val="0"/>
          <c:order val="0"/>
          <c:tx>
            <c:v>gain</c:v>
          </c:tx>
          <c:spPr>
            <a:ln w="38100" cap="rnd" cmpd="sng" algn="ctr">
              <a:solidFill>
                <a:schemeClr val="accent1">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Sheet2!$AE$4:$AE$822</c:f>
              <c:numCache>
                <c:formatCode>0.0000</c:formatCode>
                <c:ptCount val="819"/>
                <c:pt idx="0">
                  <c:v>2.593386024025798</c:v>
                </c:pt>
                <c:pt idx="1">
                  <c:v>2.5927607195398372</c:v>
                </c:pt>
                <c:pt idx="2">
                  <c:v>2.5921060419214115</c:v>
                </c:pt>
                <c:pt idx="3">
                  <c:v>2.5914206161414293</c:v>
                </c:pt>
                <c:pt idx="4">
                  <c:v>2.5907030032586458</c:v>
                </c:pt>
                <c:pt idx="5">
                  <c:v>2.5899516974928773</c:v>
                </c:pt>
                <c:pt idx="6">
                  <c:v>2.5891651231683266</c:v>
                </c:pt>
                <c:pt idx="7">
                  <c:v>2.5883416315218137</c:v>
                </c:pt>
                <c:pt idx="8">
                  <c:v>2.5874794973702877</c:v>
                </c:pt>
                <c:pt idx="9">
                  <c:v>2.5865769156319267</c:v>
                </c:pt>
                <c:pt idx="10">
                  <c:v>2.5856319976949482</c:v>
                </c:pt>
                <c:pt idx="11">
                  <c:v>2.5846427676280643</c:v>
                </c:pt>
                <c:pt idx="12">
                  <c:v>2.5836071582262603</c:v>
                </c:pt>
                <c:pt idx="13">
                  <c:v>2.5825230068855189</c:v>
                </c:pt>
                <c:pt idx="14">
                  <c:v>2.581388051299816</c:v>
                </c:pt>
                <c:pt idx="15">
                  <c:v>2.5801999249735954</c:v>
                </c:pt>
                <c:pt idx="16">
                  <c:v>2.5789561525427387</c:v>
                </c:pt>
                <c:pt idx="17">
                  <c:v>2.5776541448968651</c:v>
                </c:pt>
                <c:pt idx="18">
                  <c:v>2.5762911940956643</c:v>
                </c:pt>
                <c:pt idx="19">
                  <c:v>2.574864468071727</c:v>
                </c:pt>
                <c:pt idx="20">
                  <c:v>2.5733710051123353</c:v>
                </c:pt>
                <c:pt idx="21">
                  <c:v>2.5718077081123476</c:v>
                </c:pt>
                <c:pt idx="22">
                  <c:v>2.5701713385903577</c:v>
                </c:pt>
                <c:pt idx="23">
                  <c:v>2.5684585104601068</c:v>
                </c:pt>
                <c:pt idx="24">
                  <c:v>2.5666656835490498</c:v>
                </c:pt>
                <c:pt idx="25">
                  <c:v>2.5647891568559187</c:v>
                </c:pt>
                <c:pt idx="26">
                  <c:v>2.5628250615390908</c:v>
                </c:pt>
                <c:pt idx="27">
                  <c:v>2.5607693536275073</c:v>
                </c:pt>
                <c:pt idx="28">
                  <c:v>2.5586178064459362</c:v>
                </c:pt>
                <c:pt idx="29">
                  <c:v>2.556366002746401</c:v>
                </c:pt>
                <c:pt idx="30">
                  <c:v>2.5540093265376842</c:v>
                </c:pt>
                <c:pt idx="31">
                  <c:v>2.5515429546049604</c:v>
                </c:pt>
                <c:pt idx="32">
                  <c:v>2.5489618477116891</c:v>
                </c:pt>
                <c:pt idx="33">
                  <c:v>2.5462607414763085</c:v>
                </c:pt>
                <c:pt idx="34">
                  <c:v>2.5434341369163738</c:v>
                </c:pt>
                <c:pt idx="35">
                  <c:v>2.5404762906532197</c:v>
                </c:pt>
                <c:pt idx="36">
                  <c:v>2.5373812047706785</c:v>
                </c:pt>
                <c:pt idx="37">
                  <c:v>2.5341426163218199</c:v>
                </c:pt>
                <c:pt idx="38">
                  <c:v>2.5307539864783188</c:v>
                </c:pt>
                <c:pt idx="39">
                  <c:v>2.5272084893177174</c:v>
                </c:pt>
                <c:pt idx="40">
                  <c:v>2.5234990002446267</c:v>
                </c:pt>
                <c:pt idx="41">
                  <c:v>2.5196180840429236</c:v>
                </c:pt>
                <c:pt idx="42">
                  <c:v>2.5155579825568135</c:v>
                </c:pt>
                <c:pt idx="43">
                  <c:v>2.511310602000036</c:v>
                </c:pt>
                <c:pt idx="44">
                  <c:v>2.5068674998935951</c:v>
                </c:pt>
                <c:pt idx="45">
                  <c:v>2.5022198716340118</c:v>
                </c:pt>
                <c:pt idx="46">
                  <c:v>2.4973585366955859</c:v>
                </c:pt>
                <c:pt idx="47">
                  <c:v>2.4922739244721046</c:v>
                </c:pt>
                <c:pt idx="48">
                  <c:v>2.4869560597653422</c:v>
                </c:pt>
                <c:pt idx="49">
                  <c:v>2.4813945479299555</c:v>
                </c:pt>
                <c:pt idx="50">
                  <c:v>2.4755785596867499</c:v>
                </c:pt>
                <c:pt idx="51">
                  <c:v>2.4694968156191131</c:v>
                </c:pt>
                <c:pt idx="52">
                  <c:v>2.463137570370086</c:v>
                </c:pt>
                <c:pt idx="53">
                  <c:v>2.4564885965609382</c:v>
                </c:pt>
                <c:pt idx="54">
                  <c:v>2.4495371684554614</c:v>
                </c:pt>
                <c:pt idx="55">
                  <c:v>2.4422700453979136</c:v>
                </c:pt>
                <c:pt idx="56">
                  <c:v>2.4346734550566489</c:v>
                </c:pt>
                <c:pt idx="57">
                  <c:v>2.4267330765097599</c:v>
                </c:pt>
                <c:pt idx="58">
                  <c:v>2.418434023213746</c:v>
                </c:pt>
                <c:pt idx="59">
                  <c:v>2.4097608259012584</c:v>
                </c:pt>
                <c:pt idx="60">
                  <c:v>2.4006974154591889</c:v>
                </c:pt>
                <c:pt idx="61">
                  <c:v>2.3912271058442305</c:v>
                </c:pt>
                <c:pt idx="62">
                  <c:v>2.3813325770987848</c:v>
                </c:pt>
                <c:pt idx="63">
                  <c:v>2.3709958585367885</c:v>
                </c:pt>
                <c:pt idx="64">
                  <c:v>2.3601983121753425</c:v>
                </c:pt>
                <c:pt idx="65">
                  <c:v>2.3489206164953349</c:v>
                </c:pt>
                <c:pt idx="66">
                  <c:v>2.3371427506214135</c:v>
                </c:pt>
                <c:pt idx="67">
                  <c:v>2.3248439790192585</c:v>
                </c:pt>
                <c:pt idx="68">
                  <c:v>2.3120028368160419</c:v>
                </c:pt>
                <c:pt idx="69">
                  <c:v>2.2985971158579575</c:v>
                </c:pt>
                <c:pt idx="70">
                  <c:v>2.2846038516270277</c:v>
                </c:pt>
                <c:pt idx="71">
                  <c:v>2.2699993111476804</c:v>
                </c:pt>
                <c:pt idx="72">
                  <c:v>2.254758982022171</c:v>
                </c:pt>
                <c:pt idx="73">
                  <c:v>2.2388575627421838</c:v>
                </c:pt>
                <c:pt idx="74">
                  <c:v>2.2222689544324878</c:v>
                </c:pt>
                <c:pt idx="75">
                  <c:v>2.2049662541904875</c:v>
                </c:pt>
                <c:pt idx="76">
                  <c:v>2.186921750193441</c:v>
                </c:pt>
                <c:pt idx="77">
                  <c:v>2.1681069187526925</c:v>
                </c:pt>
                <c:pt idx="78">
                  <c:v>2.1484924235008349</c:v>
                </c:pt>
                <c:pt idx="79">
                  <c:v>2.1280481169042811</c:v>
                </c:pt>
                <c:pt idx="80">
                  <c:v>2.1067430442987787</c:v>
                </c:pt>
                <c:pt idx="81">
                  <c:v>2.0845454506498489</c:v>
                </c:pt>
                <c:pt idx="82">
                  <c:v>2.0614227902432218</c:v>
                </c:pt>
                <c:pt idx="83">
                  <c:v>2.0373417395119771</c:v>
                </c:pt>
                <c:pt idx="84">
                  <c:v>2.0122682132072125</c:v>
                </c:pt>
                <c:pt idx="85">
                  <c:v>1.9861673841174006</c:v>
                </c:pt>
                <c:pt idx="86">
                  <c:v>1.9590037065376982</c:v>
                </c:pt>
                <c:pt idx="87">
                  <c:v>1.9307409436845904</c:v>
                </c:pt>
                <c:pt idx="88">
                  <c:v>1.9013421992427415</c:v>
                </c:pt>
                <c:pt idx="89">
                  <c:v>1.8707699532198172</c:v>
                </c:pt>
                <c:pt idx="90">
                  <c:v>1.8389861022710725</c:v>
                </c:pt>
                <c:pt idx="91">
                  <c:v>1.8059520046385109</c:v>
                </c:pt>
                <c:pt idx="92">
                  <c:v>1.7716285298292513</c:v>
                </c:pt>
                <c:pt idx="93">
                  <c:v>1.735976113134275</c:v>
                </c:pt>
                <c:pt idx="94">
                  <c:v>1.6989548150618587</c:v>
                </c:pt>
                <c:pt idx="95">
                  <c:v>1.6605243857297187</c:v>
                </c:pt>
                <c:pt idx="96">
                  <c:v>1.6206443342262176</c:v>
                </c:pt>
                <c:pt idx="97">
                  <c:v>1.579274002913873</c:v>
                </c:pt>
                <c:pt idx="98">
                  <c:v>1.5363726466081913</c:v>
                </c:pt>
                <c:pt idx="99">
                  <c:v>1.4918995165214826</c:v>
                </c:pt>
                <c:pt idx="100">
                  <c:v>1.4458139488152257</c:v>
                </c:pt>
                <c:pt idx="101">
                  <c:v>1.3980754575561489</c:v>
                </c:pt>
                <c:pt idx="102">
                  <c:v>1.3486438318206049</c:v>
                </c:pt>
                <c:pt idx="103">
                  <c:v>1.2974792366399761</c:v>
                </c:pt>
                <c:pt idx="104">
                  <c:v>1.2445423174269297</c:v>
                </c:pt>
                <c:pt idx="105">
                  <c:v>1.18979430746941</c:v>
                </c:pt>
                <c:pt idx="106">
                  <c:v>1.1331971380265464</c:v>
                </c:pt>
                <c:pt idx="107">
                  <c:v>1.0747135505097238</c:v>
                </c:pt>
                <c:pt idx="108">
                  <c:v>1.0143072101826471</c:v>
                </c:pt>
                <c:pt idx="109">
                  <c:v>0.95194282076863013</c:v>
                </c:pt>
                <c:pt idx="110">
                  <c:v>0.88758623931087599</c:v>
                </c:pt>
                <c:pt idx="111">
                  <c:v>0.82120459059470374</c:v>
                </c:pt>
                <c:pt idx="112">
                  <c:v>0.7527663804089324</c:v>
                </c:pt>
                <c:pt idx="113">
                  <c:v>0.68224160689895952</c:v>
                </c:pt>
                <c:pt idx="114">
                  <c:v>0.60960186924643156</c:v>
                </c:pt>
                <c:pt idx="115">
                  <c:v>0.53482047290122992</c:v>
                </c:pt>
                <c:pt idx="116">
                  <c:v>0.45787253059047284</c:v>
                </c:pt>
                <c:pt idx="117">
                  <c:v>0.37873505833789378</c:v>
                </c:pt>
                <c:pt idx="118">
                  <c:v>0.29738706574459267</c:v>
                </c:pt>
                <c:pt idx="119">
                  <c:v>0.21380963980971532</c:v>
                </c:pt>
                <c:pt idx="120">
                  <c:v>0.12798602160653294</c:v>
                </c:pt>
                <c:pt idx="121">
                  <c:v>3.9901675175775322E-2</c:v>
                </c:pt>
                <c:pt idx="122">
                  <c:v>-5.0455651946687038E-2</c:v>
                </c:pt>
                <c:pt idx="123">
                  <c:v>-0.14309587708694027</c:v>
                </c:pt>
                <c:pt idx="124">
                  <c:v>-0.23802654012302862</c:v>
                </c:pt>
                <c:pt idx="125">
                  <c:v>-0.33525277087770888</c:v>
                </c:pt>
                <c:pt idx="126">
                  <c:v>-0.43477726650073395</c:v>
                </c:pt>
                <c:pt idx="127">
                  <c:v>-0.53660027903928653</c:v>
                </c:pt>
                <c:pt idx="128">
                  <c:v>-0.64071961330433291</c:v>
                </c:pt>
                <c:pt idx="129">
                  <c:v>-0.74713063504833277</c:v>
                </c:pt>
                <c:pt idx="130">
                  <c:v>-0.85582628937651306</c:v>
                </c:pt>
                <c:pt idx="131">
                  <c:v>-0.96679712922267591</c:v>
                </c:pt>
                <c:pt idx="132">
                  <c:v>-1.0800313536311517</c:v>
                </c:pt>
                <c:pt idx="133">
                  <c:v>-1.1955148555015955</c:v>
                </c:pt>
                <c:pt idx="134">
                  <c:v>-1.3132312783730984</c:v>
                </c:pt>
                <c:pt idx="135">
                  <c:v>-1.4331620817508057</c:v>
                </c:pt>
                <c:pt idx="136">
                  <c:v>-1.5552866144113013</c:v>
                </c:pt>
                <c:pt idx="137">
                  <c:v>-1.6795821950653709</c:v>
                </c:pt>
                <c:pt idx="138">
                  <c:v>-1.806024199706717</c:v>
                </c:pt>
                <c:pt idx="139">
                  <c:v>-1.9345861549352854</c:v>
                </c:pt>
                <c:pt idx="140">
                  <c:v>-2.0652398365128879</c:v>
                </c:pt>
                <c:pt idx="141">
                  <c:v>-2.1979553723878107</c:v>
                </c:pt>
                <c:pt idx="142">
                  <c:v>-2.3327013494132456</c:v>
                </c:pt>
                <c:pt idx="143">
                  <c:v>-2.4694449229822411</c:v>
                </c:pt>
                <c:pt idx="144">
                  <c:v>-2.6081519288079558</c:v>
                </c:pt>
                <c:pt idx="145">
                  <c:v>-2.7487869960931515</c:v>
                </c:pt>
                <c:pt idx="146">
                  <c:v>-2.8913136613547903</c:v>
                </c:pt>
                <c:pt idx="147">
                  <c:v>-3.0356944821991445</c:v>
                </c:pt>
                <c:pt idx="148">
                  <c:v>-3.1818911503778553</c:v>
                </c:pt>
                <c:pt idx="149">
                  <c:v>-3.3298646034960644</c:v>
                </c:pt>
                <c:pt idx="150">
                  <c:v>-3.4795751347879795</c:v>
                </c:pt>
                <c:pt idx="151">
                  <c:v>-3.6309825004238809</c:v>
                </c:pt>
                <c:pt idx="152">
                  <c:v>-3.7840460238624982</c:v>
                </c:pt>
                <c:pt idx="153">
                  <c:v>-3.9387246968150178</c:v>
                </c:pt>
                <c:pt idx="154">
                  <c:v>-4.0949772764400691</c:v>
                </c:pt>
                <c:pt idx="155">
                  <c:v>-4.2527623784413802</c:v>
                </c:pt>
                <c:pt idx="156">
                  <c:v>-4.41203856579265</c:v>
                </c:pt>
                <c:pt idx="157">
                  <c:v>-4.5727644328646688</c:v>
                </c:pt>
                <c:pt idx="158">
                  <c:v>-4.7348986847790213</c:v>
                </c:pt>
                <c:pt idx="159">
                  <c:v>-4.8984002118595518</c:v>
                </c:pt>
                <c:pt idx="160">
                  <c:v>-5.063228159097048</c:v>
                </c:pt>
                <c:pt idx="161">
                  <c:v>-5.2293419905834737</c:v>
                </c:pt>
                <c:pt idx="162">
                  <c:v>-5.3967015489107792</c:v>
                </c:pt>
                <c:pt idx="163">
                  <c:v>-5.5652671095633295</c:v>
                </c:pt>
                <c:pt idx="164">
                  <c:v>-5.734999430365014</c:v>
                </c:pt>
                <c:pt idx="165">
                  <c:v>-5.905859796069433</c:v>
                </c:pt>
                <c:pt idx="166">
                  <c:v>-6.0778100582064614</c:v>
                </c:pt>
                <c:pt idx="167">
                  <c:v>-6.2508126703193252</c:v>
                </c:pt>
                <c:pt idx="168">
                  <c:v>-6.4248307187445981</c:v>
                </c:pt>
                <c:pt idx="169">
                  <c:v>-6.5998279491018526</c:v>
                </c:pt>
                <c:pt idx="170">
                  <c:v>-6.7757687886723135</c:v>
                </c:pt>
                <c:pt idx="171">
                  <c:v>-6.9526183648542323</c:v>
                </c:pt>
                <c:pt idx="172">
                  <c:v>-7.1303425198901813</c:v>
                </c:pt>
                <c:pt idx="173">
                  <c:v>-7.3089078220651276</c:v>
                </c:pt>
                <c:pt idx="174">
                  <c:v>-7.4882815735767503</c:v>
                </c:pt>
                <c:pt idx="175">
                  <c:v>-7.6684318152796953</c:v>
                </c:pt>
                <c:pt idx="176">
                  <c:v>-7.8493273285041392</c:v>
                </c:pt>
                <c:pt idx="177">
                  <c:v>-8.0309376341460954</c:v>
                </c:pt>
                <c:pt idx="178">
                  <c:v>-8.2132329892228739</c:v>
                </c:pt>
                <c:pt idx="179">
                  <c:v>-8.3961843810821026</c:v>
                </c:pt>
                <c:pt idx="180">
                  <c:v>-8.5797635194459847</c:v>
                </c:pt>
                <c:pt idx="181">
                  <c:v>-8.7639428264664971</c:v>
                </c:pt>
                <c:pt idx="182">
                  <c:v>-8.9486954249588049</c:v>
                </c:pt>
                <c:pt idx="183">
                  <c:v>-9.1339951249730476</c:v>
                </c:pt>
                <c:pt idx="184">
                  <c:v>-9.3198164088558251</c:v>
                </c:pt>
                <c:pt idx="185">
                  <c:v>-9.5061344149444569</c:v>
                </c:pt>
                <c:pt idx="186">
                  <c:v>-9.6929249200283909</c:v>
                </c:pt>
                <c:pt idx="187">
                  <c:v>-9.8801643207037042</c:v>
                </c:pt>
                <c:pt idx="188">
                  <c:v>-10.067829613737393</c:v>
                </c:pt>
                <c:pt idx="189">
                  <c:v>-10.255898375550661</c:v>
                </c:pt>
                <c:pt idx="190">
                  <c:v>-10.444348740920884</c:v>
                </c:pt>
                <c:pt idx="191">
                  <c:v>-10.633159380994893</c:v>
                </c:pt>
                <c:pt idx="192">
                  <c:v>-10.822309480697584</c:v>
                </c:pt>
                <c:pt idx="193">
                  <c:v>-11.011778715612628</c:v>
                </c:pt>
                <c:pt idx="194">
                  <c:v>-11.20154722840465</c:v>
                </c:pt>
                <c:pt idx="195">
                  <c:v>-11.391595604845525</c:v>
                </c:pt>
                <c:pt idx="196">
                  <c:v>-11.581904849500347</c:v>
                </c:pt>
                <c:pt idx="197">
                  <c:v>-11.772456361123107</c:v>
                </c:pt>
                <c:pt idx="198">
                  <c:v>-11.963231907805422</c:v>
                </c:pt>
                <c:pt idx="199">
                  <c:v>-12.154213601916965</c:v>
                </c:pt>
                <c:pt idx="200">
                  <c:v>-12.345383874870388</c:v>
                </c:pt>
                <c:pt idx="201">
                  <c:v>-12.536725451739279</c:v>
                </c:pt>
                <c:pt idx="202">
                  <c:v>-12.728221325752903</c:v>
                </c:pt>
                <c:pt idx="203">
                  <c:v>-12.919854732687735</c:v>
                </c:pt>
                <c:pt idx="204">
                  <c:v>-13.111609125171839</c:v>
                </c:pt>
                <c:pt idx="205">
                  <c:v>-13.303468146914833</c:v>
                </c:pt>
                <c:pt idx="206">
                  <c:v>-13.49541560687342</c:v>
                </c:pt>
                <c:pt idx="207">
                  <c:v>-13.687435453359173</c:v>
                </c:pt>
                <c:pt idx="208">
                  <c:v>-13.879511748093728</c:v>
                </c:pt>
                <c:pt idx="209">
                  <c:v>-14.07162864021357</c:v>
                </c:pt>
                <c:pt idx="210">
                  <c:v>-14.263770340225722</c:v>
                </c:pt>
                <c:pt idx="211">
                  <c:v>-14.455921093913535</c:v>
                </c:pt>
                <c:pt idx="212">
                  <c:v>-14.648065156191056</c:v>
                </c:pt>
                <c:pt idx="213">
                  <c:v>-14.840186764903425</c:v>
                </c:pt>
                <c:pt idx="214">
                  <c:v>-15.032270114570483</c:v>
                </c:pt>
                <c:pt idx="215">
                  <c:v>-15.224299330069968</c:v>
                </c:pt>
                <c:pt idx="216">
                  <c:v>-15.4162584402576</c:v>
                </c:pt>
                <c:pt idx="217">
                  <c:v>-15.608131351520759</c:v>
                </c:pt>
                <c:pt idx="218">
                  <c:v>-15.79990182126398</c:v>
                </c:pt>
                <c:pt idx="219">
                  <c:v>-15.991553431324762</c:v>
                </c:pt>
                <c:pt idx="220">
                  <c:v>-16.1830695613199</c:v>
                </c:pt>
                <c:pt idx="221">
                  <c:v>-16.374433361923803</c:v>
                </c:pt>
                <c:pt idx="222">
                  <c:v>-16.565627728082479</c:v>
                </c:pt>
                <c:pt idx="223">
                  <c:v>-16.756635272168531</c:v>
                </c:pt>
                <c:pt idx="224">
                  <c:v>-16.947438297085796</c:v>
                </c:pt>
                <c:pt idx="225">
                  <c:v>-17.13801876933416</c:v>
                </c:pt>
                <c:pt idx="226">
                  <c:v>-17.328358292049227</c:v>
                </c:pt>
                <c:pt idx="227">
                  <c:v>-17.5184380780344</c:v>
                </c:pt>
                <c:pt idx="228">
                  <c:v>-17.70823892280681</c:v>
                </c:pt>
                <c:pt idx="229">
                  <c:v>-17.897741177683478</c:v>
                </c:pt>
                <c:pt idx="230">
                  <c:v>-18.086924722937713</c:v>
                </c:pt>
                <c:pt idx="231">
                  <c:v>-18.275768941061393</c:v>
                </c:pt>
                <c:pt idx="232">
                  <c:v>-18.464252690173915</c:v>
                </c:pt>
                <c:pt idx="233">
                  <c:v>-18.652354277624287</c:v>
                </c:pt>
                <c:pt idx="234">
                  <c:v>-18.840051433838703</c:v>
                </c:pt>
                <c:pt idx="235">
                  <c:v>-19.027321286472926</c:v>
                </c:pt>
                <c:pt idx="236">
                  <c:v>-19.214140334934669</c:v>
                </c:pt>
                <c:pt idx="237">
                  <c:v>-19.400484425349319</c:v>
                </c:pt>
                <c:pt idx="238">
                  <c:v>-19.586328726048652</c:v>
                </c:pt>
                <c:pt idx="239">
                  <c:v>-19.771647703670865</c:v>
                </c:pt>
                <c:pt idx="240">
                  <c:v>-19.956415099967369</c:v>
                </c:pt>
                <c:pt idx="241">
                  <c:v>-20.140603909420619</c:v>
                </c:pt>
                <c:pt idx="242">
                  <c:v>-20.324186357784857</c:v>
                </c:pt>
                <c:pt idx="243">
                  <c:v>-20.507133881670867</c:v>
                </c:pt>
                <c:pt idx="244">
                  <c:v>-20.689417109303427</c:v>
                </c:pt>
                <c:pt idx="245">
                  <c:v>-20.871005842589398</c:v>
                </c:pt>
                <c:pt idx="246">
                  <c:v>-21.051869040641911</c:v>
                </c:pt>
                <c:pt idx="247">
                  <c:v>-21.231974804914842</c:v>
                </c:pt>
                <c:pt idx="248">
                  <c:v>-21.41129036610883</c:v>
                </c:pt>
                <c:pt idx="249">
                  <c:v>-21.589782073018085</c:v>
                </c:pt>
                <c:pt idx="250">
                  <c:v>-21.767415383493212</c:v>
                </c:pt>
                <c:pt idx="251">
                  <c:v>-21.944154857700742</c:v>
                </c:pt>
                <c:pt idx="252">
                  <c:v>-22.119964153868096</c:v>
                </c:pt>
                <c:pt idx="253">
                  <c:v>-22.294806026700901</c:v>
                </c:pt>
                <c:pt idx="254">
                  <c:v>-22.468642328667894</c:v>
                </c:pt>
                <c:pt idx="255">
                  <c:v>-22.641434014346586</c:v>
                </c:pt>
                <c:pt idx="256">
                  <c:v>-22.81314114802294</c:v>
                </c:pt>
                <c:pt idx="257">
                  <c:v>-22.983722914736475</c:v>
                </c:pt>
                <c:pt idx="258">
                  <c:v>-23.153137634956668</c:v>
                </c:pt>
                <c:pt idx="259">
                  <c:v>-23.321342783070985</c:v>
                </c:pt>
                <c:pt idx="260">
                  <c:v>-23.488295009854042</c:v>
                </c:pt>
                <c:pt idx="261">
                  <c:v>-23.653950169076928</c:v>
                </c:pt>
                <c:pt idx="262">
                  <c:v>-23.818263348399459</c:v>
                </c:pt>
                <c:pt idx="263">
                  <c:v>-23.981188904671139</c:v>
                </c:pt>
                <c:pt idx="264">
                  <c:v>-24.14268050374492</c:v>
                </c:pt>
                <c:pt idx="265">
                  <c:v>-24.302691164883878</c:v>
                </c:pt>
                <c:pt idx="266">
                  <c:v>-24.461173309812917</c:v>
                </c:pt>
                <c:pt idx="267">
                  <c:v>-24.618078816436814</c:v>
                </c:pt>
                <c:pt idx="268">
                  <c:v>-24.773359077211431</c:v>
                </c:pt>
                <c:pt idx="269">
                  <c:v>-24.926965062117564</c:v>
                </c:pt>
                <c:pt idx="270">
                  <c:v>-25.078847386146268</c:v>
                </c:pt>
                <c:pt idx="271">
                  <c:v>-25.228956381161275</c:v>
                </c:pt>
                <c:pt idx="272">
                  <c:v>-25.377242171958173</c:v>
                </c:pt>
                <c:pt idx="273">
                  <c:v>-25.523654756292743</c:v>
                </c:pt>
                <c:pt idx="274">
                  <c:v>-25.668144088600499</c:v>
                </c:pt>
                <c:pt idx="275">
                  <c:v>-25.810660167080176</c:v>
                </c:pt>
                <c:pt idx="276">
                  <c:v>-25.951153123762278</c:v>
                </c:pt>
                <c:pt idx="277">
                  <c:v>-26.089573317133681</c:v>
                </c:pt>
                <c:pt idx="278">
                  <c:v>-26.225871426840044</c:v>
                </c:pt>
                <c:pt idx="279">
                  <c:v>-26.35999854993991</c:v>
                </c:pt>
                <c:pt idx="280">
                  <c:v>-26.491906298140659</c:v>
                </c:pt>
                <c:pt idx="281">
                  <c:v>-26.62154689540462</c:v>
                </c:pt>
                <c:pt idx="282">
                  <c:v>-26.748873275278253</c:v>
                </c:pt>
                <c:pt idx="283">
                  <c:v>-26.873839177266419</c:v>
                </c:pt>
                <c:pt idx="284">
                  <c:v>-26.996399241549636</c:v>
                </c:pt>
                <c:pt idx="285">
                  <c:v>-27.116509101325317</c:v>
                </c:pt>
                <c:pt idx="286">
                  <c:v>-27.234125472045299</c:v>
                </c:pt>
                <c:pt idx="287">
                  <c:v>-27.349206236821814</c:v>
                </c:pt>
                <c:pt idx="288">
                  <c:v>-27.461710527283017</c:v>
                </c:pt>
                <c:pt idx="289">
                  <c:v>-27.571598799178318</c:v>
                </c:pt>
                <c:pt idx="290">
                  <c:v>-27.678832902061931</c:v>
                </c:pt>
                <c:pt idx="291">
                  <c:v>-27.783376142422</c:v>
                </c:pt>
                <c:pt idx="292">
                  <c:v>-27.885193339671048</c:v>
                </c:pt>
                <c:pt idx="293">
                  <c:v>-27.98425087447027</c:v>
                </c:pt>
                <c:pt idx="294">
                  <c:v>-28.080516728930498</c:v>
                </c:pt>
                <c:pt idx="295">
                  <c:v>-28.173960518300881</c:v>
                </c:pt>
                <c:pt idx="296">
                  <c:v>-28.264553513848583</c:v>
                </c:pt>
                <c:pt idx="297">
                  <c:v>-28.35226865671202</c:v>
                </c:pt>
                <c:pt idx="298">
                  <c:v>-28.437080562610952</c:v>
                </c:pt>
                <c:pt idx="299">
                  <c:v>-28.518965517391475</c:v>
                </c:pt>
                <c:pt idx="300">
                  <c:v>-28.597901463485265</c:v>
                </c:pt>
                <c:pt idx="301">
                  <c:v>-28.673867977463317</c:v>
                </c:pt>
                <c:pt idx="302">
                  <c:v>-28.746846238965357</c:v>
                </c:pt>
                <c:pt idx="303">
                  <c:v>-28.816818991384398</c:v>
                </c:pt>
                <c:pt idx="304">
                  <c:v>-28.883770494781068</c:v>
                </c:pt>
                <c:pt idx="305">
                  <c:v>-28.947686471592021</c:v>
                </c:pt>
                <c:pt idx="306">
                  <c:v>-29.008554045780443</c:v>
                </c:pt>
                <c:pt idx="307">
                  <c:v>-29.066361676152557</c:v>
                </c:pt>
                <c:pt idx="308">
                  <c:v>-29.121099084631183</c:v>
                </c:pt>
                <c:pt idx="309">
                  <c:v>-29.172757180335257</c:v>
                </c:pt>
                <c:pt idx="310">
                  <c:v>-29.221327980361256</c:v>
                </c:pt>
                <c:pt idx="311">
                  <c:v>-29.266804528199188</c:v>
                </c:pt>
                <c:pt idx="312">
                  <c:v>-29.30918081074044</c:v>
                </c:pt>
                <c:pt idx="313">
                  <c:v>-29.348451674848508</c:v>
                </c:pt>
                <c:pt idx="314">
                  <c:v>-29.384612744465617</c:v>
                </c:pt>
                <c:pt idx="315">
                  <c:v>-29.417660339218294</c:v>
                </c:pt>
                <c:pt idx="316">
                  <c:v>-29.447591395464553</c:v>
                </c:pt>
                <c:pt idx="317">
                  <c:v>-29.474403390693716</c:v>
                </c:pt>
                <c:pt idx="318">
                  <c:v>-29.498094272147725</c:v>
                </c:pt>
                <c:pt idx="319">
                  <c:v>-29.518662390481985</c:v>
                </c:pt>
                <c:pt idx="320">
                  <c:v>-29.536106439222895</c:v>
                </c:pt>
                <c:pt idx="321">
                  <c:v>-29.550425400710971</c:v>
                </c:pt>
                <c:pt idx="322">
                  <c:v>-29.561618499142828</c:v>
                </c:pt>
                <c:pt idx="323">
                  <c:v>-29.569685161243186</c:v>
                </c:pt>
                <c:pt idx="324">
                  <c:v>-29.574624985010438</c:v>
                </c:pt>
                <c:pt idx="325">
                  <c:v>-29.576437716887582</c:v>
                </c:pt>
                <c:pt idx="326">
                  <c:v>-29.575123237614559</c:v>
                </c:pt>
                <c:pt idx="327">
                  <c:v>-29.570681556920228</c:v>
                </c:pt>
                <c:pt idx="328">
                  <c:v>-29.563112817112504</c:v>
                </c:pt>
                <c:pt idx="329">
                  <c:v>-29.552417305524852</c:v>
                </c:pt>
                <c:pt idx="330">
                  <c:v>-29.538595475677994</c:v>
                </c:pt>
                <c:pt idx="331">
                  <c:v>-29.521647976916693</c:v>
                </c:pt>
                <c:pt idx="332">
                  <c:v>-29.501575692186083</c:v>
                </c:pt>
                <c:pt idx="333">
                  <c:v>-29.478379783518903</c:v>
                </c:pt>
                <c:pt idx="334">
                  <c:v>-29.452061744716843</c:v>
                </c:pt>
                <c:pt idx="335">
                  <c:v>-29.422623460626145</c:v>
                </c:pt>
                <c:pt idx="336">
                  <c:v>-29.39006727233085</c:v>
                </c:pt>
                <c:pt idx="337">
                  <c:v>-29.354396047516641</c:v>
                </c:pt>
                <c:pt idx="338">
                  <c:v>-29.315613255197771</c:v>
                </c:pt>
                <c:pt idx="339">
                  <c:v>-29.273723043944944</c:v>
                </c:pt>
                <c:pt idx="340">
                  <c:v>-29.228730322709712</c:v>
                </c:pt>
                <c:pt idx="341">
                  <c:v>-29.180640843306936</c:v>
                </c:pt>
                <c:pt idx="342">
                  <c:v>-29.129461283594374</c:v>
                </c:pt>
                <c:pt idx="343">
                  <c:v>-29.075199330376837</c:v>
                </c:pt>
                <c:pt idx="344">
                  <c:v>-29.017863761062415</c:v>
                </c:pt>
                <c:pt idx="345">
                  <c:v>-28.957464523109575</c:v>
                </c:pt>
                <c:pt idx="346">
                  <c:v>-28.894012810326934</c:v>
                </c:pt>
                <c:pt idx="347">
                  <c:v>-28.827521135122179</c:v>
                </c:pt>
                <c:pt idx="348">
                  <c:v>-28.758003395841719</c:v>
                </c:pt>
                <c:pt idx="349">
                  <c:v>-28.685474938398826</c:v>
                </c:pt>
                <c:pt idx="350">
                  <c:v>-28.609952611453483</c:v>
                </c:pt>
                <c:pt idx="351">
                  <c:v>-28.531454814481673</c:v>
                </c:pt>
                <c:pt idx="352">
                  <c:v>-28.450001538154297</c:v>
                </c:pt>
                <c:pt idx="353">
                  <c:v>-28.365614396534408</c:v>
                </c:pt>
                <c:pt idx="354">
                  <c:v>-28.278316650696201</c:v>
                </c:pt>
                <c:pt idx="355">
                  <c:v>-28.188133223466348</c:v>
                </c:pt>
                <c:pt idx="356">
                  <c:v>-28.095090705089529</c:v>
                </c:pt>
                <c:pt idx="357">
                  <c:v>-27.999217349720581</c:v>
                </c:pt>
                <c:pt idx="358">
                  <c:v>-27.900543062746529</c:v>
                </c:pt>
                <c:pt idx="359">
                  <c:v>-27.799099379040189</c:v>
                </c:pt>
                <c:pt idx="360">
                  <c:v>-27.694919432341418</c:v>
                </c:pt>
                <c:pt idx="361">
                  <c:v>-27.58803791605256</c:v>
                </c:pt>
                <c:pt idx="362">
                  <c:v>-27.478491035817772</c:v>
                </c:pt>
                <c:pt idx="363">
                  <c:v>-27.366316454332583</c:v>
                </c:pt>
                <c:pt idx="364">
                  <c:v>-27.251553228898278</c:v>
                </c:pt>
                <c:pt idx="365">
                  <c:v>-27.134241742295309</c:v>
                </c:pt>
                <c:pt idx="366">
                  <c:v>-27.014423627599612</c:v>
                </c:pt>
                <c:pt idx="367">
                  <c:v>-26.892141687606088</c:v>
                </c:pt>
                <c:pt idx="368">
                  <c:v>-26.767439809554013</c:v>
                </c:pt>
                <c:pt idx="369">
                  <c:v>-26.640362875869002</c:v>
                </c:pt>
                <c:pt idx="370">
                  <c:v>-26.51095667164758</c:v>
                </c:pt>
                <c:pt idx="371">
                  <c:v>-26.379267789611184</c:v>
                </c:pt>
                <c:pt idx="372">
                  <c:v>-26.245343533249276</c:v>
                </c:pt>
                <c:pt idx="373">
                  <c:v>-26.109231818855719</c:v>
                </c:pt>
                <c:pt idx="374">
                  <c:v>-25.970981077139424</c:v>
                </c:pt>
                <c:pt idx="375">
                  <c:v>-25.830640155060866</c:v>
                </c:pt>
                <c:pt idx="376">
                  <c:v>-25.688258218510271</c:v>
                </c:pt>
                <c:pt idx="377">
                  <c:v>-25.543884656403851</c:v>
                </c:pt>
                <c:pt idx="378">
                  <c:v>-25.397568986729457</c:v>
                </c:pt>
                <c:pt idx="379">
                  <c:v>-25.24936076502766</c:v>
                </c:pt>
                <c:pt idx="380">
                  <c:v>-25.099309495741508</c:v>
                </c:pt>
                <c:pt idx="381">
                  <c:v>-24.947464546823387</c:v>
                </c:pt>
                <c:pt idx="382">
                  <c:v>-24.793875067931005</c:v>
                </c:pt>
                <c:pt idx="383">
                  <c:v>-24.638589912497494</c:v>
                </c:pt>
                <c:pt idx="384">
                  <c:v>-24.481657563908961</c:v>
                </c:pt>
                <c:pt idx="385">
                  <c:v>-24.323126065976133</c:v>
                </c:pt>
                <c:pt idx="386">
                  <c:v>-24.163042957839149</c:v>
                </c:pt>
                <c:pt idx="387">
                  <c:v>-24.001455213401442</c:v>
                </c:pt>
                <c:pt idx="388">
                  <c:v>-23.838409185347412</c:v>
                </c:pt>
                <c:pt idx="389">
                  <c:v>-23.673950553760331</c:v>
                </c:pt>
                <c:pt idx="390">
                  <c:v>-23.508124279321944</c:v>
                </c:pt>
                <c:pt idx="391">
                  <c:v>-23.340974561043751</c:v>
                </c:pt>
                <c:pt idx="392">
                  <c:v>-23.172544798450879</c:v>
                </c:pt>
                <c:pt idx="393">
                  <c:v>-23.002877558115486</c:v>
                </c:pt>
                <c:pt idx="394">
                  <c:v>-22.832014544413688</c:v>
                </c:pt>
                <c:pt idx="395">
                  <c:v>-22.659996574362211</c:v>
                </c:pt>
                <c:pt idx="396">
                  <c:v>-22.486863556374971</c:v>
                </c:pt>
                <c:pt idx="397">
                  <c:v>-22.312654472767349</c:v>
                </c:pt>
                <c:pt idx="398">
                  <c:v>-22.13740736582578</c:v>
                </c:pt>
                <c:pt idx="399">
                  <c:v>-21.961159327253295</c:v>
                </c:pt>
                <c:pt idx="400">
                  <c:v>-21.783946490795795</c:v>
                </c:pt>
                <c:pt idx="401">
                  <c:v>-21.60580402785196</c:v>
                </c:pt>
                <c:pt idx="402">
                  <c:v>-21.426766145867752</c:v>
                </c:pt>
                <c:pt idx="403">
                  <c:v>-21.24686608931772</c:v>
                </c:pt>
                <c:pt idx="404">
                  <c:v>-21.066136143077063</c:v>
                </c:pt>
                <c:pt idx="405">
                  <c:v>-20.884607637992346</c:v>
                </c:pt>
                <c:pt idx="406">
                  <c:v>-20.702310958463158</c:v>
                </c:pt>
                <c:pt idx="407">
                  <c:v>-20.519275551852488</c:v>
                </c:pt>
                <c:pt idx="408">
                  <c:v>-20.335529939550156</c:v>
                </c:pt>
                <c:pt idx="409">
                  <c:v>-20.151101729520263</c:v>
                </c:pt>
                <c:pt idx="410">
                  <c:v>-19.966017630171642</c:v>
                </c:pt>
                <c:pt idx="411">
                  <c:v>-19.780303465397374</c:v>
                </c:pt>
                <c:pt idx="412">
                  <c:v>-19.59398419063848</c:v>
                </c:pt>
                <c:pt idx="413">
                  <c:v>-19.407083909833815</c:v>
                </c:pt>
                <c:pt idx="414">
                  <c:v>-19.219625893127827</c:v>
                </c:pt>
                <c:pt idx="415">
                  <c:v>-19.031632595215122</c:v>
                </c:pt>
                <c:pt idx="416">
                  <c:v>-18.843125674209382</c:v>
                </c:pt>
                <c:pt idx="417">
                  <c:v>-18.654126010931989</c:v>
                </c:pt>
                <c:pt idx="418">
                  <c:v>-18.4646537285238</c:v>
                </c:pt>
                <c:pt idx="419">
                  <c:v>-18.274728212290754</c:v>
                </c:pt>
                <c:pt idx="420">
                  <c:v>-18.084368129701549</c:v>
                </c:pt>
                <c:pt idx="421">
                  <c:v>-17.893591450462338</c:v>
                </c:pt>
                <c:pt idx="422">
                  <c:v>-17.702415466601437</c:v>
                </c:pt>
                <c:pt idx="423">
                  <c:v>-17.510856812499789</c:v>
                </c:pt>
                <c:pt idx="424">
                  <c:v>-17.318931484814772</c:v>
                </c:pt>
                <c:pt idx="425">
                  <c:v>-17.126654862245008</c:v>
                </c:pt>
                <c:pt idx="426">
                  <c:v>-16.934041725092413</c:v>
                </c:pt>
                <c:pt idx="427">
                  <c:v>-16.741106274582297</c:v>
                </c:pt>
                <c:pt idx="428">
                  <c:v>-16.547862151905754</c:v>
                </c:pt>
                <c:pt idx="429">
                  <c:v>-16.354322456954986</c:v>
                </c:pt>
                <c:pt idx="430">
                  <c:v>-16.160499766724428</c:v>
                </c:pt>
                <c:pt idx="431">
                  <c:v>-15.966406153355351</c:v>
                </c:pt>
                <c:pt idx="432">
                  <c:v>-15.772053201805091</c:v>
                </c:pt>
                <c:pt idx="433">
                  <c:v>-15.577452027124504</c:v>
                </c:pt>
                <c:pt idx="434">
                  <c:v>-15.382613291331104</c:v>
                </c:pt>
                <c:pt idx="435">
                  <c:v>-15.187547219867476</c:v>
                </c:pt>
                <c:pt idx="436">
                  <c:v>-14.992263617637207</c:v>
                </c:pt>
                <c:pt idx="437">
                  <c:v>-14.796771884612419</c:v>
                </c:pt>
                <c:pt idx="438">
                  <c:v>-14.601081031010004</c:v>
                </c:pt>
                <c:pt idx="439">
                  <c:v>-14.405199692033904</c:v>
                </c:pt>
                <c:pt idx="440">
                  <c:v>-14.209136142184168</c:v>
                </c:pt>
                <c:pt idx="441">
                  <c:v>-14.012898309133384</c:v>
                </c:pt>
                <c:pt idx="442">
                  <c:v>-13.81649378717351</c:v>
                </c:pt>
                <c:pt idx="443">
                  <c:v>-13.619929850236819</c:v>
                </c:pt>
                <c:pt idx="444">
                  <c:v>-13.423213464495596</c:v>
                </c:pt>
                <c:pt idx="445">
                  <c:v>-13.226351300546277</c:v>
                </c:pt>
                <c:pt idx="446">
                  <c:v>-13.029349745184533</c:v>
                </c:pt>
                <c:pt idx="447">
                  <c:v>-12.832214912778305</c:v>
                </c:pt>
                <c:pt idx="448">
                  <c:v>-12.634952656246554</c:v>
                </c:pt>
                <c:pt idx="449">
                  <c:v>-12.437568577651657</c:v>
                </c:pt>
                <c:pt idx="450">
                  <c:v>-12.240068038414041</c:v>
                </c:pt>
                <c:pt idx="451">
                  <c:v>-12.042456169158079</c:v>
                </c:pt>
                <c:pt idx="452">
                  <c:v>-11.844737879198078</c:v>
                </c:pt>
                <c:pt idx="453">
                  <c:v>-11.646917865673664</c:v>
                </c:pt>
                <c:pt idx="454">
                  <c:v>-11.449000622344201</c:v>
                </c:pt>
                <c:pt idx="455">
                  <c:v>-11.25099044805156</c:v>
                </c:pt>
                <c:pt idx="456">
                  <c:v>-11.052891454860788</c:v>
                </c:pt>
                <c:pt idx="457">
                  <c:v>-10.854707575888465</c:v>
                </c:pt>
                <c:pt idx="458">
                  <c:v>-10.656442572827736</c:v>
                </c:pt>
                <c:pt idx="459">
                  <c:v>-10.45810004318043</c:v>
                </c:pt>
                <c:pt idx="460">
                  <c:v>-10.259683427204582</c:v>
                </c:pt>
                <c:pt idx="461">
                  <c:v>-10.061196014587537</c:v>
                </c:pt>
                <c:pt idx="462">
                  <c:v>-9.8626409508531658</c:v>
                </c:pt>
                <c:pt idx="463">
                  <c:v>-9.6640212435126003</c:v>
                </c:pt>
                <c:pt idx="464">
                  <c:v>-9.4653397679671798</c:v>
                </c:pt>
                <c:pt idx="465">
                  <c:v>-9.2665992731721012</c:v>
                </c:pt>
                <c:pt idx="466">
                  <c:v>-9.0678023870703939</c:v>
                </c:pt>
                <c:pt idx="467">
                  <c:v>-8.8689516218027364</c:v>
                </c:pt>
                <c:pt idx="468">
                  <c:v>-8.6700493787050199</c:v>
                </c:pt>
                <c:pt idx="469">
                  <c:v>-8.4710979530985853</c:v>
                </c:pt>
                <c:pt idx="470">
                  <c:v>-8.2720995388820668</c:v>
                </c:pt>
                <c:pt idx="471">
                  <c:v>-8.0730562329321884</c:v>
                </c:pt>
                <c:pt idx="472">
                  <c:v>-7.8739700393206995</c:v>
                </c:pt>
                <c:pt idx="473">
                  <c:v>-7.6748428733542866</c:v>
                </c:pt>
                <c:pt idx="474">
                  <c:v>-7.4756765654448962</c:v>
                </c:pt>
                <c:pt idx="475">
                  <c:v>-7.2764728648164088</c:v>
                </c:pt>
                <c:pt idx="476">
                  <c:v>-7.0772334430545811</c:v>
                </c:pt>
                <c:pt idx="477">
                  <c:v>-6.877959897506166</c:v>
                </c:pt>
                <c:pt idx="478">
                  <c:v>-6.6786537545332614</c:v>
                </c:pt>
                <c:pt idx="479">
                  <c:v>-6.4793164726290016</c:v>
                </c:pt>
                <c:pt idx="480">
                  <c:v>-6.2799494453996978</c:v>
                </c:pt>
                <c:pt idx="481">
                  <c:v>-6.0805540044190742</c:v>
                </c:pt>
                <c:pt idx="482">
                  <c:v>-5.8811314219599282</c:v>
                </c:pt>
                <c:pt idx="483">
                  <c:v>-5.6816829136080003</c:v>
                </c:pt>
                <c:pt idx="484">
                  <c:v>-5.4822096407630241</c:v>
                </c:pt>
                <c:pt idx="485">
                  <c:v>-5.2827127130316782</c:v>
                </c:pt>
                <c:pt idx="486">
                  <c:v>-5.0831931905166883</c:v>
                </c:pt>
                <c:pt idx="487">
                  <c:v>-4.8836520860067161</c:v>
                </c:pt>
                <c:pt idx="488">
                  <c:v>-4.6840903670709366</c:v>
                </c:pt>
                <c:pt idx="489">
                  <c:v>-4.4845089580623743</c:v>
                </c:pt>
                <c:pt idx="490">
                  <c:v>-4.284908742033938</c:v>
                </c:pt>
                <c:pt idx="491">
                  <c:v>-4.0852905625707088</c:v>
                </c:pt>
                <c:pt idx="492">
                  <c:v>-3.8856552255420667</c:v>
                </c:pt>
                <c:pt idx="493">
                  <c:v>-3.686003500777133</c:v>
                </c:pt>
                <c:pt idx="494">
                  <c:v>-3.4863361236667139</c:v>
                </c:pt>
                <c:pt idx="495">
                  <c:v>-3.2866537966947504</c:v>
                </c:pt>
                <c:pt idx="496">
                  <c:v>-3.0869571909027727</c:v>
                </c:pt>
                <c:pt idx="497">
                  <c:v>-2.8872469472897464</c:v>
                </c:pt>
                <c:pt idx="498">
                  <c:v>-2.6875236781500256</c:v>
                </c:pt>
                <c:pt idx="499">
                  <c:v>-2.4877879683528086</c:v>
                </c:pt>
                <c:pt idx="500">
                  <c:v>-2.2880403765645667</c:v>
                </c:pt>
                <c:pt idx="501">
                  <c:v>-2.0882814364180433</c:v>
                </c:pt>
                <c:pt idx="502">
                  <c:v>-1.8885116576290528</c:v>
                </c:pt>
                <c:pt idx="503">
                  <c:v>-1.6887315270641778</c:v>
                </c:pt>
                <c:pt idx="504">
                  <c:v>-1.4889415097611192</c:v>
                </c:pt>
                <c:pt idx="505">
                  <c:v>-1.2891420499038091</c:v>
                </c:pt>
                <c:pt idx="506">
                  <c:v>-1.0893335717541852</c:v>
                </c:pt>
                <c:pt idx="507">
                  <c:v>-0.88951648054279175</c:v>
                </c:pt>
                <c:pt idx="508">
                  <c:v>-0.68969116331964031</c:v>
                </c:pt>
                <c:pt idx="509">
                  <c:v>-0.48985798976797668</c:v>
                </c:pt>
                <c:pt idx="510">
                  <c:v>-0.29001731298025746</c:v>
                </c:pt>
                <c:pt idx="511">
                  <c:v>-9.0169470201260538E-2</c:v>
                </c:pt>
                <c:pt idx="512">
                  <c:v>0.10968521646254459</c:v>
                </c:pt>
                <c:pt idx="513">
                  <c:v>0.30954643936534865</c:v>
                </c:pt>
                <c:pt idx="514">
                  <c:v>0.50941390467421144</c:v>
                </c:pt>
                <c:pt idx="515">
                  <c:v>0.70928733175050951</c:v>
                </c:pt>
                <c:pt idx="516">
                  <c:v>0.90916645255864381</c:v>
                </c:pt>
                <c:pt idx="517">
                  <c:v>1.109051011101208</c:v>
                </c:pt>
                <c:pt idx="518">
                  <c:v>1.3089407628795442</c:v>
                </c:pt>
                <c:pt idx="519">
                  <c:v>1.508835474378138</c:v>
                </c:pt>
                <c:pt idx="520">
                  <c:v>1.7087349225722051</c:v>
                </c:pt>
                <c:pt idx="521">
                  <c:v>1.9086388944571908</c:v>
                </c:pt>
                <c:pt idx="522">
                  <c:v>2.1085471865992957</c:v>
                </c:pt>
                <c:pt idx="523">
                  <c:v>2.3084596047062362</c:v>
                </c:pt>
                <c:pt idx="524">
                  <c:v>2.5083759632169631</c:v>
                </c:pt>
                <c:pt idx="525">
                  <c:v>2.708296084909918</c:v>
                </c:pt>
                <c:pt idx="526">
                  <c:v>2.9082198005288191</c:v>
                </c:pt>
                <c:pt idx="527">
                  <c:v>3.1081469484249808</c:v>
                </c:pt>
                <c:pt idx="528">
                  <c:v>3.3080773742160261</c:v>
                </c:pt>
                <c:pt idx="529">
                  <c:v>3.5080109304593918</c:v>
                </c:pt>
                <c:pt idx="530">
                  <c:v>3.7079474763409479</c:v>
                </c:pt>
                <c:pt idx="531">
                  <c:v>3.9078868773772797</c:v>
                </c:pt>
                <c:pt idx="532">
                  <c:v>4.1078290051313004</c:v>
                </c:pt>
                <c:pt idx="533">
                  <c:v>4.3077737369407458</c:v>
                </c:pt>
                <c:pt idx="534">
                  <c:v>4.5077209556587903</c:v>
                </c:pt>
                <c:pt idx="535">
                  <c:v>4.7076705494061812</c:v>
                </c:pt>
                <c:pt idx="536">
                  <c:v>4.9076224113347351</c:v>
                </c:pt>
                <c:pt idx="537">
                  <c:v>5.107576439401214</c:v>
                </c:pt>
                <c:pt idx="538">
                  <c:v>5.3075325361512924</c:v>
                </c:pt>
                <c:pt idx="539">
                  <c:v>5.5074906085136064</c:v>
                </c:pt>
                <c:pt idx="540">
                  <c:v>5.7074505676025353</c:v>
                </c:pt>
                <c:pt idx="541">
                  <c:v>5.9074123285303202</c:v>
                </c:pt>
                <c:pt idx="542">
                  <c:v>6.1073758102270972</c:v>
                </c:pt>
                <c:pt idx="543">
                  <c:v>6.307340935269508</c:v>
                </c:pt>
                <c:pt idx="544">
                  <c:v>6.5073076297167205</c:v>
                </c:pt>
                <c:pt idx="545">
                  <c:v>6.7072758229538536</c:v>
                </c:pt>
                <c:pt idx="546">
                  <c:v>6.9072454475423797</c:v>
                </c:pt>
                <c:pt idx="547">
                  <c:v>7.1072164390775612</c:v>
                </c:pt>
                <c:pt idx="548">
                  <c:v>7.3071887360517565</c:v>
                </c:pt>
                <c:pt idx="549">
                  <c:v>7.507162279724362</c:v>
                </c:pt>
                <c:pt idx="550">
                  <c:v>7.7071370139972828</c:v>
                </c:pt>
                <c:pt idx="551">
                  <c:v>7.9071128852963426</c:v>
                </c:pt>
                <c:pt idx="552">
                  <c:v>8.107089842457107</c:v>
                </c:pt>
                <c:pt idx="553">
                  <c:v>8.3070678366174064</c:v>
                </c:pt>
                <c:pt idx="554">
                  <c:v>8.5070468211132919</c:v>
                </c:pt>
                <c:pt idx="555">
                  <c:v>8.7070267513803046</c:v>
                </c:pt>
                <c:pt idx="556">
                  <c:v>8.9070075848590093</c:v>
                </c:pt>
                <c:pt idx="557">
                  <c:v>9.1069892809047133</c:v>
                </c:pt>
                <c:pt idx="558">
                  <c:v>9.3069718007015823</c:v>
                </c:pt>
                <c:pt idx="559">
                  <c:v>9.5069551071801754</c:v>
                </c:pt>
                <c:pt idx="560">
                  <c:v>9.7069391649390226</c:v>
                </c:pt>
                <c:pt idx="561">
                  <c:v>9.9069239401695555</c:v>
                </c:pt>
                <c:pt idx="562">
                  <c:v>10.106909400584321</c:v>
                </c:pt>
                <c:pt idx="563">
                  <c:v>10.306895515348764</c:v>
                </c:pt>
                <c:pt idx="564">
                  <c:v>10.506882255015817</c:v>
                </c:pt>
                <c:pt idx="565">
                  <c:v>10.706869591463395</c:v>
                </c:pt>
                <c:pt idx="566">
                  <c:v>10.90685749783475</c:v>
                </c:pt>
                <c:pt idx="567">
                  <c:v>11.106845948481791</c:v>
                </c:pt>
                <c:pt idx="568">
                  <c:v>11.306834918910475</c:v>
                </c:pt>
                <c:pt idx="569">
                  <c:v>11.506824385728947</c:v>
                </c:pt>
                <c:pt idx="570">
                  <c:v>11.706814326597993</c:v>
                </c:pt>
                <c:pt idx="571">
                  <c:v>11.906804720183615</c:v>
                </c:pt>
                <c:pt idx="572">
                  <c:v>12.106795546111911</c:v>
                </c:pt>
                <c:pt idx="573">
                  <c:v>12.306786784925748</c:v>
                </c:pt>
                <c:pt idx="574">
                  <c:v>12.506778418043595</c:v>
                </c:pt>
                <c:pt idx="575">
                  <c:v>12.706770427720116</c:v>
                </c:pt>
                <c:pt idx="576">
                  <c:v>12.906762797008511</c:v>
                </c:pt>
                <c:pt idx="577">
                  <c:v>13.106755509724664</c:v>
                </c:pt>
                <c:pt idx="578">
                  <c:v>13.306748550412692</c:v>
                </c:pt>
                <c:pt idx="579">
                  <c:v>13.506741904312349</c:v>
                </c:pt>
                <c:pt idx="580">
                  <c:v>13.706735557327526</c:v>
                </c:pt>
                <c:pt idx="581">
                  <c:v>13.906729495996579</c:v>
                </c:pt>
                <c:pt idx="582">
                  <c:v>14.106723707463608</c:v>
                </c:pt>
                <c:pt idx="583">
                  <c:v>14.306718179451281</c:v>
                </c:pt>
                <c:pt idx="584">
                  <c:v>14.506712900234795</c:v>
                </c:pt>
                <c:pt idx="585">
                  <c:v>14.706707858617001</c:v>
                </c:pt>
                <c:pt idx="586">
                  <c:v>14.906703043904656</c:v>
                </c:pt>
                <c:pt idx="587">
                  <c:v>15.106698445885705</c:v>
                </c:pt>
                <c:pt idx="588">
                  <c:v>15.306694054807764</c:v>
                </c:pt>
                <c:pt idx="589">
                  <c:v>15.506689861357309</c:v>
                </c:pt>
                <c:pt idx="590">
                  <c:v>15.706685856639915</c:v>
                </c:pt>
                <c:pt idx="591">
                  <c:v>15.906682032161505</c:v>
                </c:pt>
                <c:pt idx="592">
                  <c:v>16.106678379810262</c:v>
                </c:pt>
                <c:pt idx="593">
                  <c:v>16.3066748918394</c:v>
                </c:pt>
                <c:pt idx="594">
                  <c:v>16.506671560850819</c:v>
                </c:pt>
                <c:pt idx="595">
                  <c:v>16.706668379779558</c:v>
                </c:pt>
                <c:pt idx="596">
                  <c:v>16.906665341877989</c:v>
                </c:pt>
                <c:pt idx="597">
                  <c:v>17.106662440702848</c:v>
                </c:pt>
                <c:pt idx="598">
                  <c:v>17.306659670100473</c:v>
                </c:pt>
                <c:pt idx="599">
                  <c:v>17.506657024194347</c:v>
                </c:pt>
                <c:pt idx="600">
                  <c:v>17.706654497372249</c:v>
                </c:pt>
                <c:pt idx="601">
                  <c:v>17.906652084274754</c:v>
                </c:pt>
                <c:pt idx="602">
                  <c:v>18.106649779783446</c:v>
                </c:pt>
                <c:pt idx="603">
                  <c:v>18.30664757901031</c:v>
                </c:pt>
                <c:pt idx="604">
                  <c:v>18.506645477287378</c:v>
                </c:pt>
                <c:pt idx="605">
                  <c:v>18.70664347015677</c:v>
                </c:pt>
                <c:pt idx="606">
                  <c:v>18.90664155336114</c:v>
                </c:pt>
                <c:pt idx="607">
                  <c:v>19.106639722834863</c:v>
                </c:pt>
                <c:pt idx="608">
                  <c:v>19.306637974695192</c:v>
                </c:pt>
                <c:pt idx="609">
                  <c:v>19.506636305234196</c:v>
                </c:pt>
                <c:pt idx="610">
                  <c:v>19.706634710910798</c:v>
                </c:pt>
                <c:pt idx="611">
                  <c:v>19.906633188343321</c:v>
                </c:pt>
                <c:pt idx="612">
                  <c:v>20.106631734302226</c:v>
                </c:pt>
                <c:pt idx="613">
                  <c:v>20.306630345703368</c:v>
                </c:pt>
                <c:pt idx="614">
                  <c:v>20.506629019601377</c:v>
                </c:pt>
                <c:pt idx="615">
                  <c:v>20.706627753183511</c:v>
                </c:pt>
                <c:pt idx="616">
                  <c:v>20.906626543763515</c:v>
                </c:pt>
                <c:pt idx="617">
                  <c:v>21.106625388776131</c:v>
                </c:pt>
                <c:pt idx="618">
                  <c:v>21.306624285771456</c:v>
                </c:pt>
                <c:pt idx="619">
                  <c:v>21.506623232409972</c:v>
                </c:pt>
                <c:pt idx="620">
                  <c:v>21.706622226457377</c:v>
                </c:pt>
                <c:pt idx="621">
                  <c:v>21.906621265779904</c:v>
                </c:pt>
                <c:pt idx="622">
                  <c:v>22.106620348339852</c:v>
                </c:pt>
                <c:pt idx="623">
                  <c:v>22.306619472191237</c:v>
                </c:pt>
                <c:pt idx="624">
                  <c:v>22.506618635475697</c:v>
                </c:pt>
                <c:pt idx="625">
                  <c:v>22.706617836418403</c:v>
                </c:pt>
                <c:pt idx="626">
                  <c:v>22.906617073324526</c:v>
                </c:pt>
                <c:pt idx="627">
                  <c:v>23.106616344575357</c:v>
                </c:pt>
                <c:pt idx="628">
                  <c:v>23.306615648625268</c:v>
                </c:pt>
                <c:pt idx="629">
                  <c:v>23.506614983997963</c:v>
                </c:pt>
                <c:pt idx="630">
                  <c:v>23.706614349283775</c:v>
                </c:pt>
                <c:pt idx="631">
                  <c:v>23.906613743136319</c:v>
                </c:pt>
                <c:pt idx="632">
                  <c:v>24.106613164269916</c:v>
                </c:pt>
                <c:pt idx="633">
                  <c:v>24.306612611456757</c:v>
                </c:pt>
                <c:pt idx="634">
                  <c:v>24.506612083524224</c:v>
                </c:pt>
                <c:pt idx="635">
                  <c:v>24.70661157935254</c:v>
                </c:pt>
                <c:pt idx="636">
                  <c:v>24.906611097872251</c:v>
                </c:pt>
                <c:pt idx="637">
                  <c:v>25.106610638062271</c:v>
                </c:pt>
                <c:pt idx="638">
                  <c:v>25.306610198946956</c:v>
                </c:pt>
                <c:pt idx="639">
                  <c:v>25.506609779594839</c:v>
                </c:pt>
                <c:pt idx="640">
                  <c:v>25.706609379117033</c:v>
                </c:pt>
                <c:pt idx="641">
                  <c:v>25.906608996663465</c:v>
                </c:pt>
                <c:pt idx="642">
                  <c:v>26.106608631423143</c:v>
                </c:pt>
                <c:pt idx="643">
                  <c:v>26.306608282621298</c:v>
                </c:pt>
                <c:pt idx="644">
                  <c:v>26.506607949518113</c:v>
                </c:pt>
                <c:pt idx="645">
                  <c:v>26.70660763140701</c:v>
                </c:pt>
                <c:pt idx="646">
                  <c:v>26.906607327613273</c:v>
                </c:pt>
                <c:pt idx="647">
                  <c:v>27.106607037492445</c:v>
                </c:pt>
                <c:pt idx="648">
                  <c:v>27.306606760429204</c:v>
                </c:pt>
                <c:pt idx="649">
                  <c:v>27.506606495835861</c:v>
                </c:pt>
                <c:pt idx="650">
                  <c:v>27.706606243151185</c:v>
                </c:pt>
                <c:pt idx="651">
                  <c:v>27.906606001839158</c:v>
                </c:pt>
                <c:pt idx="652">
                  <c:v>28.106605771387926</c:v>
                </c:pt>
                <c:pt idx="653">
                  <c:v>28.306605551308706</c:v>
                </c:pt>
                <c:pt idx="654">
                  <c:v>28.506605341134723</c:v>
                </c:pt>
                <c:pt idx="655">
                  <c:v>28.706605140420088</c:v>
                </c:pt>
                <c:pt idx="656">
                  <c:v>28.906604948739094</c:v>
                </c:pt>
                <c:pt idx="657">
                  <c:v>29.10660476568512</c:v>
                </c:pt>
                <c:pt idx="658">
                  <c:v>29.306604590870009</c:v>
                </c:pt>
                <c:pt idx="659">
                  <c:v>29.506604423922795</c:v>
                </c:pt>
                <c:pt idx="660">
                  <c:v>29.706604264489471</c:v>
                </c:pt>
                <c:pt idx="661">
                  <c:v>29.906604112231804</c:v>
                </c:pt>
                <c:pt idx="662">
                  <c:v>30.106603966826839</c:v>
                </c:pt>
                <c:pt idx="663">
                  <c:v>30.306603827966256</c:v>
                </c:pt>
                <c:pt idx="664">
                  <c:v>30.506603695355352</c:v>
                </c:pt>
                <c:pt idx="665">
                  <c:v>30.706603568712943</c:v>
                </c:pt>
                <c:pt idx="666">
                  <c:v>30.906603447770379</c:v>
                </c:pt>
                <c:pt idx="667">
                  <c:v>31.106603332271099</c:v>
                </c:pt>
                <c:pt idx="668">
                  <c:v>31.306603221970171</c:v>
                </c:pt>
                <c:pt idx="669">
                  <c:v>31.506603116633592</c:v>
                </c:pt>
                <c:pt idx="670">
                  <c:v>31.706603016037931</c:v>
                </c:pt>
                <c:pt idx="671">
                  <c:v>31.906602919969821</c:v>
                </c:pt>
                <c:pt idx="672">
                  <c:v>32.106602828225483</c:v>
                </c:pt>
                <c:pt idx="673">
                  <c:v>32.30660274061033</c:v>
                </c:pt>
                <c:pt idx="674">
                  <c:v>32.506602656938483</c:v>
                </c:pt>
                <c:pt idx="675">
                  <c:v>32.706602577032498</c:v>
                </c:pt>
                <c:pt idx="676">
                  <c:v>32.906602500722883</c:v>
                </c:pt>
                <c:pt idx="677">
                  <c:v>33.106602427847776</c:v>
                </c:pt>
                <c:pt idx="678">
                  <c:v>33.306602358252576</c:v>
                </c:pt>
                <c:pt idx="679">
                  <c:v>33.506602291789676</c:v>
                </c:pt>
                <c:pt idx="680">
                  <c:v>33.706602228318118</c:v>
                </c:pt>
                <c:pt idx="681">
                  <c:v>33.906602167703412</c:v>
                </c:pt>
                <c:pt idx="682">
                  <c:v>34.106602109816649</c:v>
                </c:pt>
                <c:pt idx="683">
                  <c:v>34.306602054535233</c:v>
                </c:pt>
                <c:pt idx="684">
                  <c:v>34.506602001741854</c:v>
                </c:pt>
                <c:pt idx="685">
                  <c:v>34.706601951324586</c:v>
                </c:pt>
                <c:pt idx="686">
                  <c:v>34.906601903176465</c:v>
                </c:pt>
                <c:pt idx="687">
                  <c:v>35.106601857195358</c:v>
                </c:pt>
                <c:pt idx="688">
                  <c:v>35.306601813283734</c:v>
                </c:pt>
                <c:pt idx="689">
                  <c:v>35.506601771348485</c:v>
                </c:pt>
                <c:pt idx="690">
                  <c:v>35.706601731300637</c:v>
                </c:pt>
                <c:pt idx="691">
                  <c:v>35.906601693055237</c:v>
                </c:pt>
                <c:pt idx="692">
                  <c:v>36.106601656531126</c:v>
                </c:pt>
                <c:pt idx="693">
                  <c:v>36.306601621650898</c:v>
                </c:pt>
                <c:pt idx="694">
                  <c:v>36.506601588340544</c:v>
                </c:pt>
                <c:pt idx="695">
                  <c:v>36.706601556529392</c:v>
                </c:pt>
                <c:pt idx="696">
                  <c:v>36.906601526149984</c:v>
                </c:pt>
                <c:pt idx="697">
                  <c:v>37.106601497137859</c:v>
                </c:pt>
                <c:pt idx="698">
                  <c:v>37.306601469431513</c:v>
                </c:pt>
                <c:pt idx="699">
                  <c:v>37.506601442972141</c:v>
                </c:pt>
                <c:pt idx="700">
                  <c:v>37.706601417703638</c:v>
                </c:pt>
                <c:pt idx="701">
                  <c:v>37.906601393572416</c:v>
                </c:pt>
                <c:pt idx="702">
                  <c:v>38.106601370527287</c:v>
                </c:pt>
                <c:pt idx="703">
                  <c:v>38.306601348519337</c:v>
                </c:pt>
                <c:pt idx="704">
                  <c:v>38.506601327501926</c:v>
                </c:pt>
                <c:pt idx="705">
                  <c:v>38.706601307430475</c:v>
                </c:pt>
                <c:pt idx="706">
                  <c:v>38.906601288262351</c:v>
                </c:pt>
                <c:pt idx="707">
                  <c:v>39.106601269956954</c:v>
                </c:pt>
                <c:pt idx="708">
                  <c:v>39.306601252475446</c:v>
                </c:pt>
                <c:pt idx="709">
                  <c:v>39.506601235780693</c:v>
                </c:pt>
                <c:pt idx="710">
                  <c:v>39.70660121983731</c:v>
                </c:pt>
                <c:pt idx="711">
                  <c:v>39.906601204611519</c:v>
                </c:pt>
                <c:pt idx="712">
                  <c:v>40.106601190071046</c:v>
                </c:pt>
                <c:pt idx="713">
                  <c:v>40.306601176184955</c:v>
                </c:pt>
                <c:pt idx="714">
                  <c:v>40.506601162923886</c:v>
                </c:pt>
                <c:pt idx="715">
                  <c:v>40.706601150259644</c:v>
                </c:pt>
                <c:pt idx="716">
                  <c:v>40.906601138165399</c:v>
                </c:pt>
                <c:pt idx="717">
                  <c:v>41.106601126615445</c:v>
                </c:pt>
                <c:pt idx="718">
                  <c:v>41.306601115585352</c:v>
                </c:pt>
                <c:pt idx="719">
                  <c:v>41.506601105051701</c:v>
                </c:pt>
                <c:pt idx="720">
                  <c:v>41.706601094992081</c:v>
                </c:pt>
                <c:pt idx="721">
                  <c:v>41.90660108538529</c:v>
                </c:pt>
                <c:pt idx="722">
                  <c:v>42.10660107621085</c:v>
                </c:pt>
                <c:pt idx="723">
                  <c:v>42.306601067449336</c:v>
                </c:pt>
                <c:pt idx="724">
                  <c:v>42.506601059082357</c:v>
                </c:pt>
                <c:pt idx="725">
                  <c:v>42.706601051091766</c:v>
                </c:pt>
                <c:pt idx="726">
                  <c:v>42.90660104346081</c:v>
                </c:pt>
                <c:pt idx="727">
                  <c:v>43.106601036173302</c:v>
                </c:pt>
                <c:pt idx="728">
                  <c:v>43.306601029213766</c:v>
                </c:pt>
                <c:pt idx="729">
                  <c:v>43.506601022567494</c:v>
                </c:pt>
                <c:pt idx="730">
                  <c:v>43.706601016220276</c:v>
                </c:pt>
                <c:pt idx="731">
                  <c:v>43.906601010158781</c:v>
                </c:pt>
                <c:pt idx="732">
                  <c:v>44.106601004370134</c:v>
                </c:pt>
                <c:pt idx="733">
                  <c:v>44.306600998842001</c:v>
                </c:pt>
                <c:pt idx="734">
                  <c:v>44.506600993562657</c:v>
                </c:pt>
                <c:pt idx="735">
                  <c:v>44.706600988520947</c:v>
                </c:pt>
                <c:pt idx="736">
                  <c:v>44.906600983706113</c:v>
                </c:pt>
                <c:pt idx="737">
                  <c:v>45.106600979108009</c:v>
                </c:pt>
                <c:pt idx="738">
                  <c:v>45.306600974716844</c:v>
                </c:pt>
                <c:pt idx="739">
                  <c:v>45.506600970523309</c:v>
                </c:pt>
                <c:pt idx="740">
                  <c:v>45.706600966518508</c:v>
                </c:pt>
                <c:pt idx="741">
                  <c:v>45.906600962693943</c:v>
                </c:pt>
                <c:pt idx="742">
                  <c:v>46.106600959041586</c:v>
                </c:pt>
                <c:pt idx="743">
                  <c:v>46.306600955553549</c:v>
                </c:pt>
                <c:pt idx="744">
                  <c:v>46.506600952222513</c:v>
                </c:pt>
                <c:pt idx="745">
                  <c:v>46.706600949041402</c:v>
                </c:pt>
                <c:pt idx="746">
                  <c:v>46.906600946003465</c:v>
                </c:pt>
                <c:pt idx="747">
                  <c:v>47.106600943102237</c:v>
                </c:pt>
                <c:pt idx="748">
                  <c:v>47.306600940331606</c:v>
                </c:pt>
                <c:pt idx="749">
                  <c:v>47.506600937685675</c:v>
                </c:pt>
                <c:pt idx="750">
                  <c:v>47.70660093515886</c:v>
                </c:pt>
                <c:pt idx="751">
                  <c:v>47.906600932745718</c:v>
                </c:pt>
                <c:pt idx="752">
                  <c:v>48.106600930441161</c:v>
                </c:pt>
                <c:pt idx="753">
                  <c:v>48.306600928240371</c:v>
                </c:pt>
                <c:pt idx="754">
                  <c:v>48.506600926138645</c:v>
                </c:pt>
                <c:pt idx="755">
                  <c:v>48.706600924131507</c:v>
                </c:pt>
                <c:pt idx="756">
                  <c:v>48.906600922214707</c:v>
                </c:pt>
                <c:pt idx="757">
                  <c:v>49.106600920384139</c:v>
                </c:pt>
                <c:pt idx="758">
                  <c:v>49.306600918636022</c:v>
                </c:pt>
                <c:pt idx="759">
                  <c:v>49.506600916966562</c:v>
                </c:pt>
                <c:pt idx="760">
                  <c:v>49.706600915372221</c:v>
                </c:pt>
                <c:pt idx="761">
                  <c:v>49.906600913849616</c:v>
                </c:pt>
                <c:pt idx="762">
                  <c:v>50.10660091239555</c:v>
                </c:pt>
                <c:pt idx="763">
                  <c:v>50.306600911006953</c:v>
                </c:pt>
                <c:pt idx="764">
                  <c:v>50.506600909680827</c:v>
                </c:pt>
                <c:pt idx="765">
                  <c:v>50.706600908414401</c:v>
                </c:pt>
                <c:pt idx="766">
                  <c:v>50.906600907204989</c:v>
                </c:pt>
                <c:pt idx="767">
                  <c:v>51.106600906050019</c:v>
                </c:pt>
                <c:pt idx="768">
                  <c:v>51.306600904947189</c:v>
                </c:pt>
                <c:pt idx="769">
                  <c:v>51.506600903893826</c:v>
                </c:pt>
                <c:pt idx="770">
                  <c:v>51.706600902887914</c:v>
                </c:pt>
                <c:pt idx="771">
                  <c:v>51.906600901927234</c:v>
                </c:pt>
                <c:pt idx="772">
                  <c:v>52.106600901009756</c:v>
                </c:pt>
                <c:pt idx="773">
                  <c:v>52.306600900133589</c:v>
                </c:pt>
                <c:pt idx="774">
                  <c:v>52.50660089929687</c:v>
                </c:pt>
                <c:pt idx="775">
                  <c:v>52.706600898497811</c:v>
                </c:pt>
                <c:pt idx="776">
                  <c:v>52.90660089773472</c:v>
                </c:pt>
                <c:pt idx="777">
                  <c:v>53.106600897005947</c:v>
                </c:pt>
                <c:pt idx="778">
                  <c:v>53.306600896310044</c:v>
                </c:pt>
                <c:pt idx="779">
                  <c:v>53.506600895645434</c:v>
                </c:pt>
                <c:pt idx="780">
                  <c:v>53.706600895010723</c:v>
                </c:pt>
                <c:pt idx="781">
                  <c:v>53.906600894404562</c:v>
                </c:pt>
                <c:pt idx="782">
                  <c:v>54.106600893825672</c:v>
                </c:pt>
                <c:pt idx="783">
                  <c:v>54.306600893272844</c:v>
                </c:pt>
                <c:pt idx="784">
                  <c:v>54.506600892744913</c:v>
                </c:pt>
                <c:pt idx="785">
                  <c:v>54.706600892240701</c:v>
                </c:pt>
                <c:pt idx="786">
                  <c:v>54.906600891759282</c:v>
                </c:pt>
                <c:pt idx="787">
                  <c:v>55.106600891299465</c:v>
                </c:pt>
                <c:pt idx="788">
                  <c:v>55.306600890860338</c:v>
                </c:pt>
                <c:pt idx="789">
                  <c:v>55.506600890441007</c:v>
                </c:pt>
                <c:pt idx="790">
                  <c:v>55.706600890040505</c:v>
                </c:pt>
                <c:pt idx="791">
                  <c:v>55.90660088965808</c:v>
                </c:pt>
                <c:pt idx="792">
                  <c:v>56.106600889292821</c:v>
                </c:pt>
                <c:pt idx="793">
                  <c:v>56.306600888943976</c:v>
                </c:pt>
                <c:pt idx="794">
                  <c:v>56.50660088861089</c:v>
                </c:pt>
                <c:pt idx="795">
                  <c:v>56.706600888292826</c:v>
                </c:pt>
                <c:pt idx="796">
                  <c:v>56.906600887989015</c:v>
                </c:pt>
                <c:pt idx="797">
                  <c:v>57.106600887698875</c:v>
                </c:pt>
                <c:pt idx="798">
                  <c:v>57.306600887421808</c:v>
                </c:pt>
                <c:pt idx="799">
                  <c:v>57.506600887157205</c:v>
                </c:pt>
                <c:pt idx="800">
                  <c:v>57.706600886904539</c:v>
                </c:pt>
                <c:pt idx="801">
                  <c:v>57.906600886663213</c:v>
                </c:pt>
                <c:pt idx="802">
                  <c:v>58.106600886432787</c:v>
                </c:pt>
                <c:pt idx="803">
                  <c:v>58.306600886212706</c:v>
                </c:pt>
                <c:pt idx="804">
                  <c:v>58.506600886002559</c:v>
                </c:pt>
                <c:pt idx="805">
                  <c:v>58.706600885801777</c:v>
                </c:pt>
                <c:pt idx="806">
                  <c:v>58.906600885610132</c:v>
                </c:pt>
                <c:pt idx="807">
                  <c:v>59.106600885427071</c:v>
                </c:pt>
                <c:pt idx="808">
                  <c:v>59.306600885252251</c:v>
                </c:pt>
                <c:pt idx="809">
                  <c:v>59.506600885085518</c:v>
                </c:pt>
                <c:pt idx="810">
                  <c:v>59.706600884925848</c:v>
                </c:pt>
                <c:pt idx="811">
                  <c:v>59.906600884773653</c:v>
                </c:pt>
                <c:pt idx="812">
                  <c:v>60.106600884628421</c:v>
                </c:pt>
                <c:pt idx="813">
                  <c:v>60.306600884489512</c:v>
                </c:pt>
                <c:pt idx="814">
                  <c:v>60.506600884356928</c:v>
                </c:pt>
                <c:pt idx="815">
                  <c:v>60.706600884230326</c:v>
                </c:pt>
                <c:pt idx="816">
                  <c:v>60.906600884109352</c:v>
                </c:pt>
                <c:pt idx="817">
                  <c:v>61.106600883993863</c:v>
                </c:pt>
                <c:pt idx="818">
                  <c:v>61.306600883883576</c:v>
                </c:pt>
              </c:numCache>
            </c:numRef>
          </c:yVal>
          <c:smooth val="1"/>
          <c:extLst>
            <c:ext xmlns:c16="http://schemas.microsoft.com/office/drawing/2014/chart" uri="{C3380CC4-5D6E-409C-BE32-E72D297353CC}">
              <c16:uniqueId val="{00000000-12F5-4705-B9FA-0928E37EC182}"/>
            </c:ext>
          </c:extLst>
        </c:ser>
        <c:ser>
          <c:idx val="5"/>
          <c:order val="5"/>
          <c:tx>
            <c:v>DC_gain_power</c:v>
          </c:tx>
          <c:spPr>
            <a:ln>
              <a:prstDash val="sysDot"/>
            </a:ln>
          </c:spPr>
          <c:marker>
            <c:symbol val="none"/>
          </c:marker>
          <c:xVal>
            <c:numRef>
              <c:f>Sheet2!$F$21:$G$21</c:f>
              <c:numCache>
                <c:formatCode>General</c:formatCode>
                <c:ptCount val="2"/>
                <c:pt idx="0">
                  <c:v>100</c:v>
                </c:pt>
                <c:pt idx="1">
                  <c:v>1000000</c:v>
                </c:pt>
              </c:numCache>
            </c:numRef>
          </c:xVal>
          <c:yVal>
            <c:numRef>
              <c:f>Sheet2!$D$21:$E$21</c:f>
              <c:numCache>
                <c:formatCode>General</c:formatCode>
                <c:ptCount val="2"/>
                <c:pt idx="0">
                  <c:v>2.6066753699001226</c:v>
                </c:pt>
                <c:pt idx="1">
                  <c:v>2.6066753699001226</c:v>
                </c:pt>
              </c:numCache>
            </c:numRef>
          </c:yVal>
          <c:smooth val="1"/>
          <c:extLst>
            <c:ext xmlns:c16="http://schemas.microsoft.com/office/drawing/2014/chart" uri="{C3380CC4-5D6E-409C-BE32-E72D297353CC}">
              <c16:uniqueId val="{00000001-12F5-4705-B9FA-0928E37EC182}"/>
            </c:ext>
          </c:extLst>
        </c:ser>
        <c:dLbls>
          <c:showLegendKey val="0"/>
          <c:showVal val="0"/>
          <c:showCatName val="0"/>
          <c:showSerName val="0"/>
          <c:showPercent val="0"/>
          <c:showBubbleSize val="0"/>
        </c:dLbls>
        <c:axId val="527749120"/>
        <c:axId val="527751040"/>
      </c:scatterChart>
      <c:scatterChart>
        <c:scatterStyle val="smoothMarker"/>
        <c:varyColors val="0"/>
        <c:ser>
          <c:idx val="1"/>
          <c:order val="1"/>
          <c:tx>
            <c:v>phase</c:v>
          </c:tx>
          <c:spPr>
            <a:ln w="38100" cap="rnd" cmpd="sng" algn="ctr">
              <a:solidFill>
                <a:schemeClr val="accent2">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Sheet2!$AF$4:$AF$822</c:f>
              <c:numCache>
                <c:formatCode>0.0000</c:formatCode>
                <c:ptCount val="819"/>
                <c:pt idx="0">
                  <c:v>-3.2134548502022691</c:v>
                </c:pt>
                <c:pt idx="1">
                  <c:v>-3.2881500561297341</c:v>
                </c:pt>
                <c:pt idx="2">
                  <c:v>-3.364574025659735</c:v>
                </c:pt>
                <c:pt idx="3">
                  <c:v>-3.4427662357930502</c:v>
                </c:pt>
                <c:pt idx="4">
                  <c:v>-3.5227670269271885</c:v>
                </c:pt>
                <c:pt idx="5">
                  <c:v>-3.6046176190052699</c:v>
                </c:pt>
                <c:pt idx="6">
                  <c:v>-3.6883601277640934</c:v>
                </c:pt>
                <c:pt idx="7">
                  <c:v>-3.774037581064646</c:v>
                </c:pt>
                <c:pt idx="8">
                  <c:v>-3.8616939352867155</c:v>
                </c:pt>
                <c:pt idx="9">
                  <c:v>-3.9513740917673714</c:v>
                </c:pt>
                <c:pt idx="10">
                  <c:v>-4.0431239132613177</c:v>
                </c:pt>
                <c:pt idx="11">
                  <c:v>-4.1369902403989629</c:v>
                </c:pt>
                <c:pt idx="12">
                  <c:v>-4.2330209081159715</c:v>
                </c:pt>
                <c:pt idx="13">
                  <c:v>-4.3312647620256586</c:v>
                </c:pt>
                <c:pt idx="14">
                  <c:v>-4.4317716747031675</c:v>
                </c:pt>
                <c:pt idx="15">
                  <c:v>-4.534592561847643</c:v>
                </c:pt>
                <c:pt idx="16">
                  <c:v>-4.6397793982859215</c:v>
                </c:pt>
                <c:pt idx="17">
                  <c:v>-4.7473852337780782</c:v>
                </c:pt>
                <c:pt idx="18">
                  <c:v>-4.8574642085820932</c:v>
                </c:pt>
                <c:pt idx="19">
                  <c:v>-4.9700715687314307</c:v>
                </c:pt>
                <c:pt idx="20">
                  <c:v>-5.0852636809757374</c:v>
                </c:pt>
                <c:pt idx="21">
                  <c:v>-5.2030980473309505</c:v>
                </c:pt>
                <c:pt idx="22">
                  <c:v>-5.3236333191810843</c:v>
                </c:pt>
                <c:pt idx="23">
                  <c:v>-5.4469293108695815</c:v>
                </c:pt>
                <c:pt idx="24">
                  <c:v>-5.5730470127135785</c:v>
                </c:pt>
                <c:pt idx="25">
                  <c:v>-5.7020486033694695</c:v>
                </c:pt>
                <c:pt idx="26">
                  <c:v>-5.8339974614731034</c:v>
                </c:pt>
                <c:pt idx="27">
                  <c:v>-5.9689581764725173</c:v>
                </c:pt>
                <c:pt idx="28">
                  <c:v>-6.1069965585652612</c:v>
                </c:pt>
                <c:pt idx="29">
                  <c:v>-6.2481796476464728</c:v>
                </c:pt>
                <c:pt idx="30">
                  <c:v>-6.3925757211673657</c:v>
                </c:pt>
                <c:pt idx="31">
                  <c:v>-6.540254300797212</c:v>
                </c:pt>
                <c:pt idx="32">
                  <c:v>-6.6912861577747602</c:v>
                </c:pt>
                <c:pt idx="33">
                  <c:v>-6.8457433168277335</c:v>
                </c:pt>
                <c:pt idx="34">
                  <c:v>-7.0036990585312973</c:v>
                </c:pt>
                <c:pt idx="35">
                  <c:v>-7.1652279199683422</c:v>
                </c:pt>
                <c:pt idx="36">
                  <c:v>-7.3304056935459236</c:v>
                </c:pt>
                <c:pt idx="37">
                  <c:v>-7.4993094238135152</c:v>
                </c:pt>
                <c:pt idx="38">
                  <c:v>-7.6720174021195495</c:v>
                </c:pt>
                <c:pt idx="39">
                  <c:v>-7.8486091589332743</c:v>
                </c:pt>
                <c:pt idx="40">
                  <c:v>-8.0291654536490817</c:v>
                </c:pt>
                <c:pt idx="41">
                  <c:v>-8.213768261680471</c:v>
                </c:pt>
                <c:pt idx="42">
                  <c:v>-8.4025007586402474</c:v>
                </c:pt>
                <c:pt idx="43">
                  <c:v>-8.5954473013929835</c:v>
                </c:pt>
                <c:pt idx="44">
                  <c:v>-8.7926934057547168</c:v>
                </c:pt>
                <c:pt idx="45">
                  <c:v>-8.9943257206037721</c:v>
                </c:pt>
                <c:pt idx="46">
                  <c:v>-9.2004319981552527</c:v>
                </c:pt>
                <c:pt idx="47">
                  <c:v>-9.4111010601403535</c:v>
                </c:pt>
                <c:pt idx="48">
                  <c:v>-9.6264227596200538</c:v>
                </c:pt>
                <c:pt idx="49">
                  <c:v>-9.846487938151375</c:v>
                </c:pt>
                <c:pt idx="50">
                  <c:v>-10.07138837801296</c:v>
                </c:pt>
                <c:pt idx="51">
                  <c:v>-10.301216749185595</c:v>
                </c:pt>
                <c:pt idx="52">
                  <c:v>-10.53606655077229</c:v>
                </c:pt>
                <c:pt idx="53">
                  <c:v>-10.77603204653215</c:v>
                </c:pt>
                <c:pt idx="54">
                  <c:v>-11.021208194192395</c:v>
                </c:pt>
                <c:pt idx="55">
                  <c:v>-11.271690568193417</c:v>
                </c:pt>
                <c:pt idx="56">
                  <c:v>-11.527575275513737</c:v>
                </c:pt>
                <c:pt idx="57">
                  <c:v>-11.788958864214051</c:v>
                </c:pt>
                <c:pt idx="58">
                  <c:v>-12.055938224333858</c:v>
                </c:pt>
                <c:pt idx="59">
                  <c:v>-12.328610480769285</c:v>
                </c:pt>
                <c:pt idx="60">
                  <c:v>-12.607072877758085</c:v>
                </c:pt>
                <c:pt idx="61">
                  <c:v>-12.891422654596775</c:v>
                </c:pt>
                <c:pt idx="62">
                  <c:v>-13.18175691221651</c:v>
                </c:pt>
                <c:pt idx="63">
                  <c:v>-13.478172470248058</c:v>
                </c:pt>
                <c:pt idx="64">
                  <c:v>-13.780765714213388</c:v>
                </c:pt>
                <c:pt idx="65">
                  <c:v>-14.089632432491429</c:v>
                </c:pt>
                <c:pt idx="66">
                  <c:v>-14.404867642719626</c:v>
                </c:pt>
                <c:pt idx="67">
                  <c:v>-14.726565407310556</c:v>
                </c:pt>
                <c:pt idx="68">
                  <c:v>-15.054818637785392</c:v>
                </c:pt>
                <c:pt idx="69">
                  <c:v>-15.389718887653045</c:v>
                </c:pt>
                <c:pt idx="70">
                  <c:v>-15.731356133596552</c:v>
                </c:pt>
                <c:pt idx="71">
                  <c:v>-16.079818544766052</c:v>
                </c:pt>
                <c:pt idx="72">
                  <c:v>-16.435192240022523</c:v>
                </c:pt>
                <c:pt idx="73">
                  <c:v>-16.797561033027016</c:v>
                </c:pt>
                <c:pt idx="74">
                  <c:v>-17.16700616512842</c:v>
                </c:pt>
                <c:pt idx="75">
                  <c:v>-17.543606026067724</c:v>
                </c:pt>
                <c:pt idx="76">
                  <c:v>-17.92743586259018</c:v>
                </c:pt>
                <c:pt idx="77">
                  <c:v>-18.318567475137804</c:v>
                </c:pt>
                <c:pt idx="78">
                  <c:v>-18.717068902883906</c:v>
                </c:pt>
                <c:pt idx="79">
                  <c:v>-19.123004097469853</c:v>
                </c:pt>
                <c:pt idx="80">
                  <c:v>-19.536432585910152</c:v>
                </c:pt>
                <c:pt idx="81">
                  <c:v>-19.957409123247771</c:v>
                </c:pt>
                <c:pt idx="82">
                  <c:v>-20.38598333566506</c:v>
                </c:pt>
                <c:pt idx="83">
                  <c:v>-20.822199354887609</c:v>
                </c:pt>
                <c:pt idx="84">
                  <c:v>-21.26609544485833</c:v>
                </c:pt>
                <c:pt idx="85">
                  <c:v>-21.717703621806226</c:v>
                </c:pt>
                <c:pt idx="86">
                  <c:v>-22.177049268987741</c:v>
                </c:pt>
                <c:pt idx="87">
                  <c:v>-22.64415074753844</c:v>
                </c:pt>
                <c:pt idx="88">
                  <c:v>-23.11901900503565</c:v>
                </c:pt>
                <c:pt idx="89">
                  <c:v>-23.601657183540361</c:v>
                </c:pt>
                <c:pt idx="90">
                  <c:v>-24.092060229053679</c:v>
                </c:pt>
                <c:pt idx="91">
                  <c:v>-24.59021450449201</c:v>
                </c:pt>
                <c:pt idx="92">
                  <c:v>-25.096097408448706</c:v>
                </c:pt>
                <c:pt idx="93">
                  <c:v>-25.60967700217078</c:v>
                </c:pt>
                <c:pt idx="94">
                  <c:v>-26.130911647331164</c:v>
                </c:pt>
                <c:pt idx="95">
                  <c:v>-26.659749657318841</c:v>
                </c:pt>
                <c:pt idx="96">
                  <c:v>-27.196128964897543</c:v>
                </c:pt>
                <c:pt idx="97">
                  <c:v>-27.7399768091956</c:v>
                </c:pt>
                <c:pt idx="98">
                  <c:v>-28.291209445081112</c:v>
                </c:pt>
                <c:pt idx="99">
                  <c:v>-28.849731878045734</c:v>
                </c:pt>
                <c:pt idx="100">
                  <c:v>-29.415437627761921</c:v>
                </c:pt>
                <c:pt idx="101">
                  <c:v>-29.988208523491522</c:v>
                </c:pt>
                <c:pt idx="102">
                  <c:v>-30.567914534502364</c:v>
                </c:pt>
                <c:pt idx="103">
                  <c:v>-31.154413638593994</c:v>
                </c:pt>
                <c:pt idx="104">
                  <c:v>-31.747551731738451</c:v>
                </c:pt>
                <c:pt idx="105">
                  <c:v>-32.347162581707337</c:v>
                </c:pt>
                <c:pt idx="106">
                  <c:v>-32.953067828379766</c:v>
                </c:pt>
                <c:pt idx="107">
                  <c:v>-33.565077033204332</c:v>
                </c:pt>
                <c:pt idx="108">
                  <c:v>-34.182987780026785</c:v>
                </c:pt>
                <c:pt idx="109">
                  <c:v>-34.806585829186254</c:v>
                </c:pt>
                <c:pt idx="110">
                  <c:v>-35.4356453264365</c:v>
                </c:pt>
                <c:pt idx="111">
                  <c:v>-36.069929067859356</c:v>
                </c:pt>
                <c:pt idx="112">
                  <c:v>-36.709188821513351</c:v>
                </c:pt>
                <c:pt idx="113">
                  <c:v>-37.353165706103177</c:v>
                </c:pt>
                <c:pt idx="114">
                  <c:v>-38.001590626470488</c:v>
                </c:pt>
                <c:pt idx="115">
                  <c:v>-38.654184765197805</c:v>
                </c:pt>
                <c:pt idx="116">
                  <c:v>-39.310660129095993</c:v>
                </c:pt>
                <c:pt idx="117">
                  <c:v>-39.970720148811104</c:v>
                </c:pt>
                <c:pt idx="118">
                  <c:v>-40.634060329255668</c:v>
                </c:pt>
                <c:pt idx="119">
                  <c:v>-41.300368948041836</c:v>
                </c:pt>
                <c:pt idx="120">
                  <c:v>-41.969327798584068</c:v>
                </c:pt>
                <c:pt idx="121">
                  <c:v>-42.64061297405209</c:v>
                </c:pt>
                <c:pt idx="122">
                  <c:v>-43.313895687901294</c:v>
                </c:pt>
                <c:pt idx="123">
                  <c:v>-43.98884312629167</c:v>
                </c:pt>
                <c:pt idx="124">
                  <c:v>-44.665119327342353</c:v>
                </c:pt>
                <c:pt idx="125">
                  <c:v>-45.342386081853682</c:v>
                </c:pt>
                <c:pt idx="126">
                  <c:v>-46.020303849879099</c:v>
                </c:pt>
                <c:pt idx="127">
                  <c:v>-46.698532687340155</c:v>
                </c:pt>
                <c:pt idx="128">
                  <c:v>-47.376733176759316</c:v>
                </c:pt>
                <c:pt idx="129">
                  <c:v>-48.054567356138307</c:v>
                </c:pt>
                <c:pt idx="130">
                  <c:v>-48.731699640031337</c:v>
                </c:pt>
                <c:pt idx="131">
                  <c:v>-49.40779772695894</c:v>
                </c:pt>
                <c:pt idx="132">
                  <c:v>-50.082533487471089</c:v>
                </c:pt>
                <c:pt idx="133">
                  <c:v>-50.755583827399526</c:v>
                </c:pt>
                <c:pt idx="134">
                  <c:v>-51.426631521130147</c:v>
                </c:pt>
                <c:pt idx="135">
                  <c:v>-52.095366010076823</c:v>
                </c:pt>
                <c:pt idx="136">
                  <c:v>-52.761484161934277</c:v>
                </c:pt>
                <c:pt idx="137">
                  <c:v>-53.424690986731584</c:v>
                </c:pt>
                <c:pt idx="138">
                  <c:v>-54.084700306182135</c:v>
                </c:pt>
                <c:pt idx="139">
                  <c:v>-54.741235373330404</c:v>
                </c:pt>
                <c:pt idx="140">
                  <c:v>-55.394029440016865</c:v>
                </c:pt>
                <c:pt idx="141">
                  <c:v>-56.042826270214434</c:v>
                </c:pt>
                <c:pt idx="142">
                  <c:v>-56.687380597821964</c:v>
                </c:pt>
                <c:pt idx="143">
                  <c:v>-57.327458528029489</c:v>
                </c:pt>
                <c:pt idx="144">
                  <c:v>-57.962837881880944</c:v>
                </c:pt>
                <c:pt idx="145">
                  <c:v>-58.5933084841568</c:v>
                </c:pt>
                <c:pt idx="146">
                  <c:v>-59.218672395163559</c:v>
                </c:pt>
                <c:pt idx="147">
                  <c:v>-59.838744087455616</c:v>
                </c:pt>
                <c:pt idx="148">
                  <c:v>-60.453350568914509</c:v>
                </c:pt>
                <c:pt idx="149">
                  <c:v>-61.062331453973883</c:v>
                </c:pt>
                <c:pt idx="150">
                  <c:v>-61.665538985097598</c:v>
                </c:pt>
                <c:pt idx="151">
                  <c:v>-62.262838006899337</c:v>
                </c:pt>
                <c:pt idx="152">
                  <c:v>-62.854105895524498</c:v>
                </c:pt>
                <c:pt idx="153">
                  <c:v>-63.439232446107738</c:v>
                </c:pt>
                <c:pt idx="154">
                  <c:v>-64.018119721269485</c:v>
                </c:pt>
                <c:pt idx="155">
                  <c:v>-64.590681863720519</c:v>
                </c:pt>
                <c:pt idx="156">
                  <c:v>-65.156844876115372</c:v>
                </c:pt>
                <c:pt idx="157">
                  <c:v>-65.71654637132518</c:v>
                </c:pt>
                <c:pt idx="158">
                  <c:v>-66.269735296300013</c:v>
                </c:pt>
                <c:pt idx="159">
                  <c:v>-66.816371632658246</c:v>
                </c:pt>
                <c:pt idx="160">
                  <c:v>-67.356426077079945</c:v>
                </c:pt>
                <c:pt idx="161">
                  <c:v>-67.889879704495769</c:v>
                </c:pt>
                <c:pt idx="162">
                  <c:v>-68.41672361695916</c:v>
                </c:pt>
                <c:pt idx="163">
                  <c:v>-68.936958580963662</c:v>
                </c:pt>
                <c:pt idx="164">
                  <c:v>-69.450594655831196</c:v>
                </c:pt>
                <c:pt idx="165">
                  <c:v>-69.95765081564609</c:v>
                </c:pt>
                <c:pt idx="166">
                  <c:v>-70.458154567052446</c:v>
                </c:pt>
                <c:pt idx="167">
                  <c:v>-70.952141565067606</c:v>
                </c:pt>
                <c:pt idx="168">
                  <c:v>-71.43965522889728</c:v>
                </c:pt>
                <c:pt idx="169">
                  <c:v>-71.920746359568724</c:v>
                </c:pt>
                <c:pt idx="170">
                  <c:v>-72.395472761030291</c:v>
                </c:pt>
                <c:pt idx="171">
                  <c:v>-72.863898866199591</c:v>
                </c:pt>
                <c:pt idx="172">
                  <c:v>-73.326095369281049</c:v>
                </c:pt>
                <c:pt idx="173">
                  <c:v>-73.782138865516316</c:v>
                </c:pt>
                <c:pt idx="174">
                  <c:v>-74.232111499380494</c:v>
                </c:pt>
                <c:pt idx="175">
                  <c:v>-74.676100622093983</c:v>
                </c:pt>
                <c:pt idx="176">
                  <c:v>-75.114198459182717</c:v>
                </c:pt>
                <c:pt idx="177">
                  <c:v>-75.546501788692666</c:v>
                </c:pt>
                <c:pt idx="178">
                  <c:v>-75.973111630543499</c:v>
                </c:pt>
                <c:pt idx="179">
                  <c:v>-76.394132947397011</c:v>
                </c:pt>
                <c:pt idx="180">
                  <c:v>-76.809674357310627</c:v>
                </c:pt>
                <c:pt idx="181">
                  <c:v>-77.219847858355067</c:v>
                </c:pt>
                <c:pt idx="182">
                  <c:v>-77.624768565286303</c:v>
                </c:pt>
                <c:pt idx="183">
                  <c:v>-78.024554458286772</c:v>
                </c:pt>
                <c:pt idx="184">
                  <c:v>-78.419326143718393</c:v>
                </c:pt>
                <c:pt idx="185">
                  <c:v>-78.809206626768244</c:v>
                </c:pt>
                <c:pt idx="186">
                  <c:v>-79.194321095811645</c:v>
                </c:pt>
                <c:pt idx="187">
                  <c:v>-79.574796718268217</c:v>
                </c:pt>
                <c:pt idx="188">
                  <c:v>-79.950762447682465</c:v>
                </c:pt>
                <c:pt idx="189">
                  <c:v>-80.322348841724704</c:v>
                </c:pt>
                <c:pt idx="190">
                  <c:v>-80.689687890773385</c:v>
                </c:pt>
                <c:pt idx="191">
                  <c:v>-81.052912856715182</c:v>
                </c:pt>
                <c:pt idx="192">
                  <c:v>-81.412158121573825</c:v>
                </c:pt>
                <c:pt idx="193">
                  <c:v>-81.767559045560759</c:v>
                </c:pt>
                <c:pt idx="194">
                  <c:v>-82.119251834124967</c:v>
                </c:pt>
                <c:pt idx="195">
                  <c:v>-82.467373413566392</c:v>
                </c:pt>
                <c:pt idx="196">
                  <c:v>-82.812061314768044</c:v>
                </c:pt>
                <c:pt idx="197">
                  <c:v>-83.153453564595111</c:v>
                </c:pt>
                <c:pt idx="198">
                  <c:v>-83.491688584502839</c:v>
                </c:pt>
                <c:pt idx="199">
                  <c:v>-83.826905095893594</c:v>
                </c:pt>
                <c:pt idx="200">
                  <c:v>-84.159242031759888</c:v>
                </c:pt>
                <c:pt idx="201">
                  <c:v>-84.488838454151079</c:v>
                </c:pt>
                <c:pt idx="202">
                  <c:v>-84.815833477000481</c:v>
                </c:pt>
                <c:pt idx="203">
                  <c:v>-85.140366193852543</c:v>
                </c:pt>
                <c:pt idx="204">
                  <c:v>-85.462575610030058</c:v>
                </c:pt>
                <c:pt idx="205">
                  <c:v>-85.782600578784823</c:v>
                </c:pt>
                <c:pt idx="206">
                  <c:v>-86.100579740977068</c:v>
                </c:pt>
                <c:pt idx="207">
                  <c:v>-86.416651467831912</c:v>
                </c:pt>
                <c:pt idx="208">
                  <c:v>-86.730953806323839</c:v>
                </c:pt>
                <c:pt idx="209">
                  <c:v>-87.043624426742511</c:v>
                </c:pt>
                <c:pt idx="210">
                  <c:v>-87.354800571996066</c:v>
                </c:pt>
                <c:pt idx="211">
                  <c:v>-87.664619008209513</c:v>
                </c:pt>
                <c:pt idx="212">
                  <c:v>-87.973215976178352</c:v>
                </c:pt>
                <c:pt idx="213">
                  <c:v>-88.280727143238124</c:v>
                </c:pt>
                <c:pt idx="214">
                  <c:v>-88.587287555112525</c:v>
                </c:pt>
                <c:pt idx="215">
                  <c:v>-88.89303158730219</c:v>
                </c:pt>
                <c:pt idx="216">
                  <c:v>-89.198092895577361</c:v>
                </c:pt>
                <c:pt idx="217">
                  <c:v>-89.502604365136634</c:v>
                </c:pt>
                <c:pt idx="218">
                  <c:v>-89.806698057993671</c:v>
                </c:pt>
                <c:pt idx="219">
                  <c:v>-90.110505158152648</c:v>
                </c:pt>
                <c:pt idx="220">
                  <c:v>-90.414155914131499</c:v>
                </c:pt>
                <c:pt idx="221">
                  <c:v>-90.717779578390875</c:v>
                </c:pt>
                <c:pt idx="222">
                  <c:v>-91.021504343224635</c:v>
                </c:pt>
                <c:pt idx="223">
                  <c:v>-91.325457272665872</c:v>
                </c:pt>
                <c:pt idx="224">
                  <c:v>-91.629764229961083</c:v>
                </c:pt>
                <c:pt idx="225">
                  <c:v>-91.9345498001625</c:v>
                </c:pt>
                <c:pt idx="226">
                  <c:v>-92.239937207388593</c:v>
                </c:pt>
                <c:pt idx="227">
                  <c:v>-92.546048226301025</c:v>
                </c:pt>
                <c:pt idx="228">
                  <c:v>-92.853003087346536</c:v>
                </c:pt>
                <c:pt idx="229">
                  <c:v>-93.16092037531314</c:v>
                </c:pt>
                <c:pt idx="230">
                  <c:v>-93.469916920751814</c:v>
                </c:pt>
                <c:pt idx="231">
                  <c:v>-93.780107683818002</c:v>
                </c:pt>
                <c:pt idx="232">
                  <c:v>-94.091605630092502</c:v>
                </c:pt>
                <c:pt idx="233">
                  <c:v>-94.40452159794782</c:v>
                </c:pt>
                <c:pt idx="234">
                  <c:v>-94.718964157035089</c:v>
                </c:pt>
                <c:pt idx="235">
                  <c:v>-95.035039457479101</c:v>
                </c:pt>
                <c:pt idx="236">
                  <c:v>-95.352851069382183</c:v>
                </c:pt>
                <c:pt idx="237">
                  <c:v>-95.672499812257044</c:v>
                </c:pt>
                <c:pt idx="238">
                  <c:v>-95.994083574029261</c:v>
                </c:pt>
                <c:pt idx="239">
                  <c:v>-96.317697119276616</c:v>
                </c:pt>
                <c:pt idx="240">
                  <c:v>-96.643431886402041</c:v>
                </c:pt>
                <c:pt idx="241">
                  <c:v>-96.971375773473113</c:v>
                </c:pt>
                <c:pt idx="242">
                  <c:v>-97.301612912501184</c:v>
                </c:pt>
                <c:pt idx="243">
                  <c:v>-97.634223431980359</c:v>
                </c:pt>
                <c:pt idx="244">
                  <c:v>-97.969283207558945</c:v>
                </c:pt>
                <c:pt idx="245">
                  <c:v>-98.306863600777248</c:v>
                </c:pt>
                <c:pt idx="246">
                  <c:v>-98.64703118587083</c:v>
                </c:pt>
                <c:pt idx="247">
                  <c:v>-98.989847464714742</c:v>
                </c:pt>
                <c:pt idx="248">
                  <c:v>-99.335368570065924</c:v>
                </c:pt>
                <c:pt idx="249">
                  <c:v>-99.683644957352556</c:v>
                </c:pt>
                <c:pt idx="250">
                  <c:v>-100.03472108535829</c:v>
                </c:pt>
                <c:pt idx="251">
                  <c:v>-100.38863508625634</c:v>
                </c:pt>
                <c:pt idx="252">
                  <c:v>-100.74541842557144</c:v>
                </c:pt>
                <c:pt idx="253">
                  <c:v>-101.10509555276177</c:v>
                </c:pt>
                <c:pt idx="254">
                  <c:v>-101.46768354326024</c:v>
                </c:pt>
                <c:pt idx="255">
                  <c:v>-101.83319173294851</c:v>
                </c:pt>
                <c:pt idx="256">
                  <c:v>-102.2016213461909</c:v>
                </c:pt>
                <c:pt idx="257">
                  <c:v>-102.57296511871358</c:v>
                </c:pt>
                <c:pt idx="258">
                  <c:v>-102.94720691677547</c:v>
                </c:pt>
                <c:pt idx="259">
                  <c:v>-103.32432135425144</c:v>
                </c:pt>
                <c:pt idx="260">
                  <c:v>-103.70427340941644</c:v>
                </c:pt>
                <c:pt idx="261">
                  <c:v>-104.08701804340032</c:v>
                </c:pt>
                <c:pt idx="262">
                  <c:v>-104.4724998224557</c:v>
                </c:pt>
                <c:pt idx="263">
                  <c:v>-104.86065254636</c:v>
                </c:pt>
                <c:pt idx="264">
                  <c:v>-105.25139888544247</c:v>
                </c:pt>
                <c:pt idx="265">
                  <c:v>-105.64465002889544</c:v>
                </c:pt>
                <c:pt idx="266">
                  <c:v>-106.04030534718511</c:v>
                </c:pt>
                <c:pt idx="267">
                  <c:v>-106.43825207152351</c:v>
                </c:pt>
                <c:pt idx="268">
                  <c:v>-106.83836499349573</c:v>
                </c:pt>
                <c:pt idx="269">
                  <c:v>-107.24050618804834</c:v>
                </c:pt>
                <c:pt idx="270">
                  <c:v>-107.644524763139</c:v>
                </c:pt>
                <c:pt idx="271">
                  <c:v>-108.0502566394136</c:v>
                </c:pt>
                <c:pt idx="272">
                  <c:v>-108.45752436331824</c:v>
                </c:pt>
                <c:pt idx="273">
                  <c:v>-108.8661369570619</c:v>
                </c:pt>
                <c:pt idx="274">
                  <c:v>-109.27588980881902</c:v>
                </c:pt>
                <c:pt idx="275">
                  <c:v>-109.68656460650178</c:v>
                </c:pt>
                <c:pt idx="276">
                  <c:v>-110.09792931832654</c:v>
                </c:pt>
                <c:pt idx="277">
                  <c:v>-110.50973822325919</c:v>
                </c:pt>
                <c:pt idx="278">
                  <c:v>-110.92173199423587</c:v>
                </c:pt>
                <c:pt idx="279">
                  <c:v>-111.33363783682707</c:v>
                </c:pt>
                <c:pt idx="280">
                  <c:v>-111.74516968574072</c:v>
                </c:pt>
                <c:pt idx="281">
                  <c:v>-112.15602846124177</c:v>
                </c:pt>
                <c:pt idx="282">
                  <c:v>-112.56590238720966</c:v>
                </c:pt>
                <c:pt idx="283">
                  <c:v>-112.97446737215687</c:v>
                </c:pt>
                <c:pt idx="284">
                  <c:v>-113.38138745410022</c:v>
                </c:pt>
                <c:pt idx="285">
                  <c:v>-113.78631530970999</c:v>
                </c:pt>
                <c:pt idx="286">
                  <c:v>-114.18889282767246</c:v>
                </c:pt>
                <c:pt idx="287">
                  <c:v>-114.58875174568732</c:v>
                </c:pt>
                <c:pt idx="288">
                  <c:v>-114.98551434999561</c:v>
                </c:pt>
                <c:pt idx="289">
                  <c:v>-115.37879423579906</c:v>
                </c:pt>
                <c:pt idx="290">
                  <c:v>-115.76819712639798</c:v>
                </c:pt>
                <c:pt idx="291">
                  <c:v>-116.15332174834883</c:v>
                </c:pt>
                <c:pt idx="292">
                  <c:v>-116.53376075943424</c:v>
                </c:pt>
                <c:pt idx="293">
                  <c:v>-116.90910172574888</c:v>
                </c:pt>
                <c:pt idx="294">
                  <c:v>-117.27892814376398</c:v>
                </c:pt>
                <c:pt idx="295">
                  <c:v>-117.64282050279419</c:v>
                </c:pt>
                <c:pt idx="296">
                  <c:v>-118.00035738295999</c:v>
                </c:pt>
                <c:pt idx="297">
                  <c:v>-118.35111658338502</c:v>
                </c:pt>
                <c:pt idx="298">
                  <c:v>-118.69467627513768</c:v>
                </c:pt>
                <c:pt idx="299">
                  <c:v>-119.03061617321337</c:v>
                </c:pt>
                <c:pt idx="300">
                  <c:v>-119.35851872172532</c:v>
                </c:pt>
                <c:pt idx="301">
                  <c:v>-119.67797028639895</c:v>
                </c:pt>
                <c:pt idx="302">
                  <c:v>-119.98856234846103</c:v>
                </c:pt>
                <c:pt idx="303">
                  <c:v>-120.28989269406989</c:v>
                </c:pt>
                <c:pt idx="304">
                  <c:v>-120.58156659355195</c:v>
                </c:pt>
                <c:pt idx="305">
                  <c:v>-120.86319796488141</c:v>
                </c:pt>
                <c:pt idx="306">
                  <c:v>-121.13441051606517</c:v>
                </c:pt>
                <c:pt idx="307">
                  <c:v>-121.39483886136399</c:v>
                </c:pt>
                <c:pt idx="308">
                  <c:v>-121.6441296065876</c:v>
                </c:pt>
                <c:pt idx="309">
                  <c:v>-121.8819423990391</c:v>
                </c:pt>
                <c:pt idx="310">
                  <c:v>-122.10795093804627</c:v>
                </c:pt>
                <c:pt idx="311">
                  <c:v>-122.32184394238998</c:v>
                </c:pt>
                <c:pt idx="312">
                  <c:v>-122.52332607132485</c:v>
                </c:pt>
                <c:pt idx="313">
                  <c:v>-122.71211879626725</c:v>
                </c:pt>
                <c:pt idx="314">
                  <c:v>-122.88796122060036</c:v>
                </c:pt>
                <c:pt idx="315">
                  <c:v>-123.05061084540453</c:v>
                </c:pt>
                <c:pt idx="316">
                  <c:v>-123.19984427926107</c:v>
                </c:pt>
                <c:pt idx="317">
                  <c:v>-123.33545789059109</c:v>
                </c:pt>
                <c:pt idx="318">
                  <c:v>-123.45726840127701</c:v>
                </c:pt>
                <c:pt idx="319">
                  <c:v>-123.56511342056896</c:v>
                </c:pt>
                <c:pt idx="320">
                  <c:v>-123.65885191849794</c:v>
                </c:pt>
                <c:pt idx="321">
                  <c:v>-123.73836463820903</c:v>
                </c:pt>
                <c:pt idx="322">
                  <c:v>-123.80355444677998</c:v>
                </c:pt>
                <c:pt idx="323">
                  <c:v>-123.85434662421932</c:v>
                </c:pt>
                <c:pt idx="324">
                  <c:v>-123.89068909043314</c:v>
                </c:pt>
                <c:pt idx="325">
                  <c:v>-123.91255257002443</c:v>
                </c:pt>
                <c:pt idx="326">
                  <c:v>-123.91993069484195</c:v>
                </c:pt>
                <c:pt idx="327">
                  <c:v>-123.91284004423565</c:v>
                </c:pt>
                <c:pt idx="328">
                  <c:v>-123.89132012300377</c:v>
                </c:pt>
                <c:pt idx="329">
                  <c:v>-123.85543327704546</c:v>
                </c:pt>
                <c:pt idx="330">
                  <c:v>-123.80526454675996</c:v>
                </c:pt>
                <c:pt idx="331">
                  <c:v>-123.74092145827183</c:v>
                </c:pt>
                <c:pt idx="332">
                  <c:v>-123.6625337526105</c:v>
                </c:pt>
                <c:pt idx="333">
                  <c:v>-123.57025305304538</c:v>
                </c:pt>
                <c:pt idx="334">
                  <c:v>-123.46425247086725</c:v>
                </c:pt>
                <c:pt idx="335">
                  <c:v>-123.34472615002974</c:v>
                </c:pt>
                <c:pt idx="336">
                  <c:v>-123.21188875121393</c:v>
                </c:pt>
                <c:pt idx="337">
                  <c:v>-123.06597487606022</c:v>
                </c:pt>
                <c:pt idx="338">
                  <c:v>-122.90723843253164</c:v>
                </c:pt>
                <c:pt idx="339">
                  <c:v>-122.73595194261648</c:v>
                </c:pt>
                <c:pt idx="340">
                  <c:v>-122.55240579386131</c:v>
                </c:pt>
                <c:pt idx="341">
                  <c:v>-122.35690743653473</c:v>
                </c:pt>
                <c:pt idx="342">
                  <c:v>-122.14978052855611</c:v>
                </c:pt>
                <c:pt idx="343">
                  <c:v>-121.93136403068102</c:v>
                </c:pt>
                <c:pt idx="344">
                  <c:v>-121.70201125480654</c:v>
                </c:pt>
                <c:pt idx="345">
                  <c:v>-121.46208886863909</c:v>
                </c:pt>
                <c:pt idx="346">
                  <c:v>-121.21197586035235</c:v>
                </c:pt>
                <c:pt idx="347">
                  <c:v>-120.95206246723815</c:v>
                </c:pt>
                <c:pt idx="348">
                  <c:v>-120.68274907271692</c:v>
                </c:pt>
                <c:pt idx="349">
                  <c:v>-120.40444507641945</c:v>
                </c:pt>
                <c:pt idx="350">
                  <c:v>-120.11756774235945</c:v>
                </c:pt>
                <c:pt idx="351">
                  <c:v>-119.82254103049816</c:v>
                </c:pt>
                <c:pt idx="352">
                  <c:v>-119.51979441723057</c:v>
                </c:pt>
                <c:pt idx="353">
                  <c:v>-119.20976171050727</c:v>
                </c:pt>
                <c:pt idx="354">
                  <c:v>-118.89287986543239</c:v>
                </c:pt>
                <c:pt idx="355">
                  <c:v>-118.56958780624575</c:v>
                </c:pt>
                <c:pt idx="356">
                  <c:v>-118.24032526060236</c:v>
                </c:pt>
                <c:pt idx="357">
                  <c:v>-117.9055316120042</c:v>
                </c:pt>
                <c:pt idx="358">
                  <c:v>-117.56564477611396</c:v>
                </c:pt>
                <c:pt idx="359">
                  <c:v>-117.22110010649558</c:v>
                </c:pt>
                <c:pt idx="360">
                  <c:v>-116.87232933507573</c:v>
                </c:pt>
                <c:pt idx="361">
                  <c:v>-116.51975955231663</c:v>
                </c:pt>
                <c:pt idx="362">
                  <c:v>-116.16381223172952</c:v>
                </c:pt>
                <c:pt idx="363">
                  <c:v>-115.80490230295483</c:v>
                </c:pt>
                <c:pt idx="364">
                  <c:v>-115.44343727718406</c:v>
                </c:pt>
                <c:pt idx="365">
                  <c:v>-115.07981642822327</c:v>
                </c:pt>
                <c:pt idx="366">
                  <c:v>-114.71443003198826</c:v>
                </c:pt>
                <c:pt idx="367">
                  <c:v>-114.34765866669949</c:v>
                </c:pt>
                <c:pt idx="368">
                  <c:v>-113.97987257551188</c:v>
                </c:pt>
                <c:pt idx="369">
                  <c:v>-113.61143109277963</c:v>
                </c:pt>
                <c:pt idx="370">
                  <c:v>-113.24268213462634</c:v>
                </c:pt>
                <c:pt idx="371">
                  <c:v>-112.87396175397797</c:v>
                </c:pt>
                <c:pt idx="372">
                  <c:v>-112.50559375971631</c:v>
                </c:pt>
                <c:pt idx="373">
                  <c:v>-112.13788939914531</c:v>
                </c:pt>
                <c:pt idx="374">
                  <c:v>-111.7711471025208</c:v>
                </c:pt>
                <c:pt idx="375">
                  <c:v>-111.40565228799129</c:v>
                </c:pt>
                <c:pt idx="376">
                  <c:v>-111.04167722493338</c:v>
                </c:pt>
                <c:pt idx="377">
                  <c:v>-110.67948095334098</c:v>
                </c:pt>
                <c:pt idx="378">
                  <c:v>-110.31930925664594</c:v>
                </c:pt>
                <c:pt idx="379">
                  <c:v>-109.96139468511423</c:v>
                </c:pt>
                <c:pt idx="380">
                  <c:v>-109.60595662675948</c:v>
                </c:pt>
                <c:pt idx="381">
                  <c:v>-109.25320142257854</c:v>
                </c:pt>
                <c:pt idx="382">
                  <c:v>-108.90332252279173</c:v>
                </c:pt>
                <c:pt idx="383">
                  <c:v>-108.55650068070928</c:v>
                </c:pt>
                <c:pt idx="384">
                  <c:v>-108.2129041808102</c:v>
                </c:pt>
                <c:pt idx="385">
                  <c:v>-107.87268909762409</c:v>
                </c:pt>
                <c:pt idx="386">
                  <c:v>-107.53599958204035</c:v>
                </c:pt>
                <c:pt idx="387">
                  <c:v>-107.20296817173143</c:v>
                </c:pt>
                <c:pt idx="388">
                  <c:v>-106.87371612246589</c:v>
                </c:pt>
                <c:pt idx="389">
                  <c:v>-106.54835375719617</c:v>
                </c:pt>
                <c:pt idx="390">
                  <c:v>-106.22698082993337</c:v>
                </c:pt>
                <c:pt idx="391">
                  <c:v>-105.90968690156645</c:v>
                </c:pt>
                <c:pt idx="392">
                  <c:v>-105.59655172493596</c:v>
                </c:pt>
                <c:pt idx="393">
                  <c:v>-105.28764563663944</c:v>
                </c:pt>
                <c:pt idx="394">
                  <c:v>-104.98302995321379</c:v>
                </c:pt>
                <c:pt idx="395">
                  <c:v>-104.68275736951686</c:v>
                </c:pt>
                <c:pt idx="396">
                  <c:v>-104.38687235730434</c:v>
                </c:pt>
                <c:pt idx="397">
                  <c:v>-104.09541156217448</c:v>
                </c:pt>
                <c:pt idx="398">
                  <c:v>-103.80840419722684</c:v>
                </c:pt>
                <c:pt idx="399">
                  <c:v>-103.52587243194932</c:v>
                </c:pt>
                <c:pt idx="400">
                  <c:v>-103.24783177501233</c:v>
                </c:pt>
                <c:pt idx="401">
                  <c:v>-102.97429144980701</c:v>
                </c:pt>
                <c:pt idx="402">
                  <c:v>-102.70525476171503</c:v>
                </c:pt>
                <c:pt idx="403">
                  <c:v>-102.44071945623915</c:v>
                </c:pt>
                <c:pt idx="404">
                  <c:v>-102.18067806725968</c:v>
                </c:pt>
                <c:pt idx="405">
                  <c:v>-101.92511825480737</c:v>
                </c:pt>
                <c:pt idx="406">
                  <c:v>-101.67402313185922</c:v>
                </c:pt>
                <c:pt idx="407">
                  <c:v>-101.42737157977345</c:v>
                </c:pt>
                <c:pt idx="408">
                  <c:v>-101.18513855207775</c:v>
                </c:pt>
                <c:pt idx="409">
                  <c:v>-100.94729536641553</c:v>
                </c:pt>
                <c:pt idx="410">
                  <c:v>-100.71380998453841</c:v>
                </c:pt>
                <c:pt idx="411">
                  <c:v>-100.48464728030469</c:v>
                </c:pt>
                <c:pt idx="412">
                  <c:v>-100.25976929571205</c:v>
                </c:pt>
                <c:pt idx="413">
                  <c:v>-100.03913548504896</c:v>
                </c:pt>
                <c:pt idx="414">
                  <c:v>-99.822702947303114</c:v>
                </c:pt>
                <c:pt idx="415">
                  <c:v>-99.610426647007827</c:v>
                </c:pt>
                <c:pt idx="416">
                  <c:v>-99.402259623747923</c:v>
                </c:pt>
                <c:pt idx="417">
                  <c:v>-99.198153190578878</c:v>
                </c:pt>
                <c:pt idx="418">
                  <c:v>-98.998057121640073</c:v>
                </c:pt>
                <c:pt idx="419">
                  <c:v>-98.80191982926732</c:v>
                </c:pt>
                <c:pt idx="420">
                  <c:v>-98.60968853092686</c:v>
                </c:pt>
                <c:pt idx="421">
                  <c:v>-98.421309406307898</c:v>
                </c:pt>
                <c:pt idx="422">
                  <c:v>-98.236727744922632</c:v>
                </c:pt>
                <c:pt idx="423">
                  <c:v>-98.055888084566817</c:v>
                </c:pt>
                <c:pt idx="424">
                  <c:v>-97.878734341003749</c:v>
                </c:pt>
                <c:pt idx="425">
                  <c:v>-97.70520992923133</c:v>
                </c:pt>
                <c:pt idx="426">
                  <c:v>-97.535257876695141</c:v>
                </c:pt>
                <c:pt idx="427">
                  <c:v>-97.368820928806457</c:v>
                </c:pt>
                <c:pt idx="428">
                  <c:v>-97.205841647120437</c:v>
                </c:pt>
                <c:pt idx="429">
                  <c:v>-97.046262500524961</c:v>
                </c:pt>
                <c:pt idx="430">
                  <c:v>-96.890025949783166</c:v>
                </c:pt>
                <c:pt idx="431">
                  <c:v>-96.737074525764896</c:v>
                </c:pt>
                <c:pt idx="432">
                  <c:v>-96.587350901693924</c:v>
                </c:pt>
                <c:pt idx="433">
                  <c:v>-96.440797959728769</c:v>
                </c:pt>
                <c:pt idx="434">
                  <c:v>-96.297358852184118</c:v>
                </c:pt>
                <c:pt idx="435">
                  <c:v>-96.156977057690241</c:v>
                </c:pt>
                <c:pt idx="436">
                  <c:v>-96.019596432577117</c:v>
                </c:pt>
                <c:pt idx="437">
                  <c:v>-95.885161257758313</c:v>
                </c:pt>
                <c:pt idx="438">
                  <c:v>-95.753616281380275</c:v>
                </c:pt>
                <c:pt idx="439">
                  <c:v>-95.624906757489782</c:v>
                </c:pt>
                <c:pt idx="440">
                  <c:v>-95.498978480962734</c:v>
                </c:pt>
                <c:pt idx="441">
                  <c:v>-95.375777818926338</c:v>
                </c:pt>
                <c:pt idx="442">
                  <c:v>-95.255251738895439</c:v>
                </c:pt>
                <c:pt idx="443">
                  <c:v>-95.137347833833985</c:v>
                </c:pt>
                <c:pt idx="444">
                  <c:v>-95.022014344341756</c:v>
                </c:pt>
                <c:pt idx="445">
                  <c:v>-94.909200178156667</c:v>
                </c:pt>
                <c:pt idx="446">
                  <c:v>-94.798854927153499</c:v>
                </c:pt>
                <c:pt idx="447">
                  <c:v>-94.690928882009814</c:v>
                </c:pt>
                <c:pt idx="448">
                  <c:v>-94.585373044701171</c:v>
                </c:pt>
                <c:pt idx="449">
                  <c:v>-94.482139138978766</c:v>
                </c:pt>
                <c:pt idx="450">
                  <c:v>-94.381179618974343</c:v>
                </c:pt>
                <c:pt idx="451">
                  <c:v>-94.282447676068472</c:v>
                </c:pt>
                <c:pt idx="452">
                  <c:v>-94.185897244151434</c:v>
                </c:pt>
                <c:pt idx="453">
                  <c:v>-94.091483003397357</c:v>
                </c:pt>
                <c:pt idx="454">
                  <c:v>-93.999160382666489</c:v>
                </c:pt>
                <c:pt idx="455">
                  <c:v>-93.908885560641536</c:v>
                </c:pt>
                <c:pt idx="456">
                  <c:v>-93.820615465800842</c:v>
                </c:pt>
                <c:pt idx="457">
                  <c:v>-93.734307775320701</c:v>
                </c:pt>
                <c:pt idx="458">
                  <c:v>-93.64992091299743</c:v>
                </c:pt>
                <c:pt idx="459">
                  <c:v>-93.567414046271111</c:v>
                </c:pt>
                <c:pt idx="460">
                  <c:v>-93.486747082429673</c:v>
                </c:pt>
                <c:pt idx="461">
                  <c:v>-93.407880664065374</c:v>
                </c:pt>
                <c:pt idx="462">
                  <c:v>-93.330776163852562</c:v>
                </c:pt>
                <c:pt idx="463">
                  <c:v>-93.255395678709789</c:v>
                </c:pt>
                <c:pt idx="464">
                  <c:v>-93.18170202340572</c:v>
                </c:pt>
                <c:pt idx="465">
                  <c:v>-93.109658723664595</c:v>
                </c:pt>
                <c:pt idx="466">
                  <c:v>-93.039230008822642</c:v>
                </c:pt>
                <c:pt idx="467">
                  <c:v>-92.970380804082893</c:v>
                </c:pt>
                <c:pt idx="468">
                  <c:v>-92.903076722414369</c:v>
                </c:pt>
                <c:pt idx="469">
                  <c:v>-92.83728405613644</c:v>
                </c:pt>
                <c:pt idx="470">
                  <c:v>-92.772969768226631</c:v>
                </c:pt>
                <c:pt idx="471">
                  <c:v>-92.710101483388684</c:v>
                </c:pt>
                <c:pt idx="472">
                  <c:v>-92.648647478913361</c:v>
                </c:pt>
                <c:pt idx="473">
                  <c:v>-92.588576675362759</c:v>
                </c:pt>
                <c:pt idx="474">
                  <c:v>-92.529858627107359</c:v>
                </c:pt>
                <c:pt idx="475">
                  <c:v>-92.472463512741157</c:v>
                </c:pt>
                <c:pt idx="476">
                  <c:v>-92.41636212539963</c:v>
                </c:pt>
                <c:pt idx="477">
                  <c:v>-92.361525863003422</c:v>
                </c:pt>
                <c:pt idx="478">
                  <c:v>-92.307926718447249</c:v>
                </c:pt>
                <c:pt idx="479">
                  <c:v>-92.255537269754186</c:v>
                </c:pt>
                <c:pt idx="480">
                  <c:v>-92.204330670212229</c:v>
                </c:pt>
                <c:pt idx="481">
                  <c:v>-92.154280638508794</c:v>
                </c:pt>
                <c:pt idx="482">
                  <c:v>-92.105361448878838</c:v>
                </c:pt>
                <c:pt idx="483">
                  <c:v>-92.057547921278683</c:v>
                </c:pt>
                <c:pt idx="484">
                  <c:v>-92.01081541159904</c:v>
                </c:pt>
                <c:pt idx="485">
                  <c:v>-91.965139801927492</c:v>
                </c:pt>
                <c:pt idx="486">
                  <c:v>-91.920497490870673</c:v>
                </c:pt>
                <c:pt idx="487">
                  <c:v>-91.876865383945955</c:v>
                </c:pt>
                <c:pt idx="488">
                  <c:v>-91.834220884049785</c:v>
                </c:pt>
                <c:pt idx="489">
                  <c:v>-91.792541882011491</c:v>
                </c:pt>
                <c:pt idx="490">
                  <c:v>-91.751806747237893</c:v>
                </c:pt>
                <c:pt idx="491">
                  <c:v>-91.711994318455879</c:v>
                </c:pt>
                <c:pt idx="492">
                  <c:v>-91.673083894557422</c:v>
                </c:pt>
                <c:pt idx="493">
                  <c:v>-91.635055225552534</c:v>
                </c:pt>
                <c:pt idx="494">
                  <c:v>-91.597888503633214</c:v>
                </c:pt>
                <c:pt idx="495">
                  <c:v>-91.561564354353536</c:v>
                </c:pt>
                <c:pt idx="496">
                  <c:v>-91.526063827927686</c:v>
                </c:pt>
                <c:pt idx="497">
                  <c:v>-91.491368390649214</c:v>
                </c:pt>
                <c:pt idx="498">
                  <c:v>-91.457459916434061</c:v>
                </c:pt>
                <c:pt idx="499">
                  <c:v>-91.424320678488797</c:v>
                </c:pt>
                <c:pt idx="500">
                  <c:v>-91.391933341105599</c:v>
                </c:pt>
                <c:pt idx="501">
                  <c:v>-91.360280951585978</c:v>
                </c:pt>
                <c:pt idx="502">
                  <c:v>-91.329346932293092</c:v>
                </c:pt>
                <c:pt idx="503">
                  <c:v>-91.299115072834326</c:v>
                </c:pt>
                <c:pt idx="504">
                  <c:v>-91.2695695223737</c:v>
                </c:pt>
                <c:pt idx="505">
                  <c:v>-91.240694782074982</c:v>
                </c:pt>
                <c:pt idx="506">
                  <c:v>-91.212475697675046</c:v>
                </c:pt>
                <c:pt idx="507">
                  <c:v>-91.1848974521874</c:v>
                </c:pt>
                <c:pt idx="508">
                  <c:v>-91.157945558735761</c:v>
                </c:pt>
                <c:pt idx="509">
                  <c:v>-91.131605853516248</c:v>
                </c:pt>
                <c:pt idx="510">
                  <c:v>-91.105864488888827</c:v>
                </c:pt>
                <c:pt idx="511">
                  <c:v>-91.080707926595991</c:v>
                </c:pt>
                <c:pt idx="512">
                  <c:v>-91.05612293110822</c:v>
                </c:pt>
                <c:pt idx="513">
                  <c:v>-91.032096563095351</c:v>
                </c:pt>
                <c:pt idx="514">
                  <c:v>-91.008616173022375</c:v>
                </c:pt>
                <c:pt idx="515">
                  <c:v>-90.98566939486841</c:v>
                </c:pt>
                <c:pt idx="516">
                  <c:v>-90.963244139967827</c:v>
                </c:pt>
                <c:pt idx="517">
                  <c:v>-90.941328590972105</c:v>
                </c:pt>
                <c:pt idx="518">
                  <c:v>-90.919911195930155</c:v>
                </c:pt>
                <c:pt idx="519">
                  <c:v>-90.898980662487517</c:v>
                </c:pt>
                <c:pt idx="520">
                  <c:v>-90.878525952200306</c:v>
                </c:pt>
                <c:pt idx="521">
                  <c:v>-90.858536274964763</c:v>
                </c:pt>
                <c:pt idx="522">
                  <c:v>-90.839001083559054</c:v>
                </c:pt>
                <c:pt idx="523">
                  <c:v>-90.819910068296736</c:v>
                </c:pt>
                <c:pt idx="524">
                  <c:v>-90.801253151789439</c:v>
                </c:pt>
                <c:pt idx="525">
                  <c:v>-90.783020483817936</c:v>
                </c:pt>
                <c:pt idx="526">
                  <c:v>-90.765202436308869</c:v>
                </c:pt>
                <c:pt idx="527">
                  <c:v>-90.747789598416418</c:v>
                </c:pt>
                <c:pt idx="528">
                  <c:v>-90.730772771706384</c:v>
                </c:pt>
                <c:pt idx="529">
                  <c:v>-90.714142965441624</c:v>
                </c:pt>
                <c:pt idx="530">
                  <c:v>-90.697891391966394</c:v>
                </c:pt>
                <c:pt idx="531">
                  <c:v>-90.682009462188773</c:v>
                </c:pt>
                <c:pt idx="532">
                  <c:v>-90.666488781158435</c:v>
                </c:pt>
                <c:pt idx="533">
                  <c:v>-90.651321143738954</c:v>
                </c:pt>
                <c:pt idx="534">
                  <c:v>-90.636498530372165</c:v>
                </c:pt>
                <c:pt idx="535">
                  <c:v>-90.622013102933693</c:v>
                </c:pt>
                <c:pt idx="536">
                  <c:v>-90.607857200677159</c:v>
                </c:pt>
                <c:pt idx="537">
                  <c:v>-90.594023336265906</c:v>
                </c:pt>
                <c:pt idx="538">
                  <c:v>-90.580504191890284</c:v>
                </c:pt>
                <c:pt idx="539">
                  <c:v>-90.567292615469498</c:v>
                </c:pt>
                <c:pt idx="540">
                  <c:v>-90.554381616935146</c:v>
                </c:pt>
                <c:pt idx="541">
                  <c:v>-90.541764364596091</c:v>
                </c:pt>
                <c:pt idx="542">
                  <c:v>-90.529434181582488</c:v>
                </c:pt>
                <c:pt idx="543">
                  <c:v>-90.517384542367424</c:v>
                </c:pt>
                <c:pt idx="544">
                  <c:v>-90.505609069364823</c:v>
                </c:pt>
                <c:pt idx="545">
                  <c:v>-90.494101529601522</c:v>
                </c:pt>
                <c:pt idx="546">
                  <c:v>-90.482855831463098</c:v>
                </c:pt>
                <c:pt idx="547">
                  <c:v>-90.471866021510493</c:v>
                </c:pt>
                <c:pt idx="548">
                  <c:v>-90.461126281367697</c:v>
                </c:pt>
                <c:pt idx="549">
                  <c:v>-90.450630924677284</c:v>
                </c:pt>
                <c:pt idx="550">
                  <c:v>-90.440374394123708</c:v>
                </c:pt>
                <c:pt idx="551">
                  <c:v>-90.430351258522208</c:v>
                </c:pt>
                <c:pt idx="552">
                  <c:v>-90.420556209972531</c:v>
                </c:pt>
                <c:pt idx="553">
                  <c:v>-90.41098406107551</c:v>
                </c:pt>
                <c:pt idx="554">
                  <c:v>-90.401629742211497</c:v>
                </c:pt>
                <c:pt idx="555">
                  <c:v>-90.39248829887957</c:v>
                </c:pt>
                <c:pt idx="556">
                  <c:v>-90.383554889095677</c:v>
                </c:pt>
                <c:pt idx="557">
                  <c:v>-90.374824780848883</c:v>
                </c:pt>
                <c:pt idx="558">
                  <c:v>-90.366293349614338</c:v>
                </c:pt>
                <c:pt idx="559">
                  <c:v>-90.357956075921848</c:v>
                </c:pt>
                <c:pt idx="560">
                  <c:v>-90.34980854297865</c:v>
                </c:pt>
                <c:pt idx="561">
                  <c:v>-90.341846434345427</c:v>
                </c:pt>
                <c:pt idx="562">
                  <c:v>-90.334065531664351</c:v>
                </c:pt>
                <c:pt idx="563">
                  <c:v>-90.326461712438075</c:v>
                </c:pt>
                <c:pt idx="564">
                  <c:v>-90.319030947858195</c:v>
                </c:pt>
                <c:pt idx="565">
                  <c:v>-90.311769300682926</c:v>
                </c:pt>
                <c:pt idx="566">
                  <c:v>-90.30467292316203</c:v>
                </c:pt>
                <c:pt idx="567">
                  <c:v>-90.297738055008509</c:v>
                </c:pt>
                <c:pt idx="568">
                  <c:v>-90.290961021415825</c:v>
                </c:pt>
                <c:pt idx="569">
                  <c:v>-90.284338231119762</c:v>
                </c:pt>
                <c:pt idx="570">
                  <c:v>-90.277866174503927</c:v>
                </c:pt>
                <c:pt idx="571">
                  <c:v>-90.271541421747813</c:v>
                </c:pt>
                <c:pt idx="572">
                  <c:v>-90.265360621016526</c:v>
                </c:pt>
                <c:pt idx="573">
                  <c:v>-90.259320496691515</c:v>
                </c:pt>
                <c:pt idx="574">
                  <c:v>-90.253417847641046</c:v>
                </c:pt>
                <c:pt idx="575">
                  <c:v>-90.247649545529654</c:v>
                </c:pt>
                <c:pt idx="576">
                  <c:v>-90.242012533165848</c:v>
                </c:pt>
                <c:pt idx="577">
                  <c:v>-90.236503822886959</c:v>
                </c:pt>
                <c:pt idx="578">
                  <c:v>-90.231120494980743</c:v>
                </c:pt>
                <c:pt idx="579">
                  <c:v>-90.225859696142223</c:v>
                </c:pt>
                <c:pt idx="580">
                  <c:v>-90.220718637965888</c:v>
                </c:pt>
                <c:pt idx="581">
                  <c:v>-90.215694595471575</c:v>
                </c:pt>
                <c:pt idx="582">
                  <c:v>-90.210784905663715</c:v>
                </c:pt>
                <c:pt idx="583">
                  <c:v>-90.205986966123604</c:v>
                </c:pt>
                <c:pt idx="584">
                  <c:v>-90.201298233632954</c:v>
                </c:pt>
                <c:pt idx="585">
                  <c:v>-90.19671622282894</c:v>
                </c:pt>
                <c:pt idx="586">
                  <c:v>-90.192238504889573</c:v>
                </c:pt>
                <c:pt idx="587">
                  <c:v>-90.187862706248922</c:v>
                </c:pt>
                <c:pt idx="588">
                  <c:v>-90.183586507341346</c:v>
                </c:pt>
                <c:pt idx="589">
                  <c:v>-90.179407641374183</c:v>
                </c:pt>
                <c:pt idx="590">
                  <c:v>-90.175323893128294</c:v>
                </c:pt>
                <c:pt idx="591">
                  <c:v>-90.171333097785833</c:v>
                </c:pt>
                <c:pt idx="592">
                  <c:v>-90.167433139784464</c:v>
                </c:pt>
                <c:pt idx="593">
                  <c:v>-90.163621951697635</c:v>
                </c:pt>
                <c:pt idx="594">
                  <c:v>-90.159897513140166</c:v>
                </c:pt>
                <c:pt idx="595">
                  <c:v>-90.156257849698903</c:v>
                </c:pt>
                <c:pt idx="596">
                  <c:v>-90.152701031887219</c:v>
                </c:pt>
                <c:pt idx="597">
                  <c:v>-90.1492251741236</c:v>
                </c:pt>
                <c:pt idx="598">
                  <c:v>-90.145828433733314</c:v>
                </c:pt>
                <c:pt idx="599">
                  <c:v>-90.1425090099725</c:v>
                </c:pt>
                <c:pt idx="600">
                  <c:v>-90.139265143074752</c:v>
                </c:pt>
                <c:pt idx="601">
                  <c:v>-90.136095113319286</c:v>
                </c:pt>
                <c:pt idx="602">
                  <c:v>-90.132997240119849</c:v>
                </c:pt>
                <c:pt idx="603">
                  <c:v>-90.129969881134954</c:v>
                </c:pt>
                <c:pt idx="604">
                  <c:v>-90.127011431397861</c:v>
                </c:pt>
                <c:pt idx="605">
                  <c:v>-90.12412032246641</c:v>
                </c:pt>
                <c:pt idx="606">
                  <c:v>-90.121295021592346</c:v>
                </c:pt>
                <c:pt idx="607">
                  <c:v>-90.118534030909302</c:v>
                </c:pt>
                <c:pt idx="608">
                  <c:v>-90.115835886639331</c:v>
                </c:pt>
                <c:pt idx="609">
                  <c:v>-90.113199158317286</c:v>
                </c:pt>
                <c:pt idx="610">
                  <c:v>-90.110622448033254</c:v>
                </c:pt>
                <c:pt idx="611">
                  <c:v>-90.108104389691803</c:v>
                </c:pt>
                <c:pt idx="612">
                  <c:v>-90.10564364828798</c:v>
                </c:pt>
                <c:pt idx="613">
                  <c:v>-90.103238919200393</c:v>
                </c:pt>
                <c:pt idx="614">
                  <c:v>-90.100888927499511</c:v>
                </c:pt>
                <c:pt idx="615">
                  <c:v>-90.098592427272422</c:v>
                </c:pt>
                <c:pt idx="616">
                  <c:v>-90.096348200962439</c:v>
                </c:pt>
                <c:pt idx="617">
                  <c:v>-90.094155058724027</c:v>
                </c:pt>
                <c:pt idx="618">
                  <c:v>-90.092011837792214</c:v>
                </c:pt>
                <c:pt idx="619">
                  <c:v>-90.089917401866401</c:v>
                </c:pt>
                <c:pt idx="620">
                  <c:v>-90.087870640508228</c:v>
                </c:pt>
                <c:pt idx="621">
                  <c:v>-90.085870468553111</c:v>
                </c:pt>
                <c:pt idx="622">
                  <c:v>-90.083915825534987</c:v>
                </c:pt>
                <c:pt idx="623">
                  <c:v>-90.082005675124506</c:v>
                </c:pt>
                <c:pt idx="624">
                  <c:v>-90.08013900457955</c:v>
                </c:pt>
                <c:pt idx="625">
                  <c:v>-90.078314824208704</c:v>
                </c:pt>
                <c:pt idx="626">
                  <c:v>-90.076532166846533</c:v>
                </c:pt>
                <c:pt idx="627">
                  <c:v>-90.074790087341086</c:v>
                </c:pt>
                <c:pt idx="628">
                  <c:v>-90.073087662052885</c:v>
                </c:pt>
                <c:pt idx="629">
                  <c:v>-90.071423988365297</c:v>
                </c:pt>
                <c:pt idx="630">
                  <c:v>-90.069798184206263</c:v>
                </c:pt>
                <c:pt idx="631">
                  <c:v>-90.068209387580666</c:v>
                </c:pt>
                <c:pt idx="632">
                  <c:v>-90.066656756113332</c:v>
                </c:pt>
                <c:pt idx="633">
                  <c:v>-90.065139466602645</c:v>
                </c:pt>
                <c:pt idx="634">
                  <c:v>-90.063656714584198</c:v>
                </c:pt>
                <c:pt idx="635">
                  <c:v>-90.062207713904243</c:v>
                </c:pt>
                <c:pt idx="636">
                  <c:v>-90.060791696303127</c:v>
                </c:pt>
                <c:pt idx="637">
                  <c:v>-90.059407911007909</c:v>
                </c:pt>
                <c:pt idx="638">
                  <c:v>-90.058055624334386</c:v>
                </c:pt>
                <c:pt idx="639">
                  <c:v>-90.056734119298156</c:v>
                </c:pt>
                <c:pt idx="640">
                  <c:v>-90.055442695234674</c:v>
                </c:pt>
                <c:pt idx="641">
                  <c:v>-90.054180667427786</c:v>
                </c:pt>
                <c:pt idx="642">
                  <c:v>-90.052947366746594</c:v>
                </c:pt>
                <c:pt idx="643">
                  <c:v>-90.051742139290766</c:v>
                </c:pt>
                <c:pt idx="644">
                  <c:v>-90.050564346044141</c:v>
                </c:pt>
                <c:pt idx="645">
                  <c:v>-90.049413362535674</c:v>
                </c:pt>
                <c:pt idx="646">
                  <c:v>-90.048288578508476</c:v>
                </c:pt>
                <c:pt idx="647">
                  <c:v>-90.047189397596426</c:v>
                </c:pt>
                <c:pt idx="648">
                  <c:v>-90.04611523700774</c:v>
                </c:pt>
                <c:pt idx="649">
                  <c:v>-90.045065527216295</c:v>
                </c:pt>
                <c:pt idx="650">
                  <c:v>-90.044039711659551</c:v>
                </c:pt>
                <c:pt idx="651">
                  <c:v>-90.043037246443404</c:v>
                </c:pt>
                <c:pt idx="652">
                  <c:v>-90.042057600054136</c:v>
                </c:pt>
                <c:pt idx="653">
                  <c:v>-90.041100253076294</c:v>
                </c:pt>
                <c:pt idx="654">
                  <c:v>-90.040164697917419</c:v>
                </c:pt>
                <c:pt idx="655">
                  <c:v>-90.039250438539199</c:v>
                </c:pt>
                <c:pt idx="656">
                  <c:v>-90.03835699019406</c:v>
                </c:pt>
                <c:pt idx="657">
                  <c:v>-90.037483879168519</c:v>
                </c:pt>
                <c:pt idx="658">
                  <c:v>-90.036630642531748</c:v>
                </c:pt>
                <c:pt idx="659">
                  <c:v>-90.035796827890493</c:v>
                </c:pt>
                <c:pt idx="660">
                  <c:v>-90.034981993148918</c:v>
                </c:pt>
                <c:pt idx="661">
                  <c:v>-90.034185706274314</c:v>
                </c:pt>
                <c:pt idx="662">
                  <c:v>-90.03340754506813</c:v>
                </c:pt>
                <c:pt idx="663">
                  <c:v>-90.032647096942014</c:v>
                </c:pt>
                <c:pt idx="664">
                  <c:v>-90.031903958699203</c:v>
                </c:pt>
                <c:pt idx="665">
                  <c:v>-90.031177736320515</c:v>
                </c:pt>
                <c:pt idx="666">
                  <c:v>-90.03046804475575</c:v>
                </c:pt>
                <c:pt idx="667">
                  <c:v>-90.029774507719367</c:v>
                </c:pt>
                <c:pt idx="668">
                  <c:v>-90.029096757490976</c:v>
                </c:pt>
                <c:pt idx="669">
                  <c:v>-90.028434434720481</c:v>
                </c:pt>
                <c:pt idx="670">
                  <c:v>-90.027787188237411</c:v>
                </c:pt>
                <c:pt idx="671">
                  <c:v>-90.027154674864917</c:v>
                </c:pt>
                <c:pt idx="672">
                  <c:v>-90.026536559237613</c:v>
                </c:pt>
                <c:pt idx="673">
                  <c:v>-90.025932513623971</c:v>
                </c:pt>
                <c:pt idx="674">
                  <c:v>-90.025342217752396</c:v>
                </c:pt>
                <c:pt idx="675">
                  <c:v>-90.024765358641588</c:v>
                </c:pt>
                <c:pt idx="676">
                  <c:v>-90.024201630434405</c:v>
                </c:pt>
                <c:pt idx="677">
                  <c:v>-90.023650734235858</c:v>
                </c:pt>
                <c:pt idx="678">
                  <c:v>-90.023112377954575</c:v>
                </c:pt>
                <c:pt idx="679">
                  <c:v>-90.022586276147962</c:v>
                </c:pt>
                <c:pt idx="680">
                  <c:v>-90.022072149870766</c:v>
                </c:pt>
                <c:pt idx="681">
                  <c:v>-90.021569726527289</c:v>
                </c:pt>
                <c:pt idx="682">
                  <c:v>-90.021078739726917</c:v>
                </c:pt>
                <c:pt idx="683">
                  <c:v>-90.020598929142693</c:v>
                </c:pt>
                <c:pt idx="684">
                  <c:v>-90.020130040373402</c:v>
                </c:pt>
                <c:pt idx="685">
                  <c:v>-90.019671824808611</c:v>
                </c:pt>
                <c:pt idx="686">
                  <c:v>-90.01922403949709</c:v>
                </c:pt>
                <c:pt idx="687">
                  <c:v>-90.018786447017632</c:v>
                </c:pt>
                <c:pt idx="688">
                  <c:v>-90.018358815353537</c:v>
                </c:pt>
                <c:pt idx="689">
                  <c:v>-90.017940917769252</c:v>
                </c:pt>
                <c:pt idx="690">
                  <c:v>-90.017532532690495</c:v>
                </c:pt>
                <c:pt idx="691">
                  <c:v>-90.017133443586459</c:v>
                </c:pt>
                <c:pt idx="692">
                  <c:v>-90.016743438855272</c:v>
                </c:pt>
                <c:pt idx="693">
                  <c:v>-90.016362311711674</c:v>
                </c:pt>
                <c:pt idx="694">
                  <c:v>-90.015989860077298</c:v>
                </c:pt>
                <c:pt idx="695">
                  <c:v>-90.015625886473714</c:v>
                </c:pt>
                <c:pt idx="696">
                  <c:v>-90.015270197917644</c:v>
                </c:pt>
                <c:pt idx="697">
                  <c:v>-90.014922605818583</c:v>
                </c:pt>
                <c:pt idx="698">
                  <c:v>-90.014582925878855</c:v>
                </c:pt>
                <c:pt idx="699">
                  <c:v>-90.0142509779959</c:v>
                </c:pt>
                <c:pt idx="700">
                  <c:v>-90.013926586166804</c:v>
                </c:pt>
                <c:pt idx="701">
                  <c:v>-90.013609578394991</c:v>
                </c:pt>
                <c:pt idx="702">
                  <c:v>-90.013299786598893</c:v>
                </c:pt>
                <c:pt idx="703">
                  <c:v>-90.012997046523026</c:v>
                </c:pt>
                <c:pt idx="704">
                  <c:v>-90.012701197650756</c:v>
                </c:pt>
                <c:pt idx="705">
                  <c:v>-90.01241208311923</c:v>
                </c:pt>
                <c:pt idx="706">
                  <c:v>-90.012129549636313</c:v>
                </c:pt>
                <c:pt idx="707">
                  <c:v>-90.011853447399133</c:v>
                </c:pt>
                <c:pt idx="708">
                  <c:v>-90.011583630014769</c:v>
                </c:pt>
                <c:pt idx="709">
                  <c:v>-90.011319954422575</c:v>
                </c:pt>
                <c:pt idx="710">
                  <c:v>-90.011062280818408</c:v>
                </c:pt>
                <c:pt idx="711">
                  <c:v>-90.010810472580417</c:v>
                </c:pt>
                <c:pt idx="712">
                  <c:v>-90.010564396196642</c:v>
                </c:pt>
                <c:pt idx="713">
                  <c:v>-90.010323921194242</c:v>
                </c:pt>
                <c:pt idx="714">
                  <c:v>-90.010088920070217</c:v>
                </c:pt>
                <c:pt idx="715">
                  <c:v>-90.009859268223977</c:v>
                </c:pt>
                <c:pt idx="716">
                  <c:v>-90.009634843891192</c:v>
                </c:pt>
                <c:pt idx="717">
                  <c:v>-90.00941552807916</c:v>
                </c:pt>
                <c:pt idx="718">
                  <c:v>-90.009201204503754</c:v>
                </c:pt>
                <c:pt idx="719">
                  <c:v>-90.008991759527916</c:v>
                </c:pt>
                <c:pt idx="720">
                  <c:v>-90.008787082101136</c:v>
                </c:pt>
                <c:pt idx="721">
                  <c:v>-90.008587063700872</c:v>
                </c:pt>
                <c:pt idx="722">
                  <c:v>-90.00839159827467</c:v>
                </c:pt>
                <c:pt idx="723">
                  <c:v>-90.008200582184315</c:v>
                </c:pt>
                <c:pt idx="724">
                  <c:v>-90.008013914150538</c:v>
                </c:pt>
                <c:pt idx="725">
                  <c:v>-90.007831495199525</c:v>
                </c:pt>
                <c:pt idx="726">
                  <c:v>-90.007653228610366</c:v>
                </c:pt>
                <c:pt idx="727">
                  <c:v>-90.007479019863851</c:v>
                </c:pt>
                <c:pt idx="728">
                  <c:v>-90.007308776592183</c:v>
                </c:pt>
                <c:pt idx="729">
                  <c:v>-90.007142408530157</c:v>
                </c:pt>
                <c:pt idx="730">
                  <c:v>-90.006979827467234</c:v>
                </c:pt>
                <c:pt idx="731">
                  <c:v>-90.006820947200865</c:v>
                </c:pt>
                <c:pt idx="732">
                  <c:v>-90.00666568349061</c:v>
                </c:pt>
                <c:pt idx="733">
                  <c:v>-90.006513954013613</c:v>
                </c:pt>
                <c:pt idx="734">
                  <c:v>-90.006365678320961</c:v>
                </c:pt>
                <c:pt idx="735">
                  <c:v>-90.006220777794923</c:v>
                </c:pt>
                <c:pt idx="736">
                  <c:v>-90.006079175607368</c:v>
                </c:pt>
                <c:pt idx="737">
                  <c:v>-90.0059407966789</c:v>
                </c:pt>
                <c:pt idx="738">
                  <c:v>-90.005805567639214</c:v>
                </c:pt>
                <c:pt idx="739">
                  <c:v>-90.005673416788113</c:v>
                </c:pt>
                <c:pt idx="740">
                  <c:v>-90.005544274057513</c:v>
                </c:pt>
                <c:pt idx="741">
                  <c:v>-90.005418070974201</c:v>
                </c:pt>
                <c:pt idx="742">
                  <c:v>-90.005294740623668</c:v>
                </c:pt>
                <c:pt idx="743">
                  <c:v>-90.005174217614481</c:v>
                </c:pt>
                <c:pt idx="744">
                  <c:v>-90.005056438043852</c:v>
                </c:pt>
                <c:pt idx="745">
                  <c:v>-90.004941339463414</c:v>
                </c:pt>
                <c:pt idx="746">
                  <c:v>-90.004828860846459</c:v>
                </c:pt>
                <c:pt idx="747">
                  <c:v>-90.0047189425553</c:v>
                </c:pt>
                <c:pt idx="748">
                  <c:v>-90.004611526309844</c:v>
                </c:pt>
                <c:pt idx="749">
                  <c:v>-90.004506555156539</c:v>
                </c:pt>
                <c:pt idx="750">
                  <c:v>-90.004403973438386</c:v>
                </c:pt>
                <c:pt idx="751">
                  <c:v>-90.004303726765073</c:v>
                </c:pt>
                <c:pt idx="752">
                  <c:v>-90.004205761984608</c:v>
                </c:pt>
                <c:pt idx="753">
                  <c:v>-90.004110027154724</c:v>
                </c:pt>
                <c:pt idx="754">
                  <c:v>-90.004016471515527</c:v>
                </c:pt>
                <c:pt idx="755">
                  <c:v>-90.003925045462637</c:v>
                </c:pt>
                <c:pt idx="756">
                  <c:v>-90.003835700520796</c:v>
                </c:pt>
                <c:pt idx="757">
                  <c:v>-90.003748389318005</c:v>
                </c:pt>
                <c:pt idx="758">
                  <c:v>-90.003663065560801</c:v>
                </c:pt>
                <c:pt idx="759">
                  <c:v>-90.003579684009395</c:v>
                </c:pt>
                <c:pt idx="760">
                  <c:v>-90.003498200453791</c:v>
                </c:pt>
                <c:pt idx="761">
                  <c:v>-90.003418571690332</c:v>
                </c:pt>
                <c:pt idx="762">
                  <c:v>-90.003340755498741</c:v>
                </c:pt>
                <c:pt idx="763">
                  <c:v>-90.003264710619916</c:v>
                </c:pt>
                <c:pt idx="764">
                  <c:v>-90.003190396733871</c:v>
                </c:pt>
                <c:pt idx="765">
                  <c:v>-90.003117774438337</c:v>
                </c:pt>
                <c:pt idx="766">
                  <c:v>-90.003046805228038</c:v>
                </c:pt>
                <c:pt idx="767">
                  <c:v>-90.002977451474166</c:v>
                </c:pt>
                <c:pt idx="768">
                  <c:v>-90.002909676404485</c:v>
                </c:pt>
                <c:pt idx="769">
                  <c:v>-90.00284344408368</c:v>
                </c:pt>
                <c:pt idx="770">
                  <c:v>-90.002778719394541</c:v>
                </c:pt>
                <c:pt idx="771">
                  <c:v>-90.002715468019218</c:v>
                </c:pt>
                <c:pt idx="772">
                  <c:v>-90.002653656420904</c:v>
                </c:pt>
                <c:pt idx="773">
                  <c:v>-90.00259325182634</c:v>
                </c:pt>
                <c:pt idx="774">
                  <c:v>-90.00253422220824</c:v>
                </c:pt>
                <c:pt idx="775">
                  <c:v>-90.002476536268261</c:v>
                </c:pt>
                <c:pt idx="776">
                  <c:v>-90.002420163420567</c:v>
                </c:pt>
                <c:pt idx="777">
                  <c:v>-90.002365073775536</c:v>
                </c:pt>
                <c:pt idx="778">
                  <c:v>-90.002311238123923</c:v>
                </c:pt>
                <c:pt idx="779">
                  <c:v>-90.002258627921364</c:v>
                </c:pt>
                <c:pt idx="780">
                  <c:v>-90.00220721527316</c:v>
                </c:pt>
                <c:pt idx="781">
                  <c:v>-90.002156972919721</c:v>
                </c:pt>
                <c:pt idx="782">
                  <c:v>-90.002107874221863</c:v>
                </c:pt>
                <c:pt idx="783">
                  <c:v>-90.002059893146793</c:v>
                </c:pt>
                <c:pt idx="784">
                  <c:v>-90.002013004254366</c:v>
                </c:pt>
                <c:pt idx="785">
                  <c:v>-90.001967182683401</c:v>
                </c:pt>
                <c:pt idx="786">
                  <c:v>-90.00192240413871</c:v>
                </c:pt>
                <c:pt idx="787">
                  <c:v>-90.001878644878147</c:v>
                </c:pt>
                <c:pt idx="788">
                  <c:v>-90.001835881699975</c:v>
                </c:pt>
                <c:pt idx="789">
                  <c:v>-90.001794091930563</c:v>
                </c:pt>
                <c:pt idx="790">
                  <c:v>-90.001753253412431</c:v>
                </c:pt>
                <c:pt idx="791">
                  <c:v>-90.001713344492458</c:v>
                </c:pt>
                <c:pt idx="792">
                  <c:v>-90.001674344010397</c:v>
                </c:pt>
                <c:pt idx="793">
                  <c:v>-90.001636231287691</c:v>
                </c:pt>
                <c:pt idx="794">
                  <c:v>-90.001598986116491</c:v>
                </c:pt>
                <c:pt idx="795">
                  <c:v>-90.001562588748882</c:v>
                </c:pt>
                <c:pt idx="796">
                  <c:v>-90.001527019886495</c:v>
                </c:pt>
                <c:pt idx="797">
                  <c:v>-90.001492260670304</c:v>
                </c:pt>
                <c:pt idx="798">
                  <c:v>-90.001458292670407</c:v>
                </c:pt>
                <c:pt idx="799">
                  <c:v>-90.001425097876577</c:v>
                </c:pt>
                <c:pt idx="800">
                  <c:v>-90.001392658688545</c:v>
                </c:pt>
                <c:pt idx="801">
                  <c:v>-90.00136095790657</c:v>
                </c:pt>
                <c:pt idx="802">
                  <c:v>-90.001329978722467</c:v>
                </c:pt>
                <c:pt idx="803">
                  <c:v>-90.001299704710732</c:v>
                </c:pt>
                <c:pt idx="804">
                  <c:v>-90.001270119819594</c:v>
                </c:pt>
                <c:pt idx="805">
                  <c:v>-90.001241208362785</c:v>
                </c:pt>
                <c:pt idx="806">
                  <c:v>-90.001212955011084</c:v>
                </c:pt>
                <c:pt idx="807">
                  <c:v>-90.001185344784247</c:v>
                </c:pt>
                <c:pt idx="808">
                  <c:v>-90.001158363042805</c:v>
                </c:pt>
                <c:pt idx="809">
                  <c:v>-90.001131995480847</c:v>
                </c:pt>
                <c:pt idx="810">
                  <c:v>-90.001106228117862</c:v>
                </c:pt>
                <c:pt idx="811">
                  <c:v>-90.001081047291663</c:v>
                </c:pt>
                <c:pt idx="812">
                  <c:v>-90.001056439651038</c:v>
                </c:pt>
                <c:pt idx="813">
                  <c:v>-90.001032392148716</c:v>
                </c:pt>
                <c:pt idx="814">
                  <c:v>-90.001008892034321</c:v>
                </c:pt>
                <c:pt idx="815">
                  <c:v>-90.000985926847903</c:v>
                </c:pt>
                <c:pt idx="816">
                  <c:v>-90.000963484412949</c:v>
                </c:pt>
                <c:pt idx="817">
                  <c:v>-90.000941552830113</c:v>
                </c:pt>
                <c:pt idx="818">
                  <c:v>-90.000920120471136</c:v>
                </c:pt>
              </c:numCache>
            </c:numRef>
          </c:yVal>
          <c:smooth val="1"/>
          <c:extLst>
            <c:ext xmlns:c16="http://schemas.microsoft.com/office/drawing/2014/chart" uri="{C3380CC4-5D6E-409C-BE32-E72D297353CC}">
              <c16:uniqueId val="{00000002-12F5-4705-B9FA-0928E37EC182}"/>
            </c:ext>
          </c:extLst>
        </c:ser>
        <c:ser>
          <c:idx val="2"/>
          <c:order val="2"/>
          <c:tx>
            <c:v>fp</c:v>
          </c:tx>
          <c:marker>
            <c:symbol val="none"/>
          </c:marker>
          <c:dPt>
            <c:idx val="1"/>
            <c:bubble3D val="0"/>
            <c:spPr>
              <a:ln>
                <a:prstDash val="sysDot"/>
              </a:ln>
            </c:spPr>
            <c:extLst>
              <c:ext xmlns:c16="http://schemas.microsoft.com/office/drawing/2014/chart" uri="{C3380CC4-5D6E-409C-BE32-E72D297353CC}">
                <c16:uniqueId val="{00000004-12F5-4705-B9FA-0928E37EC182}"/>
              </c:ext>
            </c:extLst>
          </c:dPt>
          <c:xVal>
            <c:numRef>
              <c:f>Sheet2!$D$18:$E$18</c:f>
              <c:numCache>
                <c:formatCode>General</c:formatCode>
                <c:ptCount val="2"/>
                <c:pt idx="0">
                  <c:v>1806.0135386314369</c:v>
                </c:pt>
                <c:pt idx="1">
                  <c:v>1806.0135386314369</c:v>
                </c:pt>
              </c:numCache>
            </c:numRef>
          </c:xVal>
          <c:yVal>
            <c:numRef>
              <c:f>Sheet2!$F$18:$G$18</c:f>
              <c:numCache>
                <c:formatCode>General</c:formatCode>
                <c:ptCount val="2"/>
                <c:pt idx="0">
                  <c:v>180</c:v>
                </c:pt>
                <c:pt idx="1">
                  <c:v>-180</c:v>
                </c:pt>
              </c:numCache>
            </c:numRef>
          </c:yVal>
          <c:smooth val="1"/>
          <c:extLst>
            <c:ext xmlns:c16="http://schemas.microsoft.com/office/drawing/2014/chart" uri="{C3380CC4-5D6E-409C-BE32-E72D297353CC}">
              <c16:uniqueId val="{00000005-12F5-4705-B9FA-0928E37EC182}"/>
            </c:ext>
          </c:extLst>
        </c:ser>
        <c:ser>
          <c:idx val="3"/>
          <c:order val="3"/>
          <c:tx>
            <c:v>fzRHP</c:v>
          </c:tx>
          <c:spPr>
            <a:ln>
              <a:prstDash val="sysDot"/>
            </a:ln>
          </c:spPr>
          <c:marker>
            <c:symbol val="none"/>
          </c:marker>
          <c:xVal>
            <c:numRef>
              <c:f>Sheet2!$D$19:$E$19</c:f>
              <c:numCache>
                <c:formatCode>General</c:formatCode>
                <c:ptCount val="2"/>
                <c:pt idx="0">
                  <c:v>93756.730112316567</c:v>
                </c:pt>
                <c:pt idx="1">
                  <c:v>93756.730112316567</c:v>
                </c:pt>
              </c:numCache>
            </c:numRef>
          </c:xVal>
          <c:yVal>
            <c:numRef>
              <c:f>Sheet2!$F$18:$G$18</c:f>
              <c:numCache>
                <c:formatCode>General</c:formatCode>
                <c:ptCount val="2"/>
                <c:pt idx="0">
                  <c:v>180</c:v>
                </c:pt>
                <c:pt idx="1">
                  <c:v>-180</c:v>
                </c:pt>
              </c:numCache>
            </c:numRef>
          </c:yVal>
          <c:smooth val="1"/>
          <c:extLst>
            <c:ext xmlns:c16="http://schemas.microsoft.com/office/drawing/2014/chart" uri="{C3380CC4-5D6E-409C-BE32-E72D297353CC}">
              <c16:uniqueId val="{00000006-12F5-4705-B9FA-0928E37EC182}"/>
            </c:ext>
          </c:extLst>
        </c:ser>
        <c:ser>
          <c:idx val="4"/>
          <c:order val="4"/>
          <c:tx>
            <c:v>fzESR</c:v>
          </c:tx>
          <c:spPr>
            <a:ln>
              <a:prstDash val="sysDot"/>
            </a:ln>
          </c:spPr>
          <c:marker>
            <c:symbol val="none"/>
          </c:marker>
          <c:xVal>
            <c:numRef>
              <c:f>Sheet2!$D$20:$E$20</c:f>
              <c:numCache>
                <c:formatCode>General</c:formatCode>
                <c:ptCount val="2"/>
                <c:pt idx="0">
                  <c:v>338627.53849339439</c:v>
                </c:pt>
                <c:pt idx="1">
                  <c:v>338627.53849339439</c:v>
                </c:pt>
              </c:numCache>
            </c:numRef>
          </c:xVal>
          <c:yVal>
            <c:numRef>
              <c:f>Sheet2!$F$18:$G$18</c:f>
              <c:numCache>
                <c:formatCode>General</c:formatCode>
                <c:ptCount val="2"/>
                <c:pt idx="0">
                  <c:v>180</c:v>
                </c:pt>
                <c:pt idx="1">
                  <c:v>-180</c:v>
                </c:pt>
              </c:numCache>
            </c:numRef>
          </c:yVal>
          <c:smooth val="1"/>
          <c:extLst>
            <c:ext xmlns:c16="http://schemas.microsoft.com/office/drawing/2014/chart" uri="{C3380CC4-5D6E-409C-BE32-E72D297353CC}">
              <c16:uniqueId val="{00000007-12F5-4705-B9FA-0928E37EC182}"/>
            </c:ext>
          </c:extLst>
        </c:ser>
        <c:dLbls>
          <c:showLegendKey val="0"/>
          <c:showVal val="0"/>
          <c:showCatName val="0"/>
          <c:showSerName val="0"/>
          <c:showPercent val="0"/>
          <c:showBubbleSize val="0"/>
        </c:dLbls>
        <c:axId val="527757312"/>
        <c:axId val="527758848"/>
      </c:scatterChart>
      <c:valAx>
        <c:axId val="527749120"/>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a:t>
                </a:r>
              </a:p>
            </c:rich>
          </c:tx>
          <c:overlay val="0"/>
        </c:title>
        <c:numFmt formatCode="0.E+00" sourceLinked="0"/>
        <c:majorTickMark val="out"/>
        <c:minorTickMark val="out"/>
        <c:tickLblPos val="low"/>
        <c:txPr>
          <a:bodyPr rot="-60000000" spcFirstLastPara="0" vertOverflow="ellipsis" vert="horz" wrap="square" anchor="ctr" anchorCtr="0"/>
          <a:lstStyle/>
          <a:p>
            <a:pPr>
              <a:defRPr lang="zh-CN" sz="1000" b="0" i="0" u="none" strike="noStrike" kern="1200" baseline="0">
                <a:solidFill>
                  <a:schemeClr val="tx1"/>
                </a:solidFill>
                <a:latin typeface="+mn-lt"/>
                <a:ea typeface="+mn-ea"/>
                <a:cs typeface="+mn-cs"/>
              </a:defRPr>
            </a:pPr>
            <a:endParaRPr lang="en-US"/>
          </a:p>
        </c:txPr>
        <c:crossAx val="527751040"/>
        <c:crossesAt val="-30"/>
        <c:crossBetween val="midCat"/>
      </c:valAx>
      <c:valAx>
        <c:axId val="527751040"/>
        <c:scaling>
          <c:orientation val="minMax"/>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5.8949089740253903E-2"/>
              <c:y val="0.3830965593858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7749120"/>
        <c:crossesAt val="100"/>
        <c:crossBetween val="midCat"/>
      </c:valAx>
      <c:valAx>
        <c:axId val="527757312"/>
        <c:scaling>
          <c:logBase val="10"/>
          <c:orientation val="minMax"/>
        </c:scaling>
        <c:delete val="1"/>
        <c:axPos val="b"/>
        <c:numFmt formatCode="0" sourceLinked="1"/>
        <c:majorTickMark val="out"/>
        <c:minorTickMark val="none"/>
        <c:tickLblPos val="nextTo"/>
        <c:crossAx val="527758848"/>
        <c:crosses val="autoZero"/>
        <c:crossBetween val="midCat"/>
      </c:valAx>
      <c:valAx>
        <c:axId val="527758848"/>
        <c:scaling>
          <c:orientation val="minMax"/>
          <c:max val="0"/>
          <c:min val="-18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(degree)</a:t>
                </a:r>
              </a:p>
            </c:rich>
          </c:tx>
          <c:layout>
            <c:manualLayout>
              <c:xMode val="edge"/>
              <c:yMode val="edge"/>
              <c:x val="0.87389130012000105"/>
              <c:y val="0.2745007780674679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7757312"/>
        <c:crosses val="max"/>
        <c:crossBetween val="midCat"/>
        <c:majorUnit val="30"/>
      </c:valAx>
    </c:plotArea>
    <c:legend>
      <c:legendPos val="r"/>
      <c:layout>
        <c:manualLayout>
          <c:xMode val="edge"/>
          <c:yMode val="edge"/>
          <c:x val="0.64315847096471046"/>
          <c:y val="0.51834348229182414"/>
          <c:w val="0.17265050582822633"/>
          <c:h val="0.31674506458604729"/>
        </c:manualLayout>
      </c:layout>
      <c:overlay val="0"/>
      <c:spPr>
        <a:solidFill>
          <a:schemeClr val="bg1"/>
        </a:solidFill>
      </c:spPr>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r>
              <a:rPr lang="en-US"/>
              <a:t>Error AMP Bode Plot</a:t>
            </a:r>
          </a:p>
        </c:rich>
      </c:tx>
      <c:layout>
        <c:manualLayout>
          <c:xMode val="edge"/>
          <c:yMode val="edge"/>
          <c:x val="0.33683336621269799"/>
          <c:y val="2.5442171813234399E-2"/>
        </c:manualLayout>
      </c:layout>
      <c:overlay val="0"/>
    </c:title>
    <c:autoTitleDeleted val="0"/>
    <c:plotArea>
      <c:layout>
        <c:manualLayout>
          <c:layoutTarget val="inner"/>
          <c:xMode val="edge"/>
          <c:yMode val="edge"/>
          <c:x val="0.157506652653672"/>
          <c:y val="0.12817556923798801"/>
          <c:w val="0.65781411588250804"/>
          <c:h val="0.71510376866900005"/>
        </c:manualLayout>
      </c:layout>
      <c:scatterChart>
        <c:scatterStyle val="smoothMarker"/>
        <c:varyColors val="0"/>
        <c:ser>
          <c:idx val="0"/>
          <c:order val="0"/>
          <c:tx>
            <c:v>gain</c:v>
          </c:tx>
          <c:spPr>
            <a:ln w="38100" cap="rnd" cmpd="sng" algn="ctr">
              <a:solidFill>
                <a:schemeClr val="accent1">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Sheet2!$AN$4:$AN$822</c:f>
              <c:numCache>
                <c:formatCode>0.0000</c:formatCode>
                <c:ptCount val="819"/>
                <c:pt idx="0">
                  <c:v>38.519710630667475</c:v>
                </c:pt>
                <c:pt idx="1">
                  <c:v>38.320062520960853</c:v>
                </c:pt>
                <c:pt idx="2">
                  <c:v>38.120430886221193</c:v>
                </c:pt>
                <c:pt idx="3">
                  <c:v>37.920816503495885</c:v>
                </c:pt>
                <c:pt idx="4">
                  <c:v>37.721220186011983</c:v>
                </c:pt>
                <c:pt idx="5">
                  <c:v>37.521642784861299</c:v>
                </c:pt>
                <c:pt idx="6">
                  <c:v>37.322085190762095</c:v>
                </c:pt>
                <c:pt idx="7">
                  <c:v>37.122548335900639</c:v>
                </c:pt>
                <c:pt idx="8">
                  <c:v>36.92303319585605</c:v>
                </c:pt>
                <c:pt idx="9">
                  <c:v>36.723540791612322</c:v>
                </c:pt>
                <c:pt idx="10">
                  <c:v>36.524072191661006</c:v>
                </c:pt>
                <c:pt idx="11">
                  <c:v>36.324628514198764</c:v>
                </c:pt>
                <c:pt idx="12">
                  <c:v>36.125210929423666</c:v>
                </c:pt>
                <c:pt idx="13">
                  <c:v>35.925820661934623</c:v>
                </c:pt>
                <c:pt idx="14">
                  <c:v>35.726458993238296</c:v>
                </c:pt>
                <c:pt idx="15">
                  <c:v>35.52712726436804</c:v>
                </c:pt>
                <c:pt idx="16">
                  <c:v>35.327826878619625</c:v>
                </c:pt>
                <c:pt idx="17">
                  <c:v>35.128559304408618</c:v>
                </c:pt>
                <c:pt idx="18">
                  <c:v>34.92932607825459</c:v>
                </c:pt>
                <c:pt idx="19">
                  <c:v>34.730128807897209</c:v>
                </c:pt>
                <c:pt idx="20">
                  <c:v>34.530969175549927</c:v>
                </c:pt>
                <c:pt idx="21">
                  <c:v>34.331848941296492</c:v>
                </c:pt>
                <c:pt idx="22">
                  <c:v>34.132769946636564</c:v>
                </c:pt>
                <c:pt idx="23">
                  <c:v>33.933734118185882</c:v>
                </c:pt>
                <c:pt idx="24">
                  <c:v>33.73474347153762</c:v>
                </c:pt>
                <c:pt idx="25">
                  <c:v>33.535800115290876</c:v>
                </c:pt>
                <c:pt idx="26">
                  <c:v>33.336906255253112</c:v>
                </c:pt>
                <c:pt idx="27">
                  <c:v>33.138064198823145</c:v>
                </c:pt>
                <c:pt idx="28">
                  <c:v>32.939276359561475</c:v>
                </c:pt>
                <c:pt idx="29">
                  <c:v>32.740545261955234</c:v>
                </c:pt>
                <c:pt idx="30">
                  <c:v>32.541873546384736</c:v>
                </c:pt>
                <c:pt idx="31">
                  <c:v>32.343263974299184</c:v>
                </c:pt>
                <c:pt idx="32">
                  <c:v>32.14471943360904</c:v>
                </c:pt>
                <c:pt idx="33">
                  <c:v>31.946242944302696</c:v>
                </c:pt>
                <c:pt idx="34">
                  <c:v>31.747837664295343</c:v>
                </c:pt>
                <c:pt idx="35">
                  <c:v>31.549506895517901</c:v>
                </c:pt>
                <c:pt idx="36">
                  <c:v>31.351254090254017</c:v>
                </c:pt>
                <c:pt idx="37">
                  <c:v>31.153082857733445</c:v>
                </c:pt>
                <c:pt idx="38">
                  <c:v>30.954996970989729</c:v>
                </c:pt>
                <c:pt idx="39">
                  <c:v>30.757000373990572</c:v>
                </c:pt>
                <c:pt idx="40">
                  <c:v>30.559097189049037</c:v>
                </c:pt>
                <c:pt idx="41">
                  <c:v>30.361291724523845</c:v>
                </c:pt>
                <c:pt idx="42">
                  <c:v>30.163588482816849</c:v>
                </c:pt>
                <c:pt idx="43">
                  <c:v>29.965992168675687</c:v>
                </c:pt>
                <c:pt idx="44">
                  <c:v>29.768507697809614</c:v>
                </c:pt>
                <c:pt idx="45">
                  <c:v>29.571140205826083</c:v>
                </c:pt>
                <c:pt idx="46">
                  <c:v>29.373895057495549</c:v>
                </c:pt>
                <c:pt idx="47">
                  <c:v>29.176777856351737</c:v>
                </c:pt>
                <c:pt idx="48">
                  <c:v>28.979794454633851</c:v>
                </c:pt>
                <c:pt idx="49">
                  <c:v>28.78295096357726</c:v>
                </c:pt>
                <c:pt idx="50">
                  <c:v>28.586253764058281</c:v>
                </c:pt>
                <c:pt idx="51">
                  <c:v>28.389709517598124</c:v>
                </c:pt>
                <c:pt idx="52">
                  <c:v>28.193325177730443</c:v>
                </c:pt>
                <c:pt idx="53">
                  <c:v>27.99710800173607</c:v>
                </c:pt>
                <c:pt idx="54">
                  <c:v>27.801065562747318</c:v>
                </c:pt>
                <c:pt idx="55">
                  <c:v>27.605205762223523</c:v>
                </c:pt>
                <c:pt idx="56">
                  <c:v>27.409536842797962</c:v>
                </c:pt>
                <c:pt idx="57">
                  <c:v>27.214067401495253</c:v>
                </c:pt>
                <c:pt idx="58">
                  <c:v>27.018806403316141</c:v>
                </c:pt>
                <c:pt idx="59">
                  <c:v>26.823763195185848</c:v>
                </c:pt>
                <c:pt idx="60">
                  <c:v>26.628947520259217</c:v>
                </c:pt>
                <c:pt idx="61">
                  <c:v>26.434369532574838</c:v>
                </c:pt>
                <c:pt idx="62">
                  <c:v>26.240039812046827</c:v>
                </c:pt>
                <c:pt idx="63">
                  <c:v>26.045969379781752</c:v>
                </c:pt>
                <c:pt idx="64">
                  <c:v>25.852169713704104</c:v>
                </c:pt>
                <c:pt idx="65">
                  <c:v>25.658652764471828</c:v>
                </c:pt>
                <c:pt idx="66">
                  <c:v>25.465430971659149</c:v>
                </c:pt>
                <c:pt idx="67">
                  <c:v>25.272517280181237</c:v>
                </c:pt>
                <c:pt idx="68">
                  <c:v>25.079925156930557</c:v>
                </c:pt>
                <c:pt idx="69">
                  <c:v>24.887668607591326</c:v>
                </c:pt>
                <c:pt idx="70">
                  <c:v>24.695762193593335</c:v>
                </c:pt>
                <c:pt idx="71">
                  <c:v>24.504221049162268</c:v>
                </c:pt>
                <c:pt idx="72">
                  <c:v>24.313060898417774</c:v>
                </c:pt>
                <c:pt idx="73">
                  <c:v>24.122298072465657</c:v>
                </c:pt>
                <c:pt idx="74">
                  <c:v>23.931949526424432</c:v>
                </c:pt>
                <c:pt idx="75">
                  <c:v>23.742032856320343</c:v>
                </c:pt>
                <c:pt idx="76">
                  <c:v>23.552566315778606</c:v>
                </c:pt>
                <c:pt idx="77">
                  <c:v>23.363568832431543</c:v>
                </c:pt>
                <c:pt idx="78">
                  <c:v>23.175060023957382</c:v>
                </c:pt>
                <c:pt idx="79">
                  <c:v>22.987060213655788</c:v>
                </c:pt>
                <c:pt idx="80">
                  <c:v>22.799590445458882</c:v>
                </c:pt>
                <c:pt idx="81">
                  <c:v>22.612672498267962</c:v>
                </c:pt>
                <c:pt idx="82">
                  <c:v>22.426328899498582</c:v>
                </c:pt>
                <c:pt idx="83">
                  <c:v>22.240582937707892</c:v>
                </c:pt>
                <c:pt idx="84">
                  <c:v>22.05545867416981</c:v>
                </c:pt>
                <c:pt idx="85">
                  <c:v>21.870980953255369</c:v>
                </c:pt>
                <c:pt idx="86">
                  <c:v>21.68717541146696</c:v>
                </c:pt>
                <c:pt idx="87">
                  <c:v>21.504068484966798</c:v>
                </c:pt>
                <c:pt idx="88">
                  <c:v>21.321687415432411</c:v>
                </c:pt>
                <c:pt idx="89">
                  <c:v>21.140060254063499</c:v>
                </c:pt>
                <c:pt idx="90">
                  <c:v>20.959215863558153</c:v>
                </c:pt>
                <c:pt idx="91">
                  <c:v>20.77918391786897</c:v>
                </c:pt>
                <c:pt idx="92">
                  <c:v>20.599994899544516</c:v>
                </c:pt>
                <c:pt idx="93">
                  <c:v>20.421680094456054</c:v>
                </c:pt>
                <c:pt idx="94">
                  <c:v>20.244271583706208</c:v>
                </c:pt>
                <c:pt idx="95">
                  <c:v>20.067802232513262</c:v>
                </c:pt>
                <c:pt idx="96">
                  <c:v>19.892305675864016</c:v>
                </c:pt>
                <c:pt idx="97">
                  <c:v>19.717816300728909</c:v>
                </c:pt>
                <c:pt idx="98">
                  <c:v>19.544369224635378</c:v>
                </c:pt>
                <c:pt idx="99">
                  <c:v>19.372000270400537</c:v>
                </c:pt>
                <c:pt idx="100">
                  <c:v>19.200745936831101</c:v>
                </c:pt>
                <c:pt idx="101">
                  <c:v>19.030643365207961</c:v>
                </c:pt>
                <c:pt idx="102">
                  <c:v>18.861730301385606</c:v>
                </c:pt>
                <c:pt idx="103">
                  <c:v>18.694045053351367</c:v>
                </c:pt>
                <c:pt idx="104">
                  <c:v>18.527626444108218</c:v>
                </c:pt>
                <c:pt idx="105">
                  <c:v>18.362513759766259</c:v>
                </c:pt>
                <c:pt idx="106">
                  <c:v>18.198746692753005</c:v>
                </c:pt>
                <c:pt idx="107">
                  <c:v>18.036365280081249</c:v>
                </c:pt>
                <c:pt idx="108">
                  <c:v>17.875409836644369</c:v>
                </c:pt>
                <c:pt idx="109">
                  <c:v>17.715920883545159</c:v>
                </c:pt>
                <c:pt idx="110">
                  <c:v>17.557939071501671</c:v>
                </c:pt>
                <c:pt idx="111">
                  <c:v>17.401505099416109</c:v>
                </c:pt>
                <c:pt idx="112">
                  <c:v>17.246659628236866</c:v>
                </c:pt>
                <c:pt idx="113">
                  <c:v>17.093443190291183</c:v>
                </c:pt>
                <c:pt idx="114">
                  <c:v>16.941896094315055</c:v>
                </c:pt>
                <c:pt idx="115">
                  <c:v>16.792058326458935</c:v>
                </c:pt>
                <c:pt idx="116">
                  <c:v>16.643969447598895</c:v>
                </c:pt>
                <c:pt idx="117">
                  <c:v>16.497668487337464</c:v>
                </c:pt>
                <c:pt idx="118">
                  <c:v>16.353193835129765</c:v>
                </c:pt>
                <c:pt idx="119">
                  <c:v>16.210583129023846</c:v>
                </c:pt>
                <c:pt idx="120">
                  <c:v>16.069873142553472</c:v>
                </c:pt>
                <c:pt idx="121">
                  <c:v>15.931099670370177</c:v>
                </c:pt>
                <c:pt idx="122">
                  <c:v>15.794297413245134</c:v>
                </c:pt>
                <c:pt idx="123">
                  <c:v>15.659499863111911</c:v>
                </c:pt>
                <c:pt idx="124">
                  <c:v>15.526739188855425</c:v>
                </c:pt>
                <c:pt idx="125">
                  <c:v>15.396046123581446</c:v>
                </c:pt>
                <c:pt idx="126">
                  <c:v>15.267449854122148</c:v>
                </c:pt>
                <c:pt idx="127">
                  <c:v>15.140977913547935</c:v>
                </c:pt>
                <c:pt idx="128">
                  <c:v>15.016656077460318</c:v>
                </c:pt>
                <c:pt idx="129">
                  <c:v>14.894508264838326</c:v>
                </c:pt>
                <c:pt idx="130">
                  <c:v>14.774556444197732</c:v>
                </c:pt>
                <c:pt idx="131">
                  <c:v>14.656820545800397</c:v>
                </c:pt>
                <c:pt idx="132">
                  <c:v>14.541318380619501</c:v>
                </c:pt>
                <c:pt idx="133">
                  <c:v>14.428065566724912</c:v>
                </c:pt>
                <c:pt idx="134">
                  <c:v>14.317075463702873</c:v>
                </c:pt>
                <c:pt idx="135">
                  <c:v>14.208359115664816</c:v>
                </c:pt>
                <c:pt idx="136">
                  <c:v>14.10192520333279</c:v>
                </c:pt>
                <c:pt idx="137">
                  <c:v>13.997780005615473</c:v>
                </c:pt>
                <c:pt idx="138">
                  <c:v>13.895927371006916</c:v>
                </c:pt>
                <c:pt idx="139">
                  <c:v>13.796368699055469</c:v>
                </c:pt>
                <c:pt idx="140">
                  <c:v>13.699102932060747</c:v>
                </c:pt>
                <c:pt idx="141">
                  <c:v>13.604126557064523</c:v>
                </c:pt>
                <c:pt idx="142">
                  <c:v>13.511433618108349</c:v>
                </c:pt>
                <c:pt idx="143">
                  <c:v>13.421015738638769</c:v>
                </c:pt>
                <c:pt idx="144">
                  <c:v>13.332862153849625</c:v>
                </c:pt>
                <c:pt idx="145">
                  <c:v>13.246959752663987</c:v>
                </c:pt>
                <c:pt idx="146">
                  <c:v>13.163293128974813</c:v>
                </c:pt>
                <c:pt idx="147">
                  <c:v>13.081844641686205</c:v>
                </c:pt>
                <c:pt idx="148">
                  <c:v>13.002594483026975</c:v>
                </c:pt>
                <c:pt idx="149">
                  <c:v>12.925520754544241</c:v>
                </c:pt>
                <c:pt idx="150">
                  <c:v>12.850599550131705</c:v>
                </c:pt>
                <c:pt idx="151">
                  <c:v>12.777805045400502</c:v>
                </c:pt>
                <c:pt idx="152">
                  <c:v>12.707109592665192</c:v>
                </c:pt>
                <c:pt idx="153">
                  <c:v>12.63848382079056</c:v>
                </c:pt>
                <c:pt idx="154">
                  <c:v>12.571896739128022</c:v>
                </c:pt>
                <c:pt idx="155">
                  <c:v>12.507315844762738</c:v>
                </c:pt>
                <c:pt idx="156">
                  <c:v>12.444707232294594</c:v>
                </c:pt>
                <c:pt idx="157">
                  <c:v>12.38403570538525</c:v>
                </c:pt>
                <c:pt idx="158">
                  <c:v>12.325264889322884</c:v>
                </c:pt>
                <c:pt idx="159">
                  <c:v>12.268357343880981</c:v>
                </c:pt>
                <c:pt idx="160">
                  <c:v>12.213274675779218</c:v>
                </c:pt>
                <c:pt idx="161">
                  <c:v>12.159977650092967</c:v>
                </c:pt>
                <c:pt idx="162">
                  <c:v>12.108426299999323</c:v>
                </c:pt>
                <c:pt idx="163">
                  <c:v>12.058580034294664</c:v>
                </c:pt>
                <c:pt idx="164">
                  <c:v>12.010397742167134</c:v>
                </c:pt>
                <c:pt idx="165">
                  <c:v>11.963837894759232</c:v>
                </c:pt>
                <c:pt idx="166">
                  <c:v>11.918858643108013</c:v>
                </c:pt>
                <c:pt idx="167">
                  <c:v>11.875417912102925</c:v>
                </c:pt>
                <c:pt idx="168">
                  <c:v>11.833473490154855</c:v>
                </c:pt>
                <c:pt idx="169">
                  <c:v>11.792983114320279</c:v>
                </c:pt>
                <c:pt idx="170">
                  <c:v>11.753904550675953</c:v>
                </c:pt>
                <c:pt idx="171">
                  <c:v>11.716195669786449</c:v>
                </c:pt>
                <c:pt idx="172">
                  <c:v>11.679814517153416</c:v>
                </c:pt>
                <c:pt idx="173">
                  <c:v>11.64471937857776</c:v>
                </c:pt>
                <c:pt idx="174">
                  <c:v>11.610868840405878</c:v>
                </c:pt>
                <c:pt idx="175">
                  <c:v>11.578221844667645</c:v>
                </c:pt>
                <c:pt idx="176">
                  <c:v>11.546737739147122</c:v>
                </c:pt>
                <c:pt idx="177">
                  <c:v>11.516376322456361</c:v>
                </c:pt>
                <c:pt idx="178">
                  <c:v>11.487097884209732</c:v>
                </c:pt>
                <c:pt idx="179">
                  <c:v>11.45886324041818</c:v>
                </c:pt>
                <c:pt idx="180">
                  <c:v>11.431633764243367</c:v>
                </c:pt>
                <c:pt idx="181">
                  <c:v>11.405371412267719</c:v>
                </c:pt>
                <c:pt idx="182">
                  <c:v>11.380038746449966</c:v>
                </c:pt>
                <c:pt idx="183">
                  <c:v>11.355598951946526</c:v>
                </c:pt>
                <c:pt idx="184">
                  <c:v>11.332015850987057</c:v>
                </c:pt>
                <c:pt idx="185">
                  <c:v>11.309253912998273</c:v>
                </c:pt>
                <c:pt idx="186">
                  <c:v>11.28727826117329</c:v>
                </c:pt>
                <c:pt idx="187">
                  <c:v>11.266054675685458</c:v>
                </c:pt>
                <c:pt idx="188">
                  <c:v>11.245549593745103</c:v>
                </c:pt>
                <c:pt idx="189">
                  <c:v>11.22573010669587</c:v>
                </c:pt>
                <c:pt idx="190">
                  <c:v>11.206563954343757</c:v>
                </c:pt>
                <c:pt idx="191">
                  <c:v>11.188019516707762</c:v>
                </c:pt>
                <c:pt idx="192">
                  <c:v>11.170065803375794</c:v>
                </c:pt>
                <c:pt idx="193">
                  <c:v>11.152672440642522</c:v>
                </c:pt>
                <c:pt idx="194">
                  <c:v>11.135809656599882</c:v>
                </c:pt>
                <c:pt idx="195">
                  <c:v>11.11944826434295</c:v>
                </c:pt>
                <c:pt idx="196">
                  <c:v>11.103559643446502</c:v>
                </c:pt>
                <c:pt idx="197">
                  <c:v>11.088115719859212</c:v>
                </c:pt>
                <c:pt idx="198">
                  <c:v>11.07308894435492</c:v>
                </c:pt>
                <c:pt idx="199">
                  <c:v>11.058452269671617</c:v>
                </c:pt>
                <c:pt idx="200">
                  <c:v>11.044179126461641</c:v>
                </c:pt>
                <c:pt idx="201">
                  <c:v>11.030243398167347</c:v>
                </c:pt>
                <c:pt idx="202">
                  <c:v>11.016619394930537</c:v>
                </c:pt>
                <c:pt idx="203">
                  <c:v>11.003281826634831</c:v>
                </c:pt>
                <c:pt idx="204">
                  <c:v>10.990205775174452</c:v>
                </c:pt>
                <c:pt idx="205">
                  <c:v>10.977366666035145</c:v>
                </c:pt>
                <c:pt idx="206">
                  <c:v>10.964740239267472</c:v>
                </c:pt>
                <c:pt idx="207">
                  <c:v>10.952302519926265</c:v>
                </c:pt>
                <c:pt idx="208">
                  <c:v>10.940029788044757</c:v>
                </c:pt>
                <c:pt idx="209">
                  <c:v>10.927898548207429</c:v>
                </c:pt>
                <c:pt idx="210">
                  <c:v>10.915885498780295</c:v>
                </c:pt>
                <c:pt idx="211">
                  <c:v>10.903967500854687</c:v>
                </c:pt>
                <c:pt idx="212">
                  <c:v>10.892121546955616</c:v>
                </c:pt>
                <c:pt idx="213">
                  <c:v>10.880324729564792</c:v>
                </c:pt>
                <c:pt idx="214">
                  <c:v>10.868554209504532</c:v>
                </c:pt>
                <c:pt idx="215">
                  <c:v>10.856787184227798</c:v>
                </c:pt>
                <c:pt idx="216">
                  <c:v>10.845000856058569</c:v>
                </c:pt>
                <c:pt idx="217">
                  <c:v>10.833172400425385</c:v>
                </c:pt>
                <c:pt idx="218">
                  <c:v>10.821278934131575</c:v>
                </c:pt>
                <c:pt idx="219">
                  <c:v>10.809297483705681</c:v>
                </c:pt>
                <c:pt idx="220">
                  <c:v>10.797204953876861</c:v>
                </c:pt>
                <c:pt idx="221">
                  <c:v>10.784978096221392</c:v>
                </c:pt>
                <c:pt idx="222">
                  <c:v>10.772593478028829</c:v>
                </c:pt>
                <c:pt idx="223">
                  <c:v>10.760027451438763</c:v>
                </c:pt>
                <c:pt idx="224">
                  <c:v>10.747256122902455</c:v>
                </c:pt>
                <c:pt idx="225">
                  <c:v>10.734255323027396</c:v>
                </c:pt>
                <c:pt idx="226">
                  <c:v>10.721000576867059</c:v>
                </c:pt>
                <c:pt idx="227">
                  <c:v>10.707467074722883</c:v>
                </c:pt>
                <c:pt idx="228">
                  <c:v>10.693629643530596</c:v>
                </c:pt>
                <c:pt idx="229">
                  <c:v>10.679462718909278</c:v>
                </c:pt>
                <c:pt idx="230">
                  <c:v>10.664940317956969</c:v>
                </c:pt>
                <c:pt idx="231">
                  <c:v>10.650036012883884</c:v>
                </c:pt>
                <c:pt idx="232">
                  <c:v>10.634722905580853</c:v>
                </c:pt>
                <c:pt idx="233">
                  <c:v>10.618973603228017</c:v>
                </c:pt>
                <c:pt idx="234">
                  <c:v>10.602760195056669</c:v>
                </c:pt>
                <c:pt idx="235">
                  <c:v>10.586054230384564</c:v>
                </c:pt>
                <c:pt idx="236">
                  <c:v>10.568826698053289</c:v>
                </c:pt>
                <c:pt idx="237">
                  <c:v>10.551048007404251</c:v>
                </c:pt>
                <c:pt idx="238">
                  <c:v>10.532687970938289</c:v>
                </c:pt>
                <c:pt idx="239">
                  <c:v>10.513715788811121</c:v>
                </c:pt>
                <c:pt idx="240">
                  <c:v>10.494100035325909</c:v>
                </c:pt>
                <c:pt idx="241">
                  <c:v>10.473808647590287</c:v>
                </c:pt>
                <c:pt idx="242">
                  <c:v>10.452808916513552</c:v>
                </c:pt>
                <c:pt idx="243">
                  <c:v>10.431067480325305</c:v>
                </c:pt>
                <c:pt idx="244">
                  <c:v>10.408550320802773</c:v>
                </c:pt>
                <c:pt idx="245">
                  <c:v>10.385222762399112</c:v>
                </c:pt>
                <c:pt idx="246">
                  <c:v>10.361049474468016</c:v>
                </c:pt>
                <c:pt idx="247">
                  <c:v>10.335994476783172</c:v>
                </c:pt>
                <c:pt idx="248">
                  <c:v>10.310021148550863</c:v>
                </c:pt>
                <c:pt idx="249">
                  <c:v>10.283092241114495</c:v>
                </c:pt>
                <c:pt idx="250">
                  <c:v>10.255169894545542</c:v>
                </c:pt>
                <c:pt idx="251">
                  <c:v>10.226215658311965</c:v>
                </c:pt>
                <c:pt idx="252">
                  <c:v>10.196190516206659</c:v>
                </c:pt>
                <c:pt idx="253">
                  <c:v>10.165054915709216</c:v>
                </c:pt>
                <c:pt idx="254">
                  <c:v>10.132768801941978</c:v>
                </c:pt>
                <c:pt idx="255">
                  <c:v>10.099291656364674</c:v>
                </c:pt>
                <c:pt idx="256">
                  <c:v>10.064582540334479</c:v>
                </c:pt>
                <c:pt idx="257">
                  <c:v>10.028600143635837</c:v>
                </c:pt>
                <c:pt idx="258">
                  <c:v>9.9913028380587221</c:v>
                </c:pt>
                <c:pt idx="259">
                  <c:v>9.9526487360761546</c:v>
                </c:pt>
                <c:pt idx="260">
                  <c:v>9.9125957546390158</c:v>
                </c:pt>
                <c:pt idx="261">
                  <c:v>9.8711016840707</c:v>
                </c:pt>
                <c:pt idx="262">
                  <c:v>9.8281242620058293</c:v>
                </c:pt>
                <c:pt idx="263">
                  <c:v>9.7836212522746724</c:v>
                </c:pt>
                <c:pt idx="264">
                  <c:v>9.7375505285906225</c:v>
                </c:pt>
                <c:pt idx="265">
                  <c:v>9.6898701628503083</c:v>
                </c:pt>
                <c:pt idx="266">
                  <c:v>9.6405385178065828</c:v>
                </c:pt>
                <c:pt idx="267">
                  <c:v>9.5895143438234687</c:v>
                </c:pt>
                <c:pt idx="268">
                  <c:v>9.5367568793693085</c:v>
                </c:pt>
                <c:pt idx="269">
                  <c:v>9.4822259548520016</c:v>
                </c:pt>
                <c:pt idx="270">
                  <c:v>9.425882099347465</c:v>
                </c:pt>
                <c:pt idx="271">
                  <c:v>9.3676866497201772</c:v>
                </c:pt>
                <c:pt idx="272">
                  <c:v>9.307601861585459</c:v>
                </c:pt>
                <c:pt idx="273">
                  <c:v>9.2455910215157111</c:v>
                </c:pt>
                <c:pt idx="274">
                  <c:v>9.1816185598491593</c:v>
                </c:pt>
                <c:pt idx="275">
                  <c:v>9.1156501634199927</c:v>
                </c:pt>
                <c:pt idx="276">
                  <c:v>9.0476528874964188</c:v>
                </c:pt>
                <c:pt idx="277">
                  <c:v>8.977595266183803</c:v>
                </c:pt>
                <c:pt idx="278">
                  <c:v>8.9054474205311696</c:v>
                </c:pt>
                <c:pt idx="279">
                  <c:v>8.8311811635655886</c:v>
                </c:pt>
                <c:pt idx="280">
                  <c:v>8.7547701014756054</c:v>
                </c:pt>
                <c:pt idx="281">
                  <c:v>8.6761897301687316</c:v>
                </c:pt>
                <c:pt idx="282">
                  <c:v>8.5954175264430077</c:v>
                </c:pt>
                <c:pt idx="283">
                  <c:v>8.512433033035304</c:v>
                </c:pt>
                <c:pt idx="284">
                  <c:v>8.4272179368431903</c:v>
                </c:pt>
                <c:pt idx="285">
                  <c:v>8.3397561396588102</c:v>
                </c:pt>
                <c:pt idx="286">
                  <c:v>8.2500338208060615</c:v>
                </c:pt>
                <c:pt idx="287">
                  <c:v>8.1580394911319765</c:v>
                </c:pt>
                <c:pt idx="288">
                  <c:v>8.0637640378717261</c:v>
                </c:pt>
                <c:pt idx="289">
                  <c:v>7.9672007599824219</c:v>
                </c:pt>
                <c:pt idx="290">
                  <c:v>7.8683453936218388</c:v>
                </c:pt>
                <c:pt idx="291">
                  <c:v>7.7671961275345645</c:v>
                </c:pt>
                <c:pt idx="292">
                  <c:v>7.6637536081980153</c:v>
                </c:pt>
                <c:pt idx="293">
                  <c:v>7.5580209346737099</c:v>
                </c:pt>
                <c:pt idx="294">
                  <c:v>7.4500036431987482</c:v>
                </c:pt>
                <c:pt idx="295">
                  <c:v>7.3397096816516747</c:v>
                </c:pt>
                <c:pt idx="296">
                  <c:v>7.2271493741077553</c:v>
                </c:pt>
                <c:pt idx="297">
                  <c:v>7.1123353757947783</c:v>
                </c:pt>
                <c:pt idx="298">
                  <c:v>6.9952826188363479</c:v>
                </c:pt>
                <c:pt idx="299">
                  <c:v>6.8760082492493142</c:v>
                </c:pt>
                <c:pt idx="300">
                  <c:v>6.7545315557299874</c:v>
                </c:pt>
                <c:pt idx="301">
                  <c:v>6.630873890826118</c:v>
                </c:pt>
                <c:pt idx="302">
                  <c:v>6.505058585144611</c:v>
                </c:pt>
                <c:pt idx="303">
                  <c:v>6.3771108552886773</c:v>
                </c:pt>
                <c:pt idx="304">
                  <c:v>6.2470577062535098</c:v>
                </c:pt>
                <c:pt idx="305">
                  <c:v>6.114927829033757</c:v>
                </c:pt>
                <c:pt idx="306">
                  <c:v>5.980751494212253</c:v>
                </c:pt>
                <c:pt idx="307">
                  <c:v>5.8445604423050268</c:v>
                </c:pt>
                <c:pt idx="308">
                  <c:v>5.7063877716354767</c:v>
                </c:pt>
                <c:pt idx="309">
                  <c:v>5.5662678244979338</c:v>
                </c:pt>
                <c:pt idx="310">
                  <c:v>5.4242360723529357</c:v>
                </c:pt>
                <c:pt idx="311">
                  <c:v>5.280329000768397</c:v>
                </c:pt>
                <c:pt idx="312">
                  <c:v>5.1345839947894873</c:v>
                </c:pt>
                <c:pt idx="313">
                  <c:v>4.9870392253804265</c:v>
                </c:pt>
                <c:pt idx="314">
                  <c:v>4.8377335375386217</c:v>
                </c:pt>
                <c:pt idx="315">
                  <c:v>4.6867063406350296</c:v>
                </c:pt>
                <c:pt idx="316">
                  <c:v>4.5339975014845919</c:v>
                </c:pt>
                <c:pt idx="317">
                  <c:v>4.3796472405991196</c:v>
                </c:pt>
                <c:pt idx="318">
                  <c:v>4.2236960320226817</c:v>
                </c:pt>
                <c:pt idx="319">
                  <c:v>4.0661845070952864</c:v>
                </c:pt>
                <c:pt idx="320">
                  <c:v>3.9071533624400026</c:v>
                </c:pt>
                <c:pt idx="321">
                  <c:v>3.746643272414766</c:v>
                </c:pt>
                <c:pt idx="322">
                  <c:v>3.58469480622216</c:v>
                </c:pt>
                <c:pt idx="323">
                  <c:v>3.4213483498207822</c:v>
                </c:pt>
                <c:pt idx="324">
                  <c:v>3.256644032738035</c:v>
                </c:pt>
                <c:pt idx="325">
                  <c:v>3.090621659840302</c:v>
                </c:pt>
                <c:pt idx="326">
                  <c:v>2.9233206480774321</c:v>
                </c:pt>
                <c:pt idx="327">
                  <c:v>2.7547799681827723</c:v>
                </c:pt>
                <c:pt idx="328">
                  <c:v>2.5850380912760507</c:v>
                </c:pt>
                <c:pt idx="329">
                  <c:v>2.414132940288189</c:v>
                </c:pt>
                <c:pt idx="330">
                  <c:v>2.2421018461000433</c:v>
                </c:pt>
                <c:pt idx="331">
                  <c:v>2.0689815082653844</c:v>
                </c:pt>
                <c:pt idx="332">
                  <c:v>1.8948079601681158</c:v>
                </c:pt>
                <c:pt idx="333">
                  <c:v>1.719616538448502</c:v>
                </c:pt>
                <c:pt idx="334">
                  <c:v>1.5434418565192551</c:v>
                </c:pt>
                <c:pt idx="335">
                  <c:v>1.3663177819818983</c:v>
                </c:pt>
                <c:pt idx="336">
                  <c:v>1.1882774177473578</c:v>
                </c:pt>
                <c:pt idx="337">
                  <c:v>1.0093530866553131</c:v>
                </c:pt>
                <c:pt idx="338">
                  <c:v>0.82957631939053122</c:v>
                </c:pt>
                <c:pt idx="339">
                  <c:v>0.64897784548569248</c:v>
                </c:pt>
                <c:pt idx="340">
                  <c:v>0.46758758720590698</c:v>
                </c:pt>
                <c:pt idx="341">
                  <c:v>0.28543465610965413</c:v>
                </c:pt>
                <c:pt idx="342">
                  <c:v>0.10254735208543586</c:v>
                </c:pt>
                <c:pt idx="343">
                  <c:v>-8.1046835332417189E-2</c:v>
                </c:pt>
                <c:pt idx="344">
                  <c:v>-0.26532122355991739</c:v>
                </c:pt>
                <c:pt idx="345">
                  <c:v>-0.45024993165597671</c:v>
                </c:pt>
                <c:pt idx="346">
                  <c:v>-0.63580787328863053</c:v>
                </c:pt>
                <c:pt idx="347">
                  <c:v>-0.82197074814549964</c:v>
                </c:pt>
                <c:pt idx="348">
                  <c:v>-1.0087150319496985</c:v>
                </c:pt>
                <c:pt idx="349">
                  <c:v>-1.1960179652355869</c:v>
                </c:pt>
                <c:pt idx="350">
                  <c:v>-1.3838575410294212</c:v>
                </c:pt>
                <c:pt idx="351">
                  <c:v>-1.5722124915720741</c:v>
                </c:pt>
                <c:pt idx="352">
                  <c:v>-1.7610622742122342</c:v>
                </c:pt>
                <c:pt idx="353">
                  <c:v>-1.9503870565903778</c:v>
                </c:pt>
                <c:pt idx="354">
                  <c:v>-2.1401677012250566</c:v>
                </c:pt>
                <c:pt idx="355">
                  <c:v>-2.330385749606144</c:v>
                </c:pt>
                <c:pt idx="356">
                  <c:v>-2.521023405890455</c:v>
                </c:pt>
                <c:pt idx="357">
                  <c:v>-2.7120635202887371</c:v>
                </c:pt>
                <c:pt idx="358">
                  <c:v>-2.9034895722253822</c:v>
                </c:pt>
                <c:pt idx="359">
                  <c:v>-3.095285653344785</c:v>
                </c:pt>
                <c:pt idx="360">
                  <c:v>-3.2874364504330824</c:v>
                </c:pt>
                <c:pt idx="361">
                  <c:v>-3.4799272283158835</c:v>
                </c:pt>
                <c:pt idx="362">
                  <c:v>-3.6727438127881822</c:v>
                </c:pt>
                <c:pt idx="363">
                  <c:v>-3.8658725736261736</c:v>
                </c:pt>
                <c:pt idx="364">
                  <c:v>-4.0593004077260897</c:v>
                </c:pt>
                <c:pt idx="365">
                  <c:v>-4.2530147224095316</c:v>
                </c:pt>
                <c:pt idx="366">
                  <c:v>-4.4470034189307519</c:v>
                </c:pt>
                <c:pt idx="367">
                  <c:v>-4.6412548762168555</c:v>
                </c:pt>
                <c:pt idx="368">
                  <c:v>-4.8357579348682886</c:v>
                </c:pt>
                <c:pt idx="369">
                  <c:v>-5.0305018814421576</c:v>
                </c:pt>
                <c:pt idx="370">
                  <c:v>-5.22547643303934</c:v>
                </c:pt>
                <c:pt idx="371">
                  <c:v>-5.420671722211452</c:v>
                </c:pt>
                <c:pt idx="372">
                  <c:v>-5.6160782822025581</c:v>
                </c:pt>
                <c:pt idx="373">
                  <c:v>-5.8116870325360388</c:v>
                </c:pt>
                <c:pt idx="374">
                  <c:v>-6.0074892649563942</c:v>
                </c:pt>
                <c:pt idx="375">
                  <c:v>-6.2034766297329327</c:v>
                </c:pt>
                <c:pt idx="376">
                  <c:v>-6.3996411223293244</c:v>
                </c:pt>
                <c:pt idx="377">
                  <c:v>-6.5959750704435116</c:v>
                </c:pt>
                <c:pt idx="378">
                  <c:v>-6.7924711214187461</c:v>
                </c:pt>
                <c:pt idx="379">
                  <c:v>-6.9891222300250639</c:v>
                </c:pt>
                <c:pt idx="380">
                  <c:v>-7.1859216466129823</c:v>
                </c:pt>
                <c:pt idx="381">
                  <c:v>-7.382862905633484</c:v>
                </c:pt>
                <c:pt idx="382">
                  <c:v>-7.5799398145233781</c:v>
                </c:pt>
                <c:pt idx="383">
                  <c:v>-7.7771464429514801</c:v>
                </c:pt>
                <c:pt idx="384">
                  <c:v>-7.9744771124204696</c:v>
                </c:pt>
                <c:pt idx="385">
                  <c:v>-8.1719263862186082</c:v>
                </c:pt>
                <c:pt idx="386">
                  <c:v>-8.369489059716269</c:v>
                </c:pt>
                <c:pt idx="387">
                  <c:v>-8.567160150999122</c:v>
                </c:pt>
                <c:pt idx="388">
                  <c:v>-8.7649348918325671</c:v>
                </c:pt>
                <c:pt idx="389">
                  <c:v>-8.9628087189486507</c:v>
                </c:pt>
                <c:pt idx="390">
                  <c:v>-9.160777265649088</c:v>
                </c:pt>
                <c:pt idx="391">
                  <c:v>-9.3588363537153754</c:v>
                </c:pt>
                <c:pt idx="392">
                  <c:v>-9.556981985619089</c:v>
                </c:pt>
                <c:pt idx="393">
                  <c:v>-9.7552103370236871</c:v>
                </c:pt>
                <c:pt idx="394">
                  <c:v>-9.9535177495693539</c:v>
                </c:pt>
                <c:pt idx="395">
                  <c:v>-10.151900723933547</c:v>
                </c:pt>
                <c:pt idx="396">
                  <c:v>-10.350355913158044</c:v>
                </c:pt>
                <c:pt idx="397">
                  <c:v>-10.548880116235331</c:v>
                </c:pt>
                <c:pt idx="398">
                  <c:v>-10.747470271945012</c:v>
                </c:pt>
                <c:pt idx="399">
                  <c:v>-10.946123452933207</c:v>
                </c:pt>
                <c:pt idx="400">
                  <c:v>-11.14483686002654</c:v>
                </c:pt>
                <c:pt idx="401">
                  <c:v>-11.34360781677271</c:v>
                </c:pt>
                <c:pt idx="402">
                  <c:v>-11.542433764200265</c:v>
                </c:pt>
                <c:pt idx="403">
                  <c:v>-11.741312255789769</c:v>
                </c:pt>
                <c:pt idx="404">
                  <c:v>-11.940240952648988</c:v>
                </c:pt>
                <c:pt idx="405">
                  <c:v>-12.139217618884686</c:v>
                </c:pt>
                <c:pt idx="406">
                  <c:v>-12.338240117164531</c:v>
                </c:pt>
                <c:pt idx="407">
                  <c:v>-12.537306404460892</c:v>
                </c:pt>
                <c:pt idx="408">
                  <c:v>-12.736414527971451</c:v>
                </c:pt>
                <c:pt idx="409">
                  <c:v>-12.935562621208504</c:v>
                </c:pt>
                <c:pt idx="410">
                  <c:v>-13.134748900251626</c:v>
                </c:pt>
                <c:pt idx="411">
                  <c:v>-13.333971660156905</c:v>
                </c:pt>
                <c:pt idx="412">
                  <c:v>-13.533229271516849</c:v>
                </c:pt>
                <c:pt idx="413">
                  <c:v>-13.732520177165444</c:v>
                </c:pt>
                <c:pt idx="414">
                  <c:v>-13.931842889022121</c:v>
                </c:pt>
                <c:pt idx="415">
                  <c:v>-14.131195985069652</c:v>
                </c:pt>
                <c:pt idx="416">
                  <c:v>-14.330578106460298</c:v>
                </c:pt>
                <c:pt idx="417">
                  <c:v>-14.529987954745607</c:v>
                </c:pt>
                <c:pt idx="418">
                  <c:v>-14.729424289224088</c:v>
                </c:pt>
                <c:pt idx="419">
                  <c:v>-14.928885924402927</c:v>
                </c:pt>
                <c:pt idx="420">
                  <c:v>-15.128371727568325</c:v>
                </c:pt>
                <c:pt idx="421">
                  <c:v>-15.327880616460888</c:v>
                </c:pt>
                <c:pt idx="422">
                  <c:v>-15.527411557049909</c:v>
                </c:pt>
                <c:pt idx="423">
                  <c:v>-15.726963561406063</c:v>
                </c:pt>
                <c:pt idx="424">
                  <c:v>-15.926535685664003</c:v>
                </c:pt>
                <c:pt idx="425">
                  <c:v>-16.126127028074301</c:v>
                </c:pt>
                <c:pt idx="426">
                  <c:v>-16.325736727140264</c:v>
                </c:pt>
                <c:pt idx="427">
                  <c:v>-16.525363959834905</c:v>
                </c:pt>
                <c:pt idx="428">
                  <c:v>-16.725007939896436</c:v>
                </c:pt>
                <c:pt idx="429">
                  <c:v>-16.924667916197858</c:v>
                </c:pt>
                <c:pt idx="430">
                  <c:v>-17.12434317118764</c:v>
                </c:pt>
                <c:pt idx="431">
                  <c:v>-17.324033019399057</c:v>
                </c:pt>
                <c:pt idx="432">
                  <c:v>-17.52373680602431</c:v>
                </c:pt>
                <c:pt idx="433">
                  <c:v>-17.723453905551608</c:v>
                </c:pt>
                <c:pt idx="434">
                  <c:v>-17.923183720462085</c:v>
                </c:pt>
                <c:pt idx="435">
                  <c:v>-18.122925679983823</c:v>
                </c:pt>
                <c:pt idx="436">
                  <c:v>-18.322679238900761</c:v>
                </c:pt>
                <c:pt idx="437">
                  <c:v>-18.522443876414449</c:v>
                </c:pt>
                <c:pt idx="438">
                  <c:v>-18.722219095055348</c:v>
                </c:pt>
                <c:pt idx="439">
                  <c:v>-18.922004419642878</c:v>
                </c:pt>
                <c:pt idx="440">
                  <c:v>-19.121799396290932</c:v>
                </c:pt>
                <c:pt idx="441">
                  <c:v>-19.321603591457578</c:v>
                </c:pt>
                <c:pt idx="442">
                  <c:v>-19.521416591036989</c:v>
                </c:pt>
                <c:pt idx="443">
                  <c:v>-19.721237999491088</c:v>
                </c:pt>
                <c:pt idx="444">
                  <c:v>-19.921067439020199</c:v>
                </c:pt>
                <c:pt idx="445">
                  <c:v>-20.120904548770305</c:v>
                </c:pt>
                <c:pt idx="446">
                  <c:v>-20.320748984075387</c:v>
                </c:pt>
                <c:pt idx="447">
                  <c:v>-20.520600415733547</c:v>
                </c:pt>
                <c:pt idx="448">
                  <c:v>-20.720458529315302</c:v>
                </c:pt>
                <c:pt idx="449">
                  <c:v>-20.920323024502455</c:v>
                </c:pt>
                <c:pt idx="450">
                  <c:v>-21.120193614456671</c:v>
                </c:pt>
                <c:pt idx="451">
                  <c:v>-21.320070025215976</c:v>
                </c:pt>
                <c:pt idx="452">
                  <c:v>-21.519951995118049</c:v>
                </c:pt>
                <c:pt idx="453">
                  <c:v>-21.719839274249637</c:v>
                </c:pt>
                <c:pt idx="454">
                  <c:v>-21.91973162391978</c:v>
                </c:pt>
                <c:pt idx="455">
                  <c:v>-22.119628816157338</c:v>
                </c:pt>
                <c:pt idx="456">
                  <c:v>-22.319530633230322</c:v>
                </c:pt>
                <c:pt idx="457">
                  <c:v>-22.519436867186982</c:v>
                </c:pt>
                <c:pt idx="458">
                  <c:v>-22.719347319417437</c:v>
                </c:pt>
                <c:pt idx="459">
                  <c:v>-22.919261800234665</c:v>
                </c:pt>
                <c:pt idx="460">
                  <c:v>-23.119180128474198</c:v>
                </c:pt>
                <c:pt idx="461">
                  <c:v>-23.319102131112011</c:v>
                </c:pt>
                <c:pt idx="462">
                  <c:v>-23.51902764289936</c:v>
                </c:pt>
                <c:pt idx="463">
                  <c:v>-23.718956506013633</c:v>
                </c:pt>
                <c:pt idx="464">
                  <c:v>-23.918888569725475</c:v>
                </c:pt>
                <c:pt idx="465">
                  <c:v>-24.118823690080227</c:v>
                </c:pt>
                <c:pt idx="466">
                  <c:v>-24.318761729593426</c:v>
                </c:pt>
                <c:pt idx="467">
                  <c:v>-24.518702556961173</c:v>
                </c:pt>
                <c:pt idx="468">
                  <c:v>-24.718646046782034</c:v>
                </c:pt>
                <c:pt idx="469">
                  <c:v>-24.918592079292225</c:v>
                </c:pt>
                <c:pt idx="470">
                  <c:v>-25.118540540112406</c:v>
                </c:pt>
                <c:pt idx="471">
                  <c:v>-25.318491320005791</c:v>
                </c:pt>
                <c:pt idx="472">
                  <c:v>-25.518444314647169</c:v>
                </c:pt>
                <c:pt idx="473">
                  <c:v>-25.718399424402392</c:v>
                </c:pt>
                <c:pt idx="474">
                  <c:v>-25.918356554117487</c:v>
                </c:pt>
                <c:pt idx="475">
                  <c:v>-26.118315612917485</c:v>
                </c:pt>
                <c:pt idx="476">
                  <c:v>-26.318276514014045</c:v>
                </c:pt>
                <c:pt idx="477">
                  <c:v>-26.518239174521931</c:v>
                </c:pt>
                <c:pt idx="478">
                  <c:v>-26.718203515283591</c:v>
                </c:pt>
                <c:pt idx="479">
                  <c:v>-26.918169460701492</c:v>
                </c:pt>
                <c:pt idx="480">
                  <c:v>-27.11813693857836</c:v>
                </c:pt>
                <c:pt idx="481">
                  <c:v>-27.318105879964101</c:v>
                </c:pt>
                <c:pt idx="482">
                  <c:v>-27.518076219010013</c:v>
                </c:pt>
                <c:pt idx="483">
                  <c:v>-27.718047892829318</c:v>
                </c:pt>
                <c:pt idx="484">
                  <c:v>-27.918020841363997</c:v>
                </c:pt>
                <c:pt idx="485">
                  <c:v>-28.117995007257576</c:v>
                </c:pt>
                <c:pt idx="486">
                  <c:v>-28.317970335733769</c:v>
                </c:pt>
                <c:pt idx="487">
                  <c:v>-28.517946774480357</c:v>
                </c:pt>
                <c:pt idx="488">
                  <c:v>-28.717924273538479</c:v>
                </c:pt>
                <c:pt idx="489">
                  <c:v>-28.917902785196809</c:v>
                </c:pt>
                <c:pt idx="490">
                  <c:v>-29.117882263890372</c:v>
                </c:pt>
                <c:pt idx="491">
                  <c:v>-29.317862666104219</c:v>
                </c:pt>
                <c:pt idx="492">
                  <c:v>-29.517843950281005</c:v>
                </c:pt>
                <c:pt idx="493">
                  <c:v>-29.717826076733161</c:v>
                </c:pt>
                <c:pt idx="494">
                  <c:v>-29.917809007558667</c:v>
                </c:pt>
                <c:pt idx="495">
                  <c:v>-30.117792706560863</c:v>
                </c:pt>
                <c:pt idx="496">
                  <c:v>-30.317777139171611</c:v>
                </c:pt>
                <c:pt idx="497">
                  <c:v>-30.517762272378071</c:v>
                </c:pt>
                <c:pt idx="498">
                  <c:v>-30.717748074652903</c:v>
                </c:pt>
                <c:pt idx="499">
                  <c:v>-30.917734515887155</c:v>
                </c:pt>
                <c:pt idx="500">
                  <c:v>-31.117721567326868</c:v>
                </c:pt>
                <c:pt idx="501">
                  <c:v>-31.317709201511676</c:v>
                </c:pt>
                <c:pt idx="502">
                  <c:v>-31.517697392216895</c:v>
                </c:pt>
                <c:pt idx="503">
                  <c:v>-31.717686114397935</c:v>
                </c:pt>
                <c:pt idx="504">
                  <c:v>-31.917675344137017</c:v>
                </c:pt>
                <c:pt idx="505">
                  <c:v>-32.117665058592721</c:v>
                </c:pt>
                <c:pt idx="506">
                  <c:v>-32.31765523595142</c:v>
                </c:pt>
                <c:pt idx="507">
                  <c:v>-32.517645855380991</c:v>
                </c:pt>
                <c:pt idx="508">
                  <c:v>-32.717636896987038</c:v>
                </c:pt>
                <c:pt idx="509">
                  <c:v>-32.917628341769756</c:v>
                </c:pt>
                <c:pt idx="510">
                  <c:v>-33.117620171584939</c:v>
                </c:pt>
                <c:pt idx="511">
                  <c:v>-33.317612369104637</c:v>
                </c:pt>
                <c:pt idx="512">
                  <c:v>-33.517604917780666</c:v>
                </c:pt>
                <c:pt idx="513">
                  <c:v>-33.717597801809582</c:v>
                </c:pt>
                <c:pt idx="514">
                  <c:v>-33.917591006099002</c:v>
                </c:pt>
                <c:pt idx="515">
                  <c:v>-34.117584516235894</c:v>
                </c:pt>
                <c:pt idx="516">
                  <c:v>-34.317578318455659</c:v>
                </c:pt>
                <c:pt idx="517">
                  <c:v>-34.517572399613186</c:v>
                </c:pt>
                <c:pt idx="518">
                  <c:v>-34.717566747155004</c:v>
                </c:pt>
                <c:pt idx="519">
                  <c:v>-34.917561349092409</c:v>
                </c:pt>
                <c:pt idx="520">
                  <c:v>-35.117556193976426</c:v>
                </c:pt>
                <c:pt idx="521">
                  <c:v>-35.317551270873153</c:v>
                </c:pt>
                <c:pt idx="522">
                  <c:v>-35.517546569340787</c:v>
                </c:pt>
                <c:pt idx="523">
                  <c:v>-35.717542079407472</c:v>
                </c:pt>
                <c:pt idx="524">
                  <c:v>-35.917537791550146</c:v>
                </c:pt>
                <c:pt idx="525">
                  <c:v>-36.11753369667418</c:v>
                </c:pt>
                <c:pt idx="526">
                  <c:v>-36.317529786094426</c:v>
                </c:pt>
                <c:pt idx="527">
                  <c:v>-36.517526051516427</c:v>
                </c:pt>
                <c:pt idx="528">
                  <c:v>-36.71752248501916</c:v>
                </c:pt>
                <c:pt idx="529">
                  <c:v>-36.91751907903793</c:v>
                </c:pt>
                <c:pt idx="530">
                  <c:v>-37.117515826348622</c:v>
                </c:pt>
                <c:pt idx="531">
                  <c:v>-37.317512720052179</c:v>
                </c:pt>
                <c:pt idx="532">
                  <c:v>-37.51750975356002</c:v>
                </c:pt>
                <c:pt idx="533">
                  <c:v>-37.717506920580085</c:v>
                </c:pt>
                <c:pt idx="534">
                  <c:v>-37.917504215103556</c:v>
                </c:pt>
                <c:pt idx="535">
                  <c:v>-38.117501631391946</c:v>
                </c:pt>
                <c:pt idx="536">
                  <c:v>-38.31749916396506</c:v>
                </c:pt>
                <c:pt idx="537">
                  <c:v>-38.517496807589396</c:v>
                </c:pt>
                <c:pt idx="538">
                  <c:v>-38.717494557266917</c:v>
                </c:pt>
                <c:pt idx="539">
                  <c:v>-38.917492408224504</c:v>
                </c:pt>
                <c:pt idx="540">
                  <c:v>-39.117490355903968</c:v>
                </c:pt>
                <c:pt idx="541">
                  <c:v>-39.317488395952161</c:v>
                </c:pt>
                <c:pt idx="542">
                  <c:v>-39.517486524211868</c:v>
                </c:pt>
                <c:pt idx="543">
                  <c:v>-39.717484736713018</c:v>
                </c:pt>
                <c:pt idx="544">
                  <c:v>-39.917483029664169</c:v>
                </c:pt>
                <c:pt idx="545">
                  <c:v>-40.117481399444607</c:v>
                </c:pt>
                <c:pt idx="546">
                  <c:v>-40.317479842596377</c:v>
                </c:pt>
                <c:pt idx="547">
                  <c:v>-40.517478355817346</c:v>
                </c:pt>
                <c:pt idx="548">
                  <c:v>-40.717476935953933</c:v>
                </c:pt>
                <c:pt idx="549">
                  <c:v>-40.917475579994473</c:v>
                </c:pt>
                <c:pt idx="550">
                  <c:v>-41.117474285062819</c:v>
                </c:pt>
                <c:pt idx="551">
                  <c:v>-41.317473048412566</c:v>
                </c:pt>
                <c:pt idx="552">
                  <c:v>-41.517471867420191</c:v>
                </c:pt>
                <c:pt idx="553">
                  <c:v>-41.717470739580918</c:v>
                </c:pt>
                <c:pt idx="554">
                  <c:v>-41.917469662502569</c:v>
                </c:pt>
                <c:pt idx="555">
                  <c:v>-42.117468633900408</c:v>
                </c:pt>
                <c:pt idx="556">
                  <c:v>-42.317467651592793</c:v>
                </c:pt>
                <c:pt idx="557">
                  <c:v>-42.517466713496077</c:v>
                </c:pt>
                <c:pt idx="558">
                  <c:v>-42.717465817620457</c:v>
                </c:pt>
                <c:pt idx="559">
                  <c:v>-42.917464962065708</c:v>
                </c:pt>
                <c:pt idx="560">
                  <c:v>-43.117464145017131</c:v>
                </c:pt>
                <c:pt idx="561">
                  <c:v>-43.317463364741648</c:v>
                </c:pt>
                <c:pt idx="562">
                  <c:v>-43.517462619584215</c:v>
                </c:pt>
                <c:pt idx="563">
                  <c:v>-43.717461907964264</c:v>
                </c:pt>
                <c:pt idx="564">
                  <c:v>-43.917461228372375</c:v>
                </c:pt>
                <c:pt idx="565">
                  <c:v>-44.117460579367112</c:v>
                </c:pt>
                <c:pt idx="566">
                  <c:v>-44.317459959571757</c:v>
                </c:pt>
                <c:pt idx="567">
                  <c:v>-44.517459367671691</c:v>
                </c:pt>
                <c:pt idx="568">
                  <c:v>-44.717458802411507</c:v>
                </c:pt>
                <c:pt idx="569">
                  <c:v>-44.917458262592092</c:v>
                </c:pt>
                <c:pt idx="570">
                  <c:v>-45.117457747068499</c:v>
                </c:pt>
                <c:pt idx="571">
                  <c:v>-45.317457254747225</c:v>
                </c:pt>
                <c:pt idx="572">
                  <c:v>-45.517456784584013</c:v>
                </c:pt>
                <c:pt idx="573">
                  <c:v>-45.71745633558163</c:v>
                </c:pt>
                <c:pt idx="574">
                  <c:v>-45.917455906787602</c:v>
                </c:pt>
                <c:pt idx="575">
                  <c:v>-46.11745549729244</c:v>
                </c:pt>
                <c:pt idx="576">
                  <c:v>-46.317455106227577</c:v>
                </c:pt>
                <c:pt idx="577">
                  <c:v>-46.517454732763468</c:v>
                </c:pt>
                <c:pt idx="578">
                  <c:v>-46.717454376107995</c:v>
                </c:pt>
                <c:pt idx="579">
                  <c:v>-46.917454035504647</c:v>
                </c:pt>
                <c:pt idx="580">
                  <c:v>-47.117453710230947</c:v>
                </c:pt>
                <c:pt idx="581">
                  <c:v>-47.317453399596971</c:v>
                </c:pt>
                <c:pt idx="582">
                  <c:v>-47.517453102943804</c:v>
                </c:pt>
                <c:pt idx="583">
                  <c:v>-47.717452819642183</c:v>
                </c:pt>
                <c:pt idx="584">
                  <c:v>-47.917452549091216</c:v>
                </c:pt>
                <c:pt idx="585">
                  <c:v>-48.11745229071704</c:v>
                </c:pt>
                <c:pt idx="586">
                  <c:v>-48.317452043971606</c:v>
                </c:pt>
                <c:pt idx="587">
                  <c:v>-48.517451808331558</c:v>
                </c:pt>
                <c:pt idx="588">
                  <c:v>-48.717451583296992</c:v>
                </c:pt>
                <c:pt idx="589">
                  <c:v>-48.917451368390658</c:v>
                </c:pt>
                <c:pt idx="590">
                  <c:v>-49.117451163156751</c:v>
                </c:pt>
                <c:pt idx="591">
                  <c:v>-49.317450967159829</c:v>
                </c:pt>
                <c:pt idx="592">
                  <c:v>-49.517450779984202</c:v>
                </c:pt>
                <c:pt idx="593">
                  <c:v>-49.717450601232905</c:v>
                </c:pt>
                <c:pt idx="594">
                  <c:v>-49.917450430526699</c:v>
                </c:pt>
                <c:pt idx="595">
                  <c:v>-50.117450267503742</c:v>
                </c:pt>
                <c:pt idx="596">
                  <c:v>-50.317450111817827</c:v>
                </c:pt>
                <c:pt idx="597">
                  <c:v>-50.517449963138937</c:v>
                </c:pt>
                <c:pt idx="598">
                  <c:v>-50.71744982115171</c:v>
                </c:pt>
                <c:pt idx="599">
                  <c:v>-50.917449685554928</c:v>
                </c:pt>
                <c:pt idx="600">
                  <c:v>-51.11744955606094</c:v>
                </c:pt>
                <c:pt idx="601">
                  <c:v>-51.317449432395236</c:v>
                </c:pt>
                <c:pt idx="602">
                  <c:v>-51.517449314295362</c:v>
                </c:pt>
                <c:pt idx="603">
                  <c:v>-51.717449201510881</c:v>
                </c:pt>
                <c:pt idx="604">
                  <c:v>-51.917449093802517</c:v>
                </c:pt>
                <c:pt idx="605">
                  <c:v>-52.11744899094181</c:v>
                </c:pt>
                <c:pt idx="606">
                  <c:v>-52.317448892710622</c:v>
                </c:pt>
                <c:pt idx="607">
                  <c:v>-52.51744879890056</c:v>
                </c:pt>
                <c:pt idx="608">
                  <c:v>-52.717448709312634</c:v>
                </c:pt>
                <c:pt idx="609">
                  <c:v>-52.917448623756854</c:v>
                </c:pt>
                <c:pt idx="610">
                  <c:v>-53.117448542051669</c:v>
                </c:pt>
                <c:pt idx="611">
                  <c:v>-53.31744846402384</c:v>
                </c:pt>
                <c:pt idx="612">
                  <c:v>-53.517448389507848</c:v>
                </c:pt>
                <c:pt idx="613">
                  <c:v>-53.717448318345632</c:v>
                </c:pt>
                <c:pt idx="614">
                  <c:v>-53.917448250386229</c:v>
                </c:pt>
                <c:pt idx="615">
                  <c:v>-54.1174481854855</c:v>
                </c:pt>
                <c:pt idx="616">
                  <c:v>-54.317448123505784</c:v>
                </c:pt>
                <c:pt idx="617">
                  <c:v>-54.517448064315658</c:v>
                </c:pt>
                <c:pt idx="618">
                  <c:v>-54.717448007789486</c:v>
                </c:pt>
                <c:pt idx="619">
                  <c:v>-54.917447953807397</c:v>
                </c:pt>
                <c:pt idx="620">
                  <c:v>-55.117447902254938</c:v>
                </c:pt>
                <c:pt idx="621">
                  <c:v>-55.317447853022685</c:v>
                </c:pt>
                <c:pt idx="622">
                  <c:v>-55.51744780600626</c:v>
                </c:pt>
                <c:pt idx="623">
                  <c:v>-55.717447761105916</c:v>
                </c:pt>
                <c:pt idx="624">
                  <c:v>-55.917447718226427</c:v>
                </c:pt>
                <c:pt idx="625">
                  <c:v>-56.117447677276843</c:v>
                </c:pt>
                <c:pt idx="626">
                  <c:v>-56.317447638170307</c:v>
                </c:pt>
                <c:pt idx="627">
                  <c:v>-56.5174476008238</c:v>
                </c:pt>
                <c:pt idx="628">
                  <c:v>-56.717447565158238</c:v>
                </c:pt>
                <c:pt idx="629">
                  <c:v>-56.917447531097835</c:v>
                </c:pt>
                <c:pt idx="630">
                  <c:v>-57.117447498570442</c:v>
                </c:pt>
                <c:pt idx="631">
                  <c:v>-57.317447467507009</c:v>
                </c:pt>
                <c:pt idx="632">
                  <c:v>-57.517447437841625</c:v>
                </c:pt>
                <c:pt idx="633">
                  <c:v>-57.717447409511408</c:v>
                </c:pt>
                <c:pt idx="634">
                  <c:v>-57.91744738245626</c:v>
                </c:pt>
                <c:pt idx="635">
                  <c:v>-58.117447356618854</c:v>
                </c:pt>
                <c:pt idx="636">
                  <c:v>-58.317447331944294</c:v>
                </c:pt>
                <c:pt idx="637">
                  <c:v>-58.517447308380468</c:v>
                </c:pt>
                <c:pt idx="638">
                  <c:v>-58.717447285876972</c:v>
                </c:pt>
                <c:pt idx="639">
                  <c:v>-58.917447264386141</c:v>
                </c:pt>
                <c:pt idx="640">
                  <c:v>-59.117447243862884</c:v>
                </c:pt>
                <c:pt idx="641">
                  <c:v>-59.317447224263205</c:v>
                </c:pt>
                <c:pt idx="642">
                  <c:v>-59.517447205545608</c:v>
                </c:pt>
                <c:pt idx="643">
                  <c:v>-59.717447187670459</c:v>
                </c:pt>
                <c:pt idx="644">
                  <c:v>-59.917447170599843</c:v>
                </c:pt>
                <c:pt idx="645">
                  <c:v>-60.11744715429748</c:v>
                </c:pt>
                <c:pt idx="646">
                  <c:v>-60.317447138728909</c:v>
                </c:pt>
                <c:pt idx="647">
                  <c:v>-60.517447123860975</c:v>
                </c:pt>
                <c:pt idx="648">
                  <c:v>-60.717447109662274</c:v>
                </c:pt>
                <c:pt idx="649">
                  <c:v>-60.917447096102592</c:v>
                </c:pt>
                <c:pt idx="650">
                  <c:v>-61.117447083153237</c:v>
                </c:pt>
                <c:pt idx="651">
                  <c:v>-61.317447070786628</c:v>
                </c:pt>
                <c:pt idx="652">
                  <c:v>-61.517447058976614</c:v>
                </c:pt>
                <c:pt idx="653">
                  <c:v>-61.71744704769813</c:v>
                </c:pt>
                <c:pt idx="654">
                  <c:v>-61.917447036927314</c:v>
                </c:pt>
                <c:pt idx="655">
                  <c:v>-62.117447026641258</c:v>
                </c:pt>
                <c:pt idx="656">
                  <c:v>-62.317447016818122</c:v>
                </c:pt>
                <c:pt idx="657">
                  <c:v>-62.517447007437084</c:v>
                </c:pt>
                <c:pt idx="658">
                  <c:v>-62.717446998478309</c:v>
                </c:pt>
                <c:pt idx="659">
                  <c:v>-62.917446989922752</c:v>
                </c:pt>
                <c:pt idx="660">
                  <c:v>-63.117446981752224</c:v>
                </c:pt>
                <c:pt idx="661">
                  <c:v>-63.317446973949458</c:v>
                </c:pt>
                <c:pt idx="662">
                  <c:v>-63.517446966497786</c:v>
                </c:pt>
                <c:pt idx="663">
                  <c:v>-63.71744695938159</c:v>
                </c:pt>
                <c:pt idx="664">
                  <c:v>-63.917446952585649</c:v>
                </c:pt>
                <c:pt idx="665">
                  <c:v>-64.117446946095569</c:v>
                </c:pt>
                <c:pt idx="666">
                  <c:v>-64.317446939897621</c:v>
                </c:pt>
                <c:pt idx="667">
                  <c:v>-64.51744693397859</c:v>
                </c:pt>
                <c:pt idx="668">
                  <c:v>-64.717446928325941</c:v>
                </c:pt>
                <c:pt idx="669">
                  <c:v>-64.917446922927766</c:v>
                </c:pt>
                <c:pt idx="670">
                  <c:v>-65.11744691777254</c:v>
                </c:pt>
                <c:pt idx="671">
                  <c:v>-65.317446912849292</c:v>
                </c:pt>
                <c:pt idx="672">
                  <c:v>-65.517446908147676</c:v>
                </c:pt>
                <c:pt idx="673">
                  <c:v>-65.717446903657631</c:v>
                </c:pt>
                <c:pt idx="674">
                  <c:v>-65.917446899369665</c:v>
                </c:pt>
                <c:pt idx="675">
                  <c:v>-66.117446895274696</c:v>
                </c:pt>
                <c:pt idx="676">
                  <c:v>-66.317446891364028</c:v>
                </c:pt>
                <c:pt idx="677">
                  <c:v>-66.51744688762939</c:v>
                </c:pt>
                <c:pt idx="678">
                  <c:v>-66.717446884062838</c:v>
                </c:pt>
                <c:pt idx="679">
                  <c:v>-66.917446880656783</c:v>
                </c:pt>
                <c:pt idx="680">
                  <c:v>-67.117446877404063</c:v>
                </c:pt>
                <c:pt idx="681">
                  <c:v>-67.317446874297914</c:v>
                </c:pt>
                <c:pt idx="682">
                  <c:v>-67.517446871331387</c:v>
                </c:pt>
                <c:pt idx="683">
                  <c:v>-67.717446868498371</c:v>
                </c:pt>
                <c:pt idx="684">
                  <c:v>-67.917446865792854</c:v>
                </c:pt>
                <c:pt idx="685">
                  <c:v>-68.117446863209111</c:v>
                </c:pt>
                <c:pt idx="686">
                  <c:v>-68.317446860741654</c:v>
                </c:pt>
                <c:pt idx="687">
                  <c:v>-68.517446858385227</c:v>
                </c:pt>
                <c:pt idx="688">
                  <c:v>-68.717446856134856</c:v>
                </c:pt>
                <c:pt idx="689">
                  <c:v>-68.917446853985837</c:v>
                </c:pt>
                <c:pt idx="690">
                  <c:v>-69.117446851933479</c:v>
                </c:pt>
                <c:pt idx="691">
                  <c:v>-69.317446849973521</c:v>
                </c:pt>
                <c:pt idx="692">
                  <c:v>-69.517446848101741</c:v>
                </c:pt>
                <c:pt idx="693">
                  <c:v>-69.717446846314246</c:v>
                </c:pt>
                <c:pt idx="694">
                  <c:v>-69.91744684460717</c:v>
                </c:pt>
                <c:pt idx="695">
                  <c:v>-70.117446842976918</c:v>
                </c:pt>
                <c:pt idx="696">
                  <c:v>-70.317446841420079</c:v>
                </c:pt>
                <c:pt idx="697">
                  <c:v>-70.517446839933271</c:v>
                </c:pt>
                <c:pt idx="698">
                  <c:v>-70.717446838513396</c:v>
                </c:pt>
                <c:pt idx="699">
                  <c:v>-70.917446837157414</c:v>
                </c:pt>
                <c:pt idx="700">
                  <c:v>-71.117446835862523</c:v>
                </c:pt>
                <c:pt idx="701">
                  <c:v>-71.317446834625841</c:v>
                </c:pt>
                <c:pt idx="702">
                  <c:v>-71.517446833444851</c:v>
                </c:pt>
                <c:pt idx="703">
                  <c:v>-71.717446832316995</c:v>
                </c:pt>
                <c:pt idx="704">
                  <c:v>-71.917446831239914</c:v>
                </c:pt>
                <c:pt idx="705">
                  <c:v>-72.117446830211335</c:v>
                </c:pt>
                <c:pt idx="706">
                  <c:v>-72.317446829228999</c:v>
                </c:pt>
                <c:pt idx="707">
                  <c:v>-72.517446828290929</c:v>
                </c:pt>
                <c:pt idx="708">
                  <c:v>-72.717446827395023</c:v>
                </c:pt>
                <c:pt idx="709">
                  <c:v>-72.917446826539461</c:v>
                </c:pt>
                <c:pt idx="710">
                  <c:v>-73.117446825722439</c:v>
                </c:pt>
                <c:pt idx="711">
                  <c:v>-73.317446824942124</c:v>
                </c:pt>
                <c:pt idx="712">
                  <c:v>-73.517446824196952</c:v>
                </c:pt>
                <c:pt idx="713">
                  <c:v>-73.717446823485332</c:v>
                </c:pt>
                <c:pt idx="714">
                  <c:v>-73.917446822805772</c:v>
                </c:pt>
                <c:pt idx="715">
                  <c:v>-74.117446822156751</c:v>
                </c:pt>
                <c:pt idx="716">
                  <c:v>-74.317446821536961</c:v>
                </c:pt>
                <c:pt idx="717">
                  <c:v>-74.517446820945054</c:v>
                </c:pt>
                <c:pt idx="718">
                  <c:v>-74.717446820379791</c:v>
                </c:pt>
                <c:pt idx="719">
                  <c:v>-74.917446819839967</c:v>
                </c:pt>
                <c:pt idx="720">
                  <c:v>-75.117446819324428</c:v>
                </c:pt>
                <c:pt idx="721">
                  <c:v>-75.31744681883211</c:v>
                </c:pt>
                <c:pt idx="722">
                  <c:v>-75.517446818361989</c:v>
                </c:pt>
                <c:pt idx="723">
                  <c:v>-75.717446817912972</c:v>
                </c:pt>
                <c:pt idx="724">
                  <c:v>-75.917446817484333</c:v>
                </c:pt>
                <c:pt idx="725">
                  <c:v>-76.117446817074892</c:v>
                </c:pt>
                <c:pt idx="726">
                  <c:v>-76.317446816683841</c:v>
                </c:pt>
                <c:pt idx="727">
                  <c:v>-76.51744681631034</c:v>
                </c:pt>
                <c:pt idx="728">
                  <c:v>-76.717446815953679</c:v>
                </c:pt>
                <c:pt idx="729">
                  <c:v>-76.917446815613062</c:v>
                </c:pt>
                <c:pt idx="730">
                  <c:v>-77.117446815287778</c:v>
                </c:pt>
                <c:pt idx="731">
                  <c:v>-77.31744681497716</c:v>
                </c:pt>
                <c:pt idx="732">
                  <c:v>-77.517446814680497</c:v>
                </c:pt>
                <c:pt idx="733">
                  <c:v>-77.717446814397221</c:v>
                </c:pt>
                <c:pt idx="734">
                  <c:v>-77.917446814126677</c:v>
                </c:pt>
                <c:pt idx="735">
                  <c:v>-78.117446813868284</c:v>
                </c:pt>
                <c:pt idx="736">
                  <c:v>-78.31744681362153</c:v>
                </c:pt>
                <c:pt idx="737">
                  <c:v>-78.517446813385916</c:v>
                </c:pt>
                <c:pt idx="738">
                  <c:v>-78.717446813160876</c:v>
                </c:pt>
                <c:pt idx="739">
                  <c:v>-78.91744681294594</c:v>
                </c:pt>
                <c:pt idx="740">
                  <c:v>-79.117446812740681</c:v>
                </c:pt>
                <c:pt idx="741">
                  <c:v>-79.317446812544702</c:v>
                </c:pt>
                <c:pt idx="742">
                  <c:v>-79.517446812357548</c:v>
                </c:pt>
                <c:pt idx="743">
                  <c:v>-79.717446812178807</c:v>
                </c:pt>
                <c:pt idx="744">
                  <c:v>-79.917446812008095</c:v>
                </c:pt>
                <c:pt idx="745">
                  <c:v>-80.11744681184507</c:v>
                </c:pt>
                <c:pt idx="746">
                  <c:v>-80.317446811689379</c:v>
                </c:pt>
                <c:pt idx="747">
                  <c:v>-80.517446811540694</c:v>
                </c:pt>
                <c:pt idx="748">
                  <c:v>-80.71744681139873</c:v>
                </c:pt>
                <c:pt idx="749">
                  <c:v>-80.917446811263119</c:v>
                </c:pt>
                <c:pt idx="750">
                  <c:v>-81.117446811133632</c:v>
                </c:pt>
                <c:pt idx="751">
                  <c:v>-81.317446811010015</c:v>
                </c:pt>
                <c:pt idx="752">
                  <c:v>-81.517446810891869</c:v>
                </c:pt>
                <c:pt idx="753">
                  <c:v>-81.717446810779094</c:v>
                </c:pt>
                <c:pt idx="754">
                  <c:v>-81.91744681067135</c:v>
                </c:pt>
                <c:pt idx="755">
                  <c:v>-82.117446810568467</c:v>
                </c:pt>
                <c:pt idx="756">
                  <c:v>-82.317446810470258</c:v>
                </c:pt>
                <c:pt idx="757">
                  <c:v>-82.517446810376455</c:v>
                </c:pt>
                <c:pt idx="758">
                  <c:v>-82.717446810286901</c:v>
                </c:pt>
                <c:pt idx="759">
                  <c:v>-82.917446810201355</c:v>
                </c:pt>
                <c:pt idx="760">
                  <c:v>-83.117446810119617</c:v>
                </c:pt>
                <c:pt idx="761">
                  <c:v>-83.317446810041588</c:v>
                </c:pt>
                <c:pt idx="762">
                  <c:v>-83.517446809967026</c:v>
                </c:pt>
                <c:pt idx="763">
                  <c:v>-83.717446809895918</c:v>
                </c:pt>
                <c:pt idx="764">
                  <c:v>-83.91744680982795</c:v>
                </c:pt>
                <c:pt idx="765">
                  <c:v>-84.117446809763024</c:v>
                </c:pt>
                <c:pt idx="766">
                  <c:v>-84.317446809701025</c:v>
                </c:pt>
                <c:pt idx="767">
                  <c:v>-84.517446809641882</c:v>
                </c:pt>
                <c:pt idx="768">
                  <c:v>-84.717446809585525</c:v>
                </c:pt>
                <c:pt idx="769">
                  <c:v>-84.917446809531569</c:v>
                </c:pt>
                <c:pt idx="770">
                  <c:v>-85.117446809480029</c:v>
                </c:pt>
                <c:pt idx="771">
                  <c:v>-85.317446809430777</c:v>
                </c:pt>
                <c:pt idx="772">
                  <c:v>-85.51744680938377</c:v>
                </c:pt>
                <c:pt idx="773">
                  <c:v>-85.717446809338853</c:v>
                </c:pt>
                <c:pt idx="774">
                  <c:v>-85.917446809295981</c:v>
                </c:pt>
                <c:pt idx="775">
                  <c:v>-86.117446809255028</c:v>
                </c:pt>
                <c:pt idx="776">
                  <c:v>-86.317446809215923</c:v>
                </c:pt>
                <c:pt idx="777">
                  <c:v>-86.51744680917858</c:v>
                </c:pt>
                <c:pt idx="778">
                  <c:v>-86.717446809142956</c:v>
                </c:pt>
                <c:pt idx="779">
                  <c:v>-86.917446809108881</c:v>
                </c:pt>
                <c:pt idx="780">
                  <c:v>-87.117446809076355</c:v>
                </c:pt>
                <c:pt idx="781">
                  <c:v>-87.317446809045265</c:v>
                </c:pt>
                <c:pt idx="782">
                  <c:v>-87.517446809015581</c:v>
                </c:pt>
                <c:pt idx="783">
                  <c:v>-87.71744680898729</c:v>
                </c:pt>
                <c:pt idx="784">
                  <c:v>-87.917446808960207</c:v>
                </c:pt>
                <c:pt idx="785">
                  <c:v>-88.117446808934346</c:v>
                </c:pt>
                <c:pt idx="786">
                  <c:v>-88.317446808909736</c:v>
                </c:pt>
                <c:pt idx="787">
                  <c:v>-88.517446808886149</c:v>
                </c:pt>
                <c:pt idx="788">
                  <c:v>-88.717446808863642</c:v>
                </c:pt>
                <c:pt idx="789">
                  <c:v>-88.917446808842172</c:v>
                </c:pt>
                <c:pt idx="790">
                  <c:v>-89.11744680882164</c:v>
                </c:pt>
                <c:pt idx="791">
                  <c:v>-89.317446808802032</c:v>
                </c:pt>
                <c:pt idx="792">
                  <c:v>-89.517446808783305</c:v>
                </c:pt>
                <c:pt idx="793">
                  <c:v>-89.717446808765402</c:v>
                </c:pt>
                <c:pt idx="794">
                  <c:v>-89.917446808748352</c:v>
                </c:pt>
                <c:pt idx="795">
                  <c:v>-90.117446808732069</c:v>
                </c:pt>
                <c:pt idx="796">
                  <c:v>-90.317446808716483</c:v>
                </c:pt>
                <c:pt idx="797">
                  <c:v>-90.517446808701621</c:v>
                </c:pt>
                <c:pt idx="798">
                  <c:v>-90.717446808687399</c:v>
                </c:pt>
                <c:pt idx="799">
                  <c:v>-90.917446808673873</c:v>
                </c:pt>
                <c:pt idx="800">
                  <c:v>-91.117446808660929</c:v>
                </c:pt>
                <c:pt idx="801">
                  <c:v>-91.31744680864854</c:v>
                </c:pt>
                <c:pt idx="802">
                  <c:v>-91.517446808636706</c:v>
                </c:pt>
                <c:pt idx="803">
                  <c:v>-91.71744680862551</c:v>
                </c:pt>
                <c:pt idx="804">
                  <c:v>-91.917446808614699</c:v>
                </c:pt>
                <c:pt idx="805">
                  <c:v>-92.117446808604399</c:v>
                </c:pt>
                <c:pt idx="806">
                  <c:v>-92.317446808594582</c:v>
                </c:pt>
                <c:pt idx="807">
                  <c:v>-92.517446808585177</c:v>
                </c:pt>
                <c:pt idx="808">
                  <c:v>-92.717446808576241</c:v>
                </c:pt>
                <c:pt idx="809">
                  <c:v>-92.91744680856786</c:v>
                </c:pt>
                <c:pt idx="810">
                  <c:v>-93.117446808559478</c:v>
                </c:pt>
                <c:pt idx="811">
                  <c:v>-93.317446808551736</c:v>
                </c:pt>
                <c:pt idx="812">
                  <c:v>-93.51744680854442</c:v>
                </c:pt>
                <c:pt idx="813">
                  <c:v>-93.717446808537332</c:v>
                </c:pt>
                <c:pt idx="814">
                  <c:v>-93.917446808530528</c:v>
                </c:pt>
                <c:pt idx="815">
                  <c:v>-94.117446808524065</c:v>
                </c:pt>
                <c:pt idx="816">
                  <c:v>-94.317446808517886</c:v>
                </c:pt>
                <c:pt idx="817">
                  <c:v>-94.517446808511963</c:v>
                </c:pt>
                <c:pt idx="818">
                  <c:v>-94.71744680850631</c:v>
                </c:pt>
              </c:numCache>
            </c:numRef>
          </c:yVal>
          <c:smooth val="1"/>
          <c:extLst>
            <c:ext xmlns:c16="http://schemas.microsoft.com/office/drawing/2014/chart" uri="{C3380CC4-5D6E-409C-BE32-E72D297353CC}">
              <c16:uniqueId val="{00000000-4CD1-455C-8EE0-9AD3A347CB18}"/>
            </c:ext>
          </c:extLst>
        </c:ser>
        <c:ser>
          <c:idx val="5"/>
          <c:order val="5"/>
          <c:tx>
            <c:v>mid_DC_gain_comp</c:v>
          </c:tx>
          <c:spPr>
            <a:ln>
              <a:prstDash val="sysDot"/>
            </a:ln>
          </c:spPr>
          <c:marker>
            <c:symbol val="none"/>
          </c:marker>
          <c:xVal>
            <c:numRef>
              <c:f>Sheet2!$F$31:$G$31</c:f>
              <c:numCache>
                <c:formatCode>General</c:formatCode>
                <c:ptCount val="2"/>
                <c:pt idx="0">
                  <c:v>100</c:v>
                </c:pt>
                <c:pt idx="1">
                  <c:v>1000000</c:v>
                </c:pt>
              </c:numCache>
            </c:numRef>
          </c:xVal>
          <c:yVal>
            <c:numRef>
              <c:f>Sheet2!$D$32:$E$32</c:f>
              <c:numCache>
                <c:formatCode>General</c:formatCode>
                <c:ptCount val="2"/>
                <c:pt idx="0">
                  <c:v>11.126050015345745</c:v>
                </c:pt>
                <c:pt idx="1">
                  <c:v>11.126050015345745</c:v>
                </c:pt>
              </c:numCache>
            </c:numRef>
          </c:yVal>
          <c:smooth val="1"/>
          <c:extLst>
            <c:ext xmlns:c16="http://schemas.microsoft.com/office/drawing/2014/chart" uri="{C3380CC4-5D6E-409C-BE32-E72D297353CC}">
              <c16:uniqueId val="{00000001-4CD1-455C-8EE0-9AD3A347CB18}"/>
            </c:ext>
          </c:extLst>
        </c:ser>
        <c:dLbls>
          <c:showLegendKey val="0"/>
          <c:showVal val="0"/>
          <c:showCatName val="0"/>
          <c:showSerName val="0"/>
          <c:showPercent val="0"/>
          <c:showBubbleSize val="0"/>
        </c:dLbls>
        <c:axId val="529259904"/>
        <c:axId val="529266176"/>
      </c:scatterChart>
      <c:scatterChart>
        <c:scatterStyle val="smoothMarker"/>
        <c:varyColors val="0"/>
        <c:ser>
          <c:idx val="1"/>
          <c:order val="1"/>
          <c:tx>
            <c:v>phase</c:v>
          </c:tx>
          <c:spPr>
            <a:ln w="38100" cap="rnd" cmpd="sng" algn="ctr">
              <a:solidFill>
                <a:schemeClr val="accent2">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Sheet2!$AO$4:$AO$822</c:f>
              <c:numCache>
                <c:formatCode>0.0000</c:formatCode>
                <c:ptCount val="819"/>
                <c:pt idx="0">
                  <c:v>-87.577627177672753</c:v>
                </c:pt>
                <c:pt idx="1">
                  <c:v>-87.526782814418596</c:v>
                </c:pt>
                <c:pt idx="2">
                  <c:v>-87.474633291943618</c:v>
                </c:pt>
                <c:pt idx="3">
                  <c:v>-87.421151400284145</c:v>
                </c:pt>
                <c:pt idx="4">
                  <c:v>-87.366309254417502</c:v>
                </c:pt>
                <c:pt idx="5">
                  <c:v>-87.310078281706083</c:v>
                </c:pt>
                <c:pt idx="6">
                  <c:v>-87.252429209134405</c:v>
                </c:pt>
                <c:pt idx="7">
                  <c:v>-87.193332050343287</c:v>
                </c:pt>
                <c:pt idx="8">
                  <c:v>-87.132756092466721</c:v>
                </c:pt>
                <c:pt idx="9">
                  <c:v>-87.070669882776116</c:v>
                </c:pt>
                <c:pt idx="10">
                  <c:v>-87.007041215139409</c:v>
                </c:pt>
                <c:pt idx="11">
                  <c:v>-86.941837116301429</c:v>
                </c:pt>
                <c:pt idx="12">
                  <c:v>-86.875023831994113</c:v>
                </c:pt>
                <c:pt idx="13">
                  <c:v>-86.806566812885592</c:v>
                </c:pt>
                <c:pt idx="14">
                  <c:v>-86.736430700378264</c:v>
                </c:pt>
                <c:pt idx="15">
                  <c:v>-86.66457931226708</c:v>
                </c:pt>
                <c:pt idx="16">
                  <c:v>-86.59097562827067</c:v>
                </c:pt>
                <c:pt idx="17">
                  <c:v>-86.515581775448979</c:v>
                </c:pt>
                <c:pt idx="18">
                  <c:v>-86.438359013522458</c:v>
                </c:pt>
                <c:pt idx="19">
                  <c:v>-86.359267720109813</c:v>
                </c:pt>
                <c:pt idx="20">
                  <c:v>-86.278267375902189</c:v>
                </c:pt>
                <c:pt idx="21">
                  <c:v>-86.19531654979393</c:v>
                </c:pt>
                <c:pt idx="22">
                  <c:v>-86.110372883991843</c:v>
                </c:pt>
                <c:pt idx="23">
                  <c:v>-86.023393079126492</c:v>
                </c:pt>
                <c:pt idx="24">
                  <c:v>-85.934332879391604</c:v>
                </c:pt>
                <c:pt idx="25">
                  <c:v>-85.843147057739657</c:v>
                </c:pt>
                <c:pt idx="26">
                  <c:v>-85.749789401164193</c:v>
                </c:pt>
                <c:pt idx="27">
                  <c:v>-85.654212696101865</c:v>
                </c:pt>
                <c:pt idx="28">
                  <c:v>-85.556368713990338</c:v>
                </c:pt>
                <c:pt idx="29">
                  <c:v>-85.456208197020288</c:v>
                </c:pt>
                <c:pt idx="30">
                  <c:v>-85.353680844124014</c:v>
                </c:pt>
                <c:pt idx="31">
                  <c:v>-85.248735297245275</c:v>
                </c:pt>
                <c:pt idx="32">
                  <c:v>-85.141319127939326</c:v>
                </c:pt>
                <c:pt idx="33">
                  <c:v>-85.031378824355372</c:v>
                </c:pt>
                <c:pt idx="34">
                  <c:v>-84.918859778658202</c:v>
                </c:pt>
                <c:pt idx="35">
                  <c:v>-84.803706274949036</c:v>
                </c:pt>
                <c:pt idx="36">
                  <c:v>-84.685861477751203</c:v>
                </c:pt>
                <c:pt idx="37">
                  <c:v>-84.565267421130073</c:v>
                </c:pt>
                <c:pt idx="38">
                  <c:v>-84.441864998522121</c:v>
                </c:pt>
                <c:pt idx="39">
                  <c:v>-84.315593953353229</c:v>
                </c:pt>
                <c:pt idx="40">
                  <c:v>-84.186392870531947</c:v>
                </c:pt>
                <c:pt idx="41">
                  <c:v>-84.05419916890898</c:v>
                </c:pt>
                <c:pt idx="42">
                  <c:v>-83.918949094801079</c:v>
                </c:pt>
                <c:pt idx="43">
                  <c:v>-83.780577716683112</c:v>
                </c:pt>
                <c:pt idx="44">
                  <c:v>-83.639018921159888</c:v>
                </c:pt>
                <c:pt idx="45">
                  <c:v>-83.494205410335653</c:v>
                </c:pt>
                <c:pt idx="46">
                  <c:v>-83.346068700707676</c:v>
                </c:pt>
                <c:pt idx="47">
                  <c:v>-83.194539123717064</c:v>
                </c:pt>
                <c:pt idx="48">
                  <c:v>-83.039545828099264</c:v>
                </c:pt>
                <c:pt idx="49">
                  <c:v>-82.881016784184823</c:v>
                </c:pt>
                <c:pt idx="50">
                  <c:v>-82.718878790309816</c:v>
                </c:pt>
                <c:pt idx="51">
                  <c:v>-82.553057481505093</c:v>
                </c:pt>
                <c:pt idx="52">
                  <c:v>-82.383477340642543</c:v>
                </c:pt>
                <c:pt idx="53">
                  <c:v>-82.210061712227215</c:v>
                </c:pt>
                <c:pt idx="54">
                  <c:v>-82.032732819033811</c:v>
                </c:pt>
                <c:pt idx="55">
                  <c:v>-81.851411781797054</c:v>
                </c:pt>
                <c:pt idx="56">
                  <c:v>-81.666018642176141</c:v>
                </c:pt>
                <c:pt idx="57">
                  <c:v>-81.476472389224242</c:v>
                </c:pt>
                <c:pt idx="58">
                  <c:v>-81.282690989606152</c:v>
                </c:pt>
                <c:pt idx="59">
                  <c:v>-81.08459142181718</c:v>
                </c:pt>
                <c:pt idx="60">
                  <c:v>-80.882089714669448</c:v>
                </c:pt>
                <c:pt idx="61">
                  <c:v>-80.675100990322264</c:v>
                </c:pt>
                <c:pt idx="62">
                  <c:v>-80.463539512144635</c:v>
                </c:pt>
                <c:pt idx="63">
                  <c:v>-80.247318737710231</c:v>
                </c:pt>
                <c:pt idx="64">
                  <c:v>-80.026351377235258</c:v>
                </c:pt>
                <c:pt idx="65">
                  <c:v>-79.800549457780889</c:v>
                </c:pt>
                <c:pt idx="66">
                  <c:v>-79.569824393552196</c:v>
                </c:pt>
                <c:pt idx="67">
                  <c:v>-79.334087062635206</c:v>
                </c:pt>
                <c:pt idx="68">
                  <c:v>-79.09324789052215</c:v>
                </c:pt>
                <c:pt idx="69">
                  <c:v>-78.847216940783952</c:v>
                </c:pt>
                <c:pt idx="70">
                  <c:v>-78.595904013254327</c:v>
                </c:pt>
                <c:pt idx="71">
                  <c:v>-78.339218750097046</c:v>
                </c:pt>
                <c:pt idx="72">
                  <c:v>-78.077070750130247</c:v>
                </c:pt>
                <c:pt idx="73">
                  <c:v>-77.809369691784525</c:v>
                </c:pt>
                <c:pt idx="74">
                  <c:v>-77.53602546507156</c:v>
                </c:pt>
                <c:pt idx="75">
                  <c:v>-77.2569483129368</c:v>
                </c:pt>
                <c:pt idx="76">
                  <c:v>-76.972048982365536</c:v>
                </c:pt>
                <c:pt idx="77">
                  <c:v>-76.681238885601999</c:v>
                </c:pt>
                <c:pt idx="78">
                  <c:v>-76.384430271831121</c:v>
                </c:pt>
                <c:pt idx="79">
                  <c:v>-76.0815364096552</c:v>
                </c:pt>
                <c:pt idx="80">
                  <c:v>-75.77247178067951</c:v>
                </c:pt>
                <c:pt idx="81">
                  <c:v>-75.457152284495422</c:v>
                </c:pt>
                <c:pt idx="82">
                  <c:v>-75.135495455320637</c:v>
                </c:pt>
                <c:pt idx="83">
                  <c:v>-74.807420690521298</c:v>
                </c:pt>
                <c:pt idx="84">
                  <c:v>-74.472849491199497</c:v>
                </c:pt>
                <c:pt idx="85">
                  <c:v>-74.1317057149828</c:v>
                </c:pt>
                <c:pt idx="86">
                  <c:v>-73.783915841098533</c:v>
                </c:pt>
                <c:pt idx="87">
                  <c:v>-73.429409247754094</c:v>
                </c:pt>
                <c:pt idx="88">
                  <c:v>-73.068118501776112</c:v>
                </c:pt>
                <c:pt idx="89">
                  <c:v>-72.69997966038477</c:v>
                </c:pt>
                <c:pt idx="90">
                  <c:v>-72.32493258489464</c:v>
                </c:pt>
                <c:pt idx="91">
                  <c:v>-71.942921266039988</c:v>
                </c:pt>
                <c:pt idx="92">
                  <c:v>-71.553894160521537</c:v>
                </c:pt>
                <c:pt idx="93">
                  <c:v>-71.157804538260564</c:v>
                </c:pt>
                <c:pt idx="94">
                  <c:v>-70.754610839727121</c:v>
                </c:pt>
                <c:pt idx="95">
                  <c:v>-70.344277042582704</c:v>
                </c:pt>
                <c:pt idx="96">
                  <c:v>-69.926773036741324</c:v>
                </c:pt>
                <c:pt idx="97">
                  <c:v>-69.502075006809989</c:v>
                </c:pt>
                <c:pt idx="98">
                  <c:v>-69.070165820719964</c:v>
                </c:pt>
                <c:pt idx="99">
                  <c:v>-68.631035423203286</c:v>
                </c:pt>
                <c:pt idx="100">
                  <c:v>-68.184681232607957</c:v>
                </c:pt>
                <c:pt idx="101">
                  <c:v>-67.73110853938023</c:v>
                </c:pt>
                <c:pt idx="102">
                  <c:v>-67.270330904374745</c:v>
                </c:pt>
                <c:pt idx="103">
                  <c:v>-66.802370554984918</c:v>
                </c:pt>
                <c:pt idx="104">
                  <c:v>-66.327258776919976</c:v>
                </c:pt>
                <c:pt idx="105">
                  <c:v>-65.845036299291905</c:v>
                </c:pt>
                <c:pt idx="106">
                  <c:v>-65.355753670518027</c:v>
                </c:pt>
                <c:pt idx="107">
                  <c:v>-64.859471622398829</c:v>
                </c:pt>
                <c:pt idx="108">
                  <c:v>-64.356261419591988</c:v>
                </c:pt>
                <c:pt idx="109">
                  <c:v>-63.846205191584836</c:v>
                </c:pt>
                <c:pt idx="110">
                  <c:v>-63.329396244161799</c:v>
                </c:pt>
                <c:pt idx="111">
                  <c:v>-62.80593934728369</c:v>
                </c:pt>
                <c:pt idx="112">
                  <c:v>-62.275950996236496</c:v>
                </c:pt>
                <c:pt idx="113">
                  <c:v>-61.739559642879655</c:v>
                </c:pt>
                <c:pt idx="114">
                  <c:v>-61.196905893824422</c:v>
                </c:pt>
                <c:pt idx="115">
                  <c:v>-60.648142672410437</c:v>
                </c:pt>
                <c:pt idx="116">
                  <c:v>-60.093435341420012</c:v>
                </c:pt>
                <c:pt idx="117">
                  <c:v>-59.532961783583858</c:v>
                </c:pt>
                <c:pt idx="118">
                  <c:v>-58.966912437083593</c:v>
                </c:pt>
                <c:pt idx="119">
                  <c:v>-58.395490283454251</c:v>
                </c:pt>
                <c:pt idx="120">
                  <c:v>-57.818910785528416</c:v>
                </c:pt>
                <c:pt idx="121">
                  <c:v>-57.237401773346718</c:v>
                </c:pt>
                <c:pt idx="122">
                  <c:v>-56.651203276284484</c:v>
                </c:pt>
                <c:pt idx="123">
                  <c:v>-56.060567300011925</c:v>
                </c:pt>
                <c:pt idx="124">
                  <c:v>-55.465757547307618</c:v>
                </c:pt>
                <c:pt idx="125">
                  <c:v>-54.86704908218762</c:v>
                </c:pt>
                <c:pt idx="126">
                  <c:v>-54.264727937280661</c:v>
                </c:pt>
                <c:pt idx="127">
                  <c:v>-53.659090664877134</c:v>
                </c:pt>
                <c:pt idx="128">
                  <c:v>-53.050443832595356</c:v>
                </c:pt>
                <c:pt idx="129">
                  <c:v>-52.439103465135233</c:v>
                </c:pt>
                <c:pt idx="130">
                  <c:v>-51.825394434124711</c:v>
                </c:pt>
                <c:pt idx="131">
                  <c:v>-51.209649798594576</c:v>
                </c:pt>
                <c:pt idx="132">
                  <c:v>-50.592210099137013</c:v>
                </c:pt>
                <c:pt idx="133">
                  <c:v>-49.973422609304663</c:v>
                </c:pt>
                <c:pt idx="134">
                  <c:v>-49.353640548280794</c:v>
                </c:pt>
                <c:pt idx="135">
                  <c:v>-48.733222259286521</c:v>
                </c:pt>
                <c:pt idx="136">
                  <c:v>-48.112530358588174</c:v>
                </c:pt>
                <c:pt idx="137">
                  <c:v>-47.491930860307633</c:v>
                </c:pt>
                <c:pt idx="138">
                  <c:v>-46.871792282527693</c:v>
                </c:pt>
                <c:pt idx="139">
                  <c:v>-46.252484740405826</c:v>
                </c:pt>
                <c:pt idx="140">
                  <c:v>-45.634379032169051</c:v>
                </c:pt>
                <c:pt idx="141">
                  <c:v>-45.017845723947708</c:v>
                </c:pt>
                <c:pt idx="142">
                  <c:v>-44.403254239425102</c:v>
                </c:pt>
                <c:pt idx="143">
                  <c:v>-43.790971960221235</c:v>
                </c:pt>
                <c:pt idx="144">
                  <c:v>-43.181363342806009</c:v>
                </c:pt>
                <c:pt idx="145">
                  <c:v>-42.574789057540499</c:v>
                </c:pt>
                <c:pt idx="146">
                  <c:v>-41.971605155187987</c:v>
                </c:pt>
                <c:pt idx="147">
                  <c:v>-41.372162265917304</c:v>
                </c:pt>
                <c:pt idx="148">
                  <c:v>-40.776804835449596</c:v>
                </c:pt>
                <c:pt idx="149">
                  <c:v>-40.18587040257983</c:v>
                </c:pt>
                <c:pt idx="150">
                  <c:v>-39.599688921847829</c:v>
                </c:pt>
                <c:pt idx="151">
                  <c:v>-39.018582134641377</c:v>
                </c:pt>
                <c:pt idx="152">
                  <c:v>-38.442862991503688</c:v>
                </c:pt>
                <c:pt idx="153">
                  <c:v>-37.872835127888692</c:v>
                </c:pt>
                <c:pt idx="154">
                  <c:v>-37.308792395073375</c:v>
                </c:pt>
                <c:pt idx="155">
                  <c:v>-36.751018447406103</c:v>
                </c:pt>
                <c:pt idx="156">
                  <c:v>-36.199786386545277</c:v>
                </c:pt>
                <c:pt idx="157">
                  <c:v>-35.655358462837818</c:v>
                </c:pt>
                <c:pt idx="158">
                  <c:v>-35.117985833502985</c:v>
                </c:pt>
                <c:pt idx="159">
                  <c:v>-34.587908376832594</c:v>
                </c:pt>
                <c:pt idx="160">
                  <c:v>-34.065354561195562</c:v>
                </c:pt>
                <c:pt idx="161">
                  <c:v>-33.5505413672524</c:v>
                </c:pt>
                <c:pt idx="162">
                  <c:v>-33.043674261436607</c:v>
                </c:pt>
                <c:pt idx="163">
                  <c:v>-32.544947218460891</c:v>
                </c:pt>
                <c:pt idx="164">
                  <c:v>-32.054542790342055</c:v>
                </c:pt>
                <c:pt idx="165">
                  <c:v>-31.572632219224793</c:v>
                </c:pt>
                <c:pt idx="166">
                  <c:v>-31.099375591108732</c:v>
                </c:pt>
                <c:pt idx="167">
                  <c:v>-30.634922027452397</c:v>
                </c:pt>
                <c:pt idx="168">
                  <c:v>-30.179409911534457</c:v>
                </c:pt>
                <c:pt idx="169">
                  <c:v>-29.732967146400807</c:v>
                </c:pt>
                <c:pt idx="170">
                  <c:v>-29.295711441204958</c:v>
                </c:pt>
                <c:pt idx="171">
                  <c:v>-28.867750622765808</c:v>
                </c:pt>
                <c:pt idx="172">
                  <c:v>-28.449182969207744</c:v>
                </c:pt>
                <c:pt idx="173">
                  <c:v>-28.040097562619561</c:v>
                </c:pt>
                <c:pt idx="174">
                  <c:v>-27.640574657758954</c:v>
                </c:pt>
                <c:pt idx="175">
                  <c:v>-27.250686063942858</c:v>
                </c:pt>
                <c:pt idx="176">
                  <c:v>-26.870495537388994</c:v>
                </c:pt>
                <c:pt idx="177">
                  <c:v>-26.500059181418091</c:v>
                </c:pt>
                <c:pt idx="178">
                  <c:v>-26.139425852073661</c:v>
                </c:pt>
                <c:pt idx="179">
                  <c:v>-25.788637566876069</c:v>
                </c:pt>
                <c:pt idx="180">
                  <c:v>-25.44772991459001</c:v>
                </c:pt>
                <c:pt idx="181">
                  <c:v>-25.116732464048035</c:v>
                </c:pt>
                <c:pt idx="182">
                  <c:v>-24.795669170239627</c:v>
                </c:pt>
                <c:pt idx="183">
                  <c:v>-24.48455877603601</c:v>
                </c:pt>
                <c:pt idx="184">
                  <c:v>-24.183415208083201</c:v>
                </c:pt>
                <c:pt idx="185">
                  <c:v>-23.89224796554868</c:v>
                </c:pt>
                <c:pt idx="186">
                  <c:v>-23.611062500557463</c:v>
                </c:pt>
                <c:pt idx="187">
                  <c:v>-23.339860589294812</c:v>
                </c:pt>
                <c:pt idx="188">
                  <c:v>-23.078640692887998</c:v>
                </c:pt>
                <c:pt idx="189">
                  <c:v>-22.827398307304986</c:v>
                </c:pt>
                <c:pt idx="190">
                  <c:v>-22.586126301627299</c:v>
                </c:pt>
                <c:pt idx="191">
                  <c:v>-22.354815244161347</c:v>
                </c:pt>
                <c:pt idx="192">
                  <c:v>-22.133453715954445</c:v>
                </c:pt>
                <c:pt idx="193">
                  <c:v>-21.922028611371708</c:v>
                </c:pt>
                <c:pt idx="194">
                  <c:v>-21.7205254254729</c:v>
                </c:pt>
                <c:pt idx="195">
                  <c:v>-21.528928528001941</c:v>
                </c:pt>
                <c:pt idx="196">
                  <c:v>-21.347221423867353</c:v>
                </c:pt>
                <c:pt idx="197">
                  <c:v>-21.17538700004846</c:v>
                </c:pt>
                <c:pt idx="198">
                  <c:v>-21.013407758913324</c:v>
                </c:pt>
                <c:pt idx="199">
                  <c:v>-20.861266037974673</c:v>
                </c:pt>
                <c:pt idx="200">
                  <c:v>-20.71894421614757</c:v>
                </c:pt>
                <c:pt idx="201">
                  <c:v>-20.586424906599781</c:v>
                </c:pt>
                <c:pt idx="202">
                  <c:v>-20.463691136309983</c:v>
                </c:pt>
                <c:pt idx="203">
                  <c:v>-20.350726512465425</c:v>
                </c:pt>
                <c:pt idx="204">
                  <c:v>-20.247515375843495</c:v>
                </c:pt>
                <c:pt idx="205">
                  <c:v>-20.154042941328424</c:v>
                </c:pt>
                <c:pt idx="206">
                  <c:v>-20.070295425718157</c:v>
                </c:pt>
                <c:pt idx="207">
                  <c:v>-19.996260162975297</c:v>
                </c:pt>
                <c:pt idx="208">
                  <c:v>-19.931925707071763</c:v>
                </c:pt>
                <c:pt idx="209">
                  <c:v>-19.877281922569868</c:v>
                </c:pt>
                <c:pt idx="210">
                  <c:v>-19.832320063071563</c:v>
                </c:pt>
                <c:pt idx="211">
                  <c:v>-19.797032837656261</c:v>
                </c:pt>
                <c:pt idx="212">
                  <c:v>-19.771414465412377</c:v>
                </c:pt>
                <c:pt idx="213">
                  <c:v>-19.755460718151213</c:v>
                </c:pt>
                <c:pt idx="214">
                  <c:v>-19.749168951375346</c:v>
                </c:pt>
                <c:pt idx="215">
                  <c:v>-19.752538123553393</c:v>
                </c:pt>
                <c:pt idx="216">
                  <c:v>-19.765568803735096</c:v>
                </c:pt>
                <c:pt idx="217">
                  <c:v>-19.788263167519251</c:v>
                </c:pt>
                <c:pt idx="218">
                  <c:v>-19.820624981367935</c:v>
                </c:pt>
                <c:pt idx="219">
                  <c:v>-19.862659575239896</c:v>
                </c:pt>
                <c:pt idx="220">
                  <c:v>-19.914373803495913</c:v>
                </c:pt>
                <c:pt idx="221">
                  <c:v>-19.97577599401103</c:v>
                </c:pt>
                <c:pt idx="222">
                  <c:v>-20.046875885409431</c:v>
                </c:pt>
                <c:pt idx="223">
                  <c:v>-20.127684552321455</c:v>
                </c:pt>
                <c:pt idx="224">
                  <c:v>-20.218214318547602</c:v>
                </c:pt>
                <c:pt idx="225">
                  <c:v>-20.318478658000359</c:v>
                </c:pt>
                <c:pt idx="226">
                  <c:v>-20.428492083284553</c:v>
                </c:pt>
                <c:pt idx="227">
                  <c:v>-20.548270021768282</c:v>
                </c:pt>
                <c:pt idx="228">
                  <c:v>-20.677828678991506</c:v>
                </c:pt>
                <c:pt idx="229">
                  <c:v>-20.817184889257263</c:v>
                </c:pt>
                <c:pt idx="230">
                  <c:v>-20.966355953252652</c:v>
                </c:pt>
                <c:pt idx="231">
                  <c:v>-21.125359462552666</c:v>
                </c:pt>
                <c:pt idx="232">
                  <c:v>-21.294213110870444</c:v>
                </c:pt>
                <c:pt idx="233">
                  <c:v>-21.472934491933877</c:v>
                </c:pt>
                <c:pt idx="234">
                  <c:v>-21.661540883888765</c:v>
                </c:pt>
                <c:pt idx="235">
                  <c:v>-21.860049020156335</c:v>
                </c:pt>
                <c:pt idx="236">
                  <c:v>-22.068474846706508</c:v>
                </c:pt>
                <c:pt idx="237">
                  <c:v>-22.286833265747841</c:v>
                </c:pt>
                <c:pt idx="238">
                  <c:v>-22.515137865882675</c:v>
                </c:pt>
                <c:pt idx="239">
                  <c:v>-22.753400638831348</c:v>
                </c:pt>
                <c:pt idx="240">
                  <c:v>-23.001631682891471</c:v>
                </c:pt>
                <c:pt idx="241">
                  <c:v>-23.259838893370038</c:v>
                </c:pt>
                <c:pt idx="242">
                  <c:v>-23.528027640305471</c:v>
                </c:pt>
                <c:pt idx="243">
                  <c:v>-23.806200433885337</c:v>
                </c:pt>
                <c:pt idx="244">
                  <c:v>-24.094356578062659</c:v>
                </c:pt>
                <c:pt idx="245">
                  <c:v>-24.392491812980353</c:v>
                </c:pt>
                <c:pt idx="246">
                  <c:v>-24.700597946927925</c:v>
                </c:pt>
                <c:pt idx="247">
                  <c:v>-25.018662478679293</c:v>
                </c:pt>
                <c:pt idx="248">
                  <c:v>-25.346668211191282</c:v>
                </c:pt>
                <c:pt idx="249">
                  <c:v>-25.684592857783993</c:v>
                </c:pt>
                <c:pt idx="250">
                  <c:v>-26.032408642070092</c:v>
                </c:pt>
                <c:pt idx="251">
                  <c:v>-26.390081893051985</c:v>
                </c:pt>
                <c:pt idx="252">
                  <c:v>-26.757572636970991</c:v>
                </c:pt>
                <c:pt idx="253">
                  <c:v>-27.134834187642991</c:v>
                </c:pt>
                <c:pt idx="254">
                  <c:v>-27.521812737191638</c:v>
                </c:pt>
                <c:pt idx="255">
                  <c:v>-27.918446949248043</c:v>
                </c:pt>
                <c:pt idx="256">
                  <c:v>-28.324667556851004</c:v>
                </c:pt>
                <c:pt idx="257">
                  <c:v>-28.740396967442997</c:v>
                </c:pt>
                <c:pt idx="258">
                  <c:v>-29.165548877507021</c:v>
                </c:pt>
                <c:pt idx="259">
                  <c:v>-29.600027899537988</c:v>
                </c:pt>
                <c:pt idx="260">
                  <c:v>-30.043729204169239</c:v>
                </c:pt>
                <c:pt idx="261">
                  <c:v>-30.496538180396556</c:v>
                </c:pt>
                <c:pt idx="262">
                  <c:v>-30.958330116936683</c:v>
                </c:pt>
                <c:pt idx="263">
                  <c:v>-31.42896990783612</c:v>
                </c:pt>
                <c:pt idx="264">
                  <c:v>-31.908311785497272</c:v>
                </c:pt>
                <c:pt idx="265">
                  <c:v>-32.396199084311903</c:v>
                </c:pt>
                <c:pt idx="266">
                  <c:v>-32.892464038083908</c:v>
                </c:pt>
                <c:pt idx="267">
                  <c:v>-33.396927614380751</c:v>
                </c:pt>
                <c:pt idx="268">
                  <c:v>-33.909399388872714</c:v>
                </c:pt>
                <c:pt idx="269">
                  <c:v>-34.429677462599898</c:v>
                </c:pt>
                <c:pt idx="270">
                  <c:v>-34.957548424945678</c:v>
                </c:pt>
                <c:pt idx="271">
                  <c:v>-35.492787364892166</c:v>
                </c:pt>
                <c:pt idx="272">
                  <c:v>-36.035157932885994</c:v>
                </c:pt>
                <c:pt idx="273">
                  <c:v>-36.584412455353693</c:v>
                </c:pt>
                <c:pt idx="274">
                  <c:v>-37.14029210357117</c:v>
                </c:pt>
                <c:pt idx="275">
                  <c:v>-37.70252711822274</c:v>
                </c:pt>
                <c:pt idx="276">
                  <c:v>-38.27083709057024</c:v>
                </c:pt>
                <c:pt idx="277">
                  <c:v>-38.844931300709952</c:v>
                </c:pt>
                <c:pt idx="278">
                  <c:v>-39.424509112919893</c:v>
                </c:pt>
                <c:pt idx="279">
                  <c:v>-40.009260427597837</c:v>
                </c:pt>
                <c:pt idx="280">
                  <c:v>-40.598866188776071</c:v>
                </c:pt>
                <c:pt idx="281">
                  <c:v>-41.192998945664563</c:v>
                </c:pt>
                <c:pt idx="282">
                  <c:v>-41.791323466143687</c:v>
                </c:pt>
                <c:pt idx="283">
                  <c:v>-42.393497399595006</c:v>
                </c:pt>
                <c:pt idx="284">
                  <c:v>-42.999171985942176</c:v>
                </c:pt>
                <c:pt idx="285">
                  <c:v>-43.607992807274577</c:v>
                </c:pt>
                <c:pt idx="286">
                  <c:v>-44.21960057795949</c:v>
                </c:pt>
                <c:pt idx="287">
                  <c:v>-44.833631968714684</c:v>
                </c:pt>
                <c:pt idx="288">
                  <c:v>-45.449720459728248</c:v>
                </c:pt>
                <c:pt idx="289">
                  <c:v>-46.067497217575401</c:v>
                </c:pt>
                <c:pt idx="290">
                  <c:v>-46.686591990405844</c:v>
                </c:pt>
                <c:pt idx="291">
                  <c:v>-47.306634015659384</c:v>
                </c:pt>
                <c:pt idx="292">
                  <c:v>-47.927252934423151</c:v>
                </c:pt>
                <c:pt idx="293">
                  <c:v>-48.548079706458338</c:v>
                </c:pt>
                <c:pt idx="294">
                  <c:v>-49.168747519940183</c:v>
                </c:pt>
                <c:pt idx="295">
                  <c:v>-49.788892689978354</c:v>
                </c:pt>
                <c:pt idx="296">
                  <c:v>-50.408155540180246</c:v>
                </c:pt>
                <c:pt idx="297">
                  <c:v>-51.026181261664128</c:v>
                </c:pt>
                <c:pt idx="298">
                  <c:v>-51.642620744238421</c:v>
                </c:pt>
                <c:pt idx="299">
                  <c:v>-52.257131374770069</c:v>
                </c:pt>
                <c:pt idx="300">
                  <c:v>-52.869377798149344</c:v>
                </c:pt>
                <c:pt idx="301">
                  <c:v>-53.479032636683073</c:v>
                </c:pt>
                <c:pt idx="302">
                  <c:v>-54.085777164211287</c:v>
                </c:pt>
                <c:pt idx="303">
                  <c:v>-54.689301931735301</c:v>
                </c:pt>
                <c:pt idx="304">
                  <c:v>-55.28930734186082</c:v>
                </c:pt>
                <c:pt idx="305">
                  <c:v>-55.885504169887668</c:v>
                </c:pt>
                <c:pt idx="306">
                  <c:v>-56.477614029911898</c:v>
                </c:pt>
                <c:pt idx="307">
                  <c:v>-57.065369784836861</c:v>
                </c:pt>
                <c:pt idx="308">
                  <c:v>-57.648515899708123</c:v>
                </c:pt>
                <c:pt idx="309">
                  <c:v>-58.22680873829303</c:v>
                </c:pt>
                <c:pt idx="310">
                  <c:v>-58.800016803301034</c:v>
                </c:pt>
                <c:pt idx="311">
                  <c:v>-59.367920921093933</c:v>
                </c:pt>
                <c:pt idx="312">
                  <c:v>-59.930314372148175</c:v>
                </c:pt>
                <c:pt idx="313">
                  <c:v>-60.487002968911533</c:v>
                </c:pt>
                <c:pt idx="314">
                  <c:v>-61.037805083034378</c:v>
                </c:pt>
                <c:pt idx="315">
                  <c:v>-61.582551624251508</c:v>
                </c:pt>
                <c:pt idx="316">
                  <c:v>-62.121085973442824</c:v>
                </c:pt>
                <c:pt idx="317">
                  <c:v>-62.653263872611582</c:v>
                </c:pt>
                <c:pt idx="318">
                  <c:v>-63.178953274684133</c:v>
                </c:pt>
                <c:pt idx="319">
                  <c:v>-63.698034156161604</c:v>
                </c:pt>
                <c:pt idx="320">
                  <c:v>-64.210398295737178</c:v>
                </c:pt>
                <c:pt idx="321">
                  <c:v>-64.715949022040178</c:v>
                </c:pt>
                <c:pt idx="322">
                  <c:v>-65.214600933681439</c:v>
                </c:pt>
                <c:pt idx="323">
                  <c:v>-65.706279594752857</c:v>
                </c:pt>
                <c:pt idx="324">
                  <c:v>-66.190921208885825</c:v>
                </c:pt>
                <c:pt idx="325">
                  <c:v>-66.668472274898548</c:v>
                </c:pt>
                <c:pt idx="326">
                  <c:v>-67.13888922696502</c:v>
                </c:pt>
                <c:pt idx="327">
                  <c:v>-67.602138062122322</c:v>
                </c:pt>
                <c:pt idx="328">
                  <c:v>-68.058193957800896</c:v>
                </c:pt>
                <c:pt idx="329">
                  <c:v>-68.50704088191776</c:v>
                </c:pt>
                <c:pt idx="330">
                  <c:v>-68.948671197918941</c:v>
                </c:pt>
                <c:pt idx="331">
                  <c:v>-69.383085266994485</c:v>
                </c:pt>
                <c:pt idx="332">
                  <c:v>-69.810291049526128</c:v>
                </c:pt>
                <c:pt idx="333">
                  <c:v>-70.230303707657242</c:v>
                </c:pt>
                <c:pt idx="334">
                  <c:v>-70.643145210708468</c:v>
                </c:pt>
                <c:pt idx="335">
                  <c:v>-71.048843944996591</c:v>
                </c:pt>
                <c:pt idx="336">
                  <c:v>-71.447434329448328</c:v>
                </c:pt>
                <c:pt idx="337">
                  <c:v>-71.838956438251557</c:v>
                </c:pt>
                <c:pt idx="338">
                  <c:v>-72.223455631619544</c:v>
                </c:pt>
                <c:pt idx="339">
                  <c:v>-72.60098219561398</c:v>
                </c:pt>
                <c:pt idx="340">
                  <c:v>-72.971590991825153</c:v>
                </c:pt>
                <c:pt idx="341">
                  <c:v>-73.335341117580199</c:v>
                </c:pt>
                <c:pt idx="342">
                  <c:v>-73.692295577229615</c:v>
                </c:pt>
                <c:pt idx="343">
                  <c:v>-74.04252096494838</c:v>
                </c:pt>
                <c:pt idx="344">
                  <c:v>-74.386087159383564</c:v>
                </c:pt>
                <c:pt idx="345">
                  <c:v>-74.723067030384996</c:v>
                </c:pt>
                <c:pt idx="346">
                  <c:v>-75.053536157967613</c:v>
                </c:pt>
                <c:pt idx="347">
                  <c:v>-75.377572563576052</c:v>
                </c:pt>
                <c:pt idx="348">
                  <c:v>-75.695256453649762</c:v>
                </c:pt>
                <c:pt idx="349">
                  <c:v>-76.006669975423861</c:v>
                </c:pt>
                <c:pt idx="350">
                  <c:v>-76.311896984845987</c:v>
                </c:pt>
                <c:pt idx="351">
                  <c:v>-76.611022826438358</c:v>
                </c:pt>
                <c:pt idx="352">
                  <c:v>-76.904134124892835</c:v>
                </c:pt>
                <c:pt idx="353">
                  <c:v>-77.191318588149244</c:v>
                </c:pt>
                <c:pt idx="354">
                  <c:v>-77.472664821677157</c:v>
                </c:pt>
                <c:pt idx="355">
                  <c:v>-77.748262153654068</c:v>
                </c:pt>
                <c:pt idx="356">
                  <c:v>-78.018200470713325</c:v>
                </c:pt>
                <c:pt idx="357">
                  <c:v>-78.282570063916637</c:v>
                </c:pt>
                <c:pt idx="358">
                  <c:v>-78.541461484594961</c:v>
                </c:pt>
                <c:pt idx="359">
                  <c:v>-78.794965409690334</c:v>
                </c:pt>
                <c:pt idx="360">
                  <c:v>-79.043172516226818</c:v>
                </c:pt>
                <c:pt idx="361">
                  <c:v>-79.286173364534548</c:v>
                </c:pt>
                <c:pt idx="362">
                  <c:v>-79.524058289849521</c:v>
                </c:pt>
                <c:pt idx="363">
                  <c:v>-79.756917301914868</c:v>
                </c:pt>
                <c:pt idx="364">
                  <c:v>-79.984839992210681</c:v>
                </c:pt>
                <c:pt idx="365">
                  <c:v>-80.207915448446172</c:v>
                </c:pt>
                <c:pt idx="366">
                  <c:v>-80.426232175953231</c:v>
                </c:pt>
                <c:pt idx="367">
                  <c:v>-80.639878025628533</c:v>
                </c:pt>
                <c:pt idx="368">
                  <c:v>-80.848940128080358</c:v>
                </c:pt>
                <c:pt idx="369">
                  <c:v>-81.053504833644382</c:v>
                </c:pt>
                <c:pt idx="370">
                  <c:v>-81.253657657944984</c:v>
                </c:pt>
                <c:pt idx="371">
                  <c:v>-81.449483232686532</c:v>
                </c:pt>
                <c:pt idx="372">
                  <c:v>-81.641065261373143</c:v>
                </c:pt>
                <c:pt idx="373">
                  <c:v>-81.828486479663823</c:v>
                </c:pt>
                <c:pt idx="374">
                  <c:v>-82.011828620083477</c:v>
                </c:pt>
                <c:pt idx="375">
                  <c:v>-82.191172380820333</c:v>
                </c:pt>
                <c:pt idx="376">
                  <c:v>-82.366597398353107</c:v>
                </c:pt>
                <c:pt idx="377">
                  <c:v>-82.538182223661607</c:v>
                </c:pt>
                <c:pt idx="378">
                  <c:v>-82.706004301786223</c:v>
                </c:pt>
                <c:pt idx="379">
                  <c:v>-82.87013995451251</c:v>
                </c:pt>
                <c:pt idx="380">
                  <c:v>-83.030664365970026</c:v>
                </c:pt>
                <c:pt idx="381">
                  <c:v>-83.187651570941142</c:v>
                </c:pt>
                <c:pt idx="382">
                  <c:v>-83.341174445689845</c:v>
                </c:pt>
                <c:pt idx="383">
                  <c:v>-83.491304701128882</c:v>
                </c:pt>
                <c:pt idx="384">
                  <c:v>-83.638112878153507</c:v>
                </c:pt>
                <c:pt idx="385">
                  <c:v>-83.781668344979366</c:v>
                </c:pt>
                <c:pt idx="386">
                  <c:v>-83.922039296331619</c:v>
                </c:pt>
                <c:pt idx="387">
                  <c:v>-84.059292754340603</c:v>
                </c:pt>
                <c:pt idx="388">
                  <c:v>-84.193494571008102</c:v>
                </c:pt>
                <c:pt idx="389">
                  <c:v>-84.324709432115938</c:v>
                </c:pt>
                <c:pt idx="390">
                  <c:v>-84.453000862456562</c:v>
                </c:pt>
                <c:pt idx="391">
                  <c:v>-84.578431232272393</c:v>
                </c:pt>
                <c:pt idx="392">
                  <c:v>-84.701061764797899</c:v>
                </c:pt>
                <c:pt idx="393">
                  <c:v>-84.820952544804712</c:v>
                </c:pt>
                <c:pt idx="394">
                  <c:v>-84.93816252805648</c:v>
                </c:pt>
                <c:pt idx="395">
                  <c:v>-85.052749551586643</c:v>
                </c:pt>
                <c:pt idx="396">
                  <c:v>-85.164770344716828</c:v>
                </c:pt>
                <c:pt idx="397">
                  <c:v>-85.274280540740492</c:v>
                </c:pt>
                <c:pt idx="398">
                  <c:v>-85.381334689200131</c:v>
                </c:pt>
                <c:pt idx="399">
                  <c:v>-85.485986268691732</c:v>
                </c:pt>
                <c:pt idx="400">
                  <c:v>-85.58828770013551</c:v>
                </c:pt>
                <c:pt idx="401">
                  <c:v>-85.68829036045436</c:v>
                </c:pt>
                <c:pt idx="402">
                  <c:v>-85.786044596607439</c:v>
                </c:pt>
                <c:pt idx="403">
                  <c:v>-85.881599739929015</c:v>
                </c:pt>
                <c:pt idx="404">
                  <c:v>-85.975004120726581</c:v>
                </c:pt>
                <c:pt idx="405">
                  <c:v>-86.066305083095486</c:v>
                </c:pt>
                <c:pt idx="406">
                  <c:v>-86.155548999911076</c:v>
                </c:pt>
                <c:pt idx="407">
                  <c:v>-86.242781287961023</c:v>
                </c:pt>
                <c:pt idx="408">
                  <c:v>-86.328046423185185</c:v>
                </c:pt>
                <c:pt idx="409">
                  <c:v>-86.411387955991131</c:v>
                </c:pt>
                <c:pt idx="410">
                  <c:v>-86.49284852661701</c:v>
                </c:pt>
                <c:pt idx="411">
                  <c:v>-86.57246988051574</c:v>
                </c:pt>
                <c:pt idx="412">
                  <c:v>-86.650292883735617</c:v>
                </c:pt>
                <c:pt idx="413">
                  <c:v>-86.726357538276147</c:v>
                </c:pt>
                <c:pt idx="414">
                  <c:v>-86.800702997398147</c:v>
                </c:pt>
                <c:pt idx="415">
                  <c:v>-86.873367580869939</c:v>
                </c:pt>
                <c:pt idx="416">
                  <c:v>-86.944388790132592</c:v>
                </c:pt>
                <c:pt idx="417">
                  <c:v>-87.01380332336926</c:v>
                </c:pt>
                <c:pt idx="418">
                  <c:v>-87.081647090464116</c:v>
                </c:pt>
                <c:pt idx="419">
                  <c:v>-87.147955227839105</c:v>
                </c:pt>
                <c:pt idx="420">
                  <c:v>-87.212762113156472</c:v>
                </c:pt>
                <c:pt idx="421">
                  <c:v>-87.276101379877204</c:v>
                </c:pt>
                <c:pt idx="422">
                  <c:v>-87.338005931666544</c:v>
                </c:pt>
                <c:pt idx="423">
                  <c:v>-87.398507956638028</c:v>
                </c:pt>
                <c:pt idx="424">
                  <c:v>-87.457638941429039</c:v>
                </c:pt>
                <c:pt idx="425">
                  <c:v>-87.515429685101793</c:v>
                </c:pt>
                <c:pt idx="426">
                  <c:v>-87.57191031286375</c:v>
                </c:pt>
                <c:pt idx="427">
                  <c:v>-87.627110289603181</c:v>
                </c:pt>
                <c:pt idx="428">
                  <c:v>-87.681058433235464</c:v>
                </c:pt>
                <c:pt idx="429">
                  <c:v>-87.73378292785668</c:v>
                </c:pt>
                <c:pt idx="430">
                  <c:v>-87.785311336701739</c:v>
                </c:pt>
                <c:pt idx="431">
                  <c:v>-87.835670614904558</c:v>
                </c:pt>
                <c:pt idx="432">
                  <c:v>-87.884887122058373</c:v>
                </c:pt>
                <c:pt idx="433">
                  <c:v>-87.932986634575144</c:v>
                </c:pt>
                <c:pt idx="434">
                  <c:v>-87.979994357842415</c:v>
                </c:pt>
                <c:pt idx="435">
                  <c:v>-88.025934938177713</c:v>
                </c:pt>
                <c:pt idx="436">
                  <c:v>-88.070832474579788</c:v>
                </c:pt>
                <c:pt idx="437">
                  <c:v>-88.114710530277051</c:v>
                </c:pt>
                <c:pt idx="438">
                  <c:v>-88.157592144073035</c:v>
                </c:pt>
                <c:pt idx="439">
                  <c:v>-88.199499841490479</c:v>
                </c:pt>
                <c:pt idx="440">
                  <c:v>-88.24045564571388</c:v>
                </c:pt>
                <c:pt idx="441">
                  <c:v>-88.280481088332365</c:v>
                </c:pt>
                <c:pt idx="442">
                  <c:v>-88.319597219883775</c:v>
                </c:pt>
                <c:pt idx="443">
                  <c:v>-88.357824620201669</c:v>
                </c:pt>
                <c:pt idx="444">
                  <c:v>-88.395183408566808</c:v>
                </c:pt>
                <c:pt idx="445">
                  <c:v>-88.431693253664776</c:v>
                </c:pt>
                <c:pt idx="446">
                  <c:v>-88.467373383352211</c:v>
                </c:pt>
                <c:pt idx="447">
                  <c:v>-88.502242594232939</c:v>
                </c:pt>
                <c:pt idx="448">
                  <c:v>-88.536319261046842</c:v>
                </c:pt>
                <c:pt idx="449">
                  <c:v>-88.569621345873145</c:v>
                </c:pt>
                <c:pt idx="450">
                  <c:v>-88.602166407151188</c:v>
                </c:pt>
                <c:pt idx="451">
                  <c:v>-88.633971608520099</c:v>
                </c:pt>
                <c:pt idx="452">
                  <c:v>-88.665053727480853</c:v>
                </c:pt>
                <c:pt idx="453">
                  <c:v>-88.695429163882508</c:v>
                </c:pt>
                <c:pt idx="454">
                  <c:v>-88.725113948235403</c:v>
                </c:pt>
                <c:pt idx="455">
                  <c:v>-88.75412374985423</c:v>
                </c:pt>
                <c:pt idx="456">
                  <c:v>-88.782473884833124</c:v>
                </c:pt>
                <c:pt idx="457">
                  <c:v>-88.810179323855436</c:v>
                </c:pt>
                <c:pt idx="458">
                  <c:v>-88.83725469984158</c:v>
                </c:pt>
                <c:pt idx="459">
                  <c:v>-88.863714315436681</c:v>
                </c:pt>
                <c:pt idx="460">
                  <c:v>-88.889572150341209</c:v>
                </c:pt>
                <c:pt idx="461">
                  <c:v>-88.914841868487287</c:v>
                </c:pt>
                <c:pt idx="462">
                  <c:v>-88.939536825063399</c:v>
                </c:pt>
                <c:pt idx="463">
                  <c:v>-88.96367007338975</c:v>
                </c:pt>
                <c:pt idx="464">
                  <c:v>-88.987254371647523</c:v>
                </c:pt>
                <c:pt idx="465">
                  <c:v>-89.010302189464454</c:v>
                </c:pt>
                <c:pt idx="466">
                  <c:v>-89.032825714358992</c:v>
                </c:pt>
                <c:pt idx="467">
                  <c:v>-89.054836858046528</c:v>
                </c:pt>
                <c:pt idx="468">
                  <c:v>-89.076347262609403</c:v>
                </c:pt>
                <c:pt idx="469">
                  <c:v>-89.097368306533795</c:v>
                </c:pt>
                <c:pt idx="470">
                  <c:v>-89.117911110615893</c:v>
                </c:pt>
                <c:pt idx="471">
                  <c:v>-89.137986543739842</c:v>
                </c:pt>
                <c:pt idx="472">
                  <c:v>-89.157605228530088</c:v>
                </c:pt>
                <c:pt idx="473">
                  <c:v>-89.176777546880587</c:v>
                </c:pt>
                <c:pt idx="474">
                  <c:v>-89.195513645362936</c:v>
                </c:pt>
                <c:pt idx="475">
                  <c:v>-89.213823440516606</c:v>
                </c:pt>
                <c:pt idx="476">
                  <c:v>-89.231716624022766</c:v>
                </c:pt>
                <c:pt idx="477">
                  <c:v>-89.249202667764791</c:v>
                </c:pt>
                <c:pt idx="478">
                  <c:v>-89.266290828777272</c:v>
                </c:pt>
                <c:pt idx="479">
                  <c:v>-89.282990154086065</c:v>
                </c:pt>
                <c:pt idx="480">
                  <c:v>-89.299309485441498</c:v>
                </c:pt>
                <c:pt idx="481">
                  <c:v>-89.315257463946978</c:v>
                </c:pt>
                <c:pt idx="482">
                  <c:v>-89.330842534585202</c:v>
                </c:pt>
                <c:pt idx="483">
                  <c:v>-89.346072950644086</c:v>
                </c:pt>
                <c:pt idx="484">
                  <c:v>-89.360956778044439</c:v>
                </c:pt>
                <c:pt idx="485">
                  <c:v>-89.37550189957156</c:v>
                </c:pt>
                <c:pt idx="486">
                  <c:v>-89.389716019012809</c:v>
                </c:pt>
                <c:pt idx="487">
                  <c:v>-89.403606665202915</c:v>
                </c:pt>
                <c:pt idx="488">
                  <c:v>-89.417181195979282</c:v>
                </c:pt>
                <c:pt idx="489">
                  <c:v>-89.430446802048948</c:v>
                </c:pt>
                <c:pt idx="490">
                  <c:v>-89.443410510769425</c:v>
                </c:pt>
                <c:pt idx="491">
                  <c:v>-89.456079189844729</c:v>
                </c:pt>
                <c:pt idx="492">
                  <c:v>-89.468459550939144</c:v>
                </c:pt>
                <c:pt idx="493">
                  <c:v>-89.480558153209699</c:v>
                </c:pt>
                <c:pt idx="494">
                  <c:v>-89.492381406759776</c:v>
                </c:pt>
                <c:pt idx="495">
                  <c:v>-89.503935576015337</c:v>
                </c:pt>
                <c:pt idx="496">
                  <c:v>-89.515226783025156</c:v>
                </c:pt>
                <c:pt idx="497">
                  <c:v>-89.526261010687236</c:v>
                </c:pt>
                <c:pt idx="498">
                  <c:v>-89.537044105902623</c:v>
                </c:pt>
                <c:pt idx="499">
                  <c:v>-89.547581782658369</c:v>
                </c:pt>
                <c:pt idx="500">
                  <c:v>-89.557879625041167</c:v>
                </c:pt>
                <c:pt idx="501">
                  <c:v>-89.567943090183121</c:v>
                </c:pt>
                <c:pt idx="502">
                  <c:v>-89.577777511141363</c:v>
                </c:pt>
                <c:pt idx="503">
                  <c:v>-89.587388099712669</c:v>
                </c:pt>
                <c:pt idx="504">
                  <c:v>-89.59677994918458</c:v>
                </c:pt>
                <c:pt idx="505">
                  <c:v>-89.605958037024763</c:v>
                </c:pt>
                <c:pt idx="506">
                  <c:v>-89.61492722750944</c:v>
                </c:pt>
                <c:pt idx="507">
                  <c:v>-89.623692274292708</c:v>
                </c:pt>
                <c:pt idx="508">
                  <c:v>-89.632257822917694</c:v>
                </c:pt>
                <c:pt idx="509">
                  <c:v>-89.640628413271173</c:v>
                </c:pt>
                <c:pt idx="510">
                  <c:v>-89.648808481982599</c:v>
                </c:pt>
                <c:pt idx="511">
                  <c:v>-89.656802364769007</c:v>
                </c:pt>
                <c:pt idx="512">
                  <c:v>-89.664614298726889</c:v>
                </c:pt>
                <c:pt idx="513">
                  <c:v>-89.672248424572231</c:v>
                </c:pt>
                <c:pt idx="514">
                  <c:v>-89.679708788829828</c:v>
                </c:pt>
                <c:pt idx="515">
                  <c:v>-89.686999345973263</c:v>
                </c:pt>
                <c:pt idx="516">
                  <c:v>-89.694123960516194</c:v>
                </c:pt>
                <c:pt idx="517">
                  <c:v>-89.701086409056515</c:v>
                </c:pt>
                <c:pt idx="518">
                  <c:v>-89.707890382274059</c:v>
                </c:pt>
                <c:pt idx="519">
                  <c:v>-89.714539486883211</c:v>
                </c:pt>
                <c:pt idx="520">
                  <c:v>-89.721037247541176</c:v>
                </c:pt>
                <c:pt idx="521">
                  <c:v>-89.72738710871306</c:v>
                </c:pt>
                <c:pt idx="522">
                  <c:v>-89.733592436494618</c:v>
                </c:pt>
                <c:pt idx="523">
                  <c:v>-89.739656520393893</c:v>
                </c:pt>
                <c:pt idx="524">
                  <c:v>-89.745582575072135</c:v>
                </c:pt>
                <c:pt idx="525">
                  <c:v>-89.751373742045431</c:v>
                </c:pt>
                <c:pt idx="526">
                  <c:v>-89.757033091347822</c:v>
                </c:pt>
                <c:pt idx="527">
                  <c:v>-89.762563623156524</c:v>
                </c:pt>
                <c:pt idx="528">
                  <c:v>-89.767968269380333</c:v>
                </c:pt>
                <c:pt idx="529">
                  <c:v>-89.773249895212089</c:v>
                </c:pt>
                <c:pt idx="530">
                  <c:v>-89.778411300645743</c:v>
                </c:pt>
                <c:pt idx="531">
                  <c:v>-89.783455221959045</c:v>
                </c:pt>
                <c:pt idx="532">
                  <c:v>-89.788384333162767</c:v>
                </c:pt>
                <c:pt idx="533">
                  <c:v>-89.793201247416619</c:v>
                </c:pt>
                <c:pt idx="534">
                  <c:v>-89.797908518413436</c:v>
                </c:pt>
                <c:pt idx="535">
                  <c:v>-89.802508641731734</c:v>
                </c:pt>
                <c:pt idx="536">
                  <c:v>-89.807004056157425</c:v>
                </c:pt>
                <c:pt idx="537">
                  <c:v>-89.811397144975828</c:v>
                </c:pt>
                <c:pt idx="538">
                  <c:v>-89.815690237234108</c:v>
                </c:pt>
                <c:pt idx="539">
                  <c:v>-89.819885608974957</c:v>
                </c:pt>
                <c:pt idx="540">
                  <c:v>-89.82398548444263</c:v>
                </c:pt>
                <c:pt idx="541">
                  <c:v>-89.827992037260969</c:v>
                </c:pt>
                <c:pt idx="542">
                  <c:v>-89.831907391585432</c:v>
                </c:pt>
                <c:pt idx="543">
                  <c:v>-89.835733623228165</c:v>
                </c:pt>
                <c:pt idx="544">
                  <c:v>-89.839472760758028</c:v>
                </c:pt>
                <c:pt idx="545">
                  <c:v>-89.843126786575468</c:v>
                </c:pt>
                <c:pt idx="546">
                  <c:v>-89.846697637962848</c:v>
                </c:pt>
                <c:pt idx="547">
                  <c:v>-89.850187208111137</c:v>
                </c:pt>
                <c:pt idx="548">
                  <c:v>-89.8535973471229</c:v>
                </c:pt>
                <c:pt idx="549">
                  <c:v>-89.856929862993027</c:v>
                </c:pt>
                <c:pt idx="550">
                  <c:v>-89.860186522566536</c:v>
                </c:pt>
                <c:pt idx="551">
                  <c:v>-89.863369052475065</c:v>
                </c:pt>
                <c:pt idx="552">
                  <c:v>-89.866479140051922</c:v>
                </c:pt>
                <c:pt idx="553">
                  <c:v>-89.869518434226265</c:v>
                </c:pt>
                <c:pt idx="554">
                  <c:v>-89.872488546397008</c:v>
                </c:pt>
                <c:pt idx="555">
                  <c:v>-89.875391051286897</c:v>
                </c:pt>
                <c:pt idx="556">
                  <c:v>-89.878227487777039</c:v>
                </c:pt>
                <c:pt idx="557">
                  <c:v>-89.880999359722551</c:v>
                </c:pt>
                <c:pt idx="558">
                  <c:v>-89.883708136749732</c:v>
                </c:pt>
                <c:pt idx="559">
                  <c:v>-89.886355255034886</c:v>
                </c:pt>
                <c:pt idx="560">
                  <c:v>-89.888942118065501</c:v>
                </c:pt>
                <c:pt idx="561">
                  <c:v>-89.891470097384342</c:v>
                </c:pt>
                <c:pt idx="562">
                  <c:v>-89.893940533316297</c:v>
                </c:pt>
                <c:pt idx="563">
                  <c:v>-89.896354735678884</c:v>
                </c:pt>
                <c:pt idx="564">
                  <c:v>-89.898713984476501</c:v>
                </c:pt>
                <c:pt idx="565">
                  <c:v>-89.901019530579035</c:v>
                </c:pt>
                <c:pt idx="566">
                  <c:v>-89.903272596384724</c:v>
                </c:pt>
                <c:pt idx="567">
                  <c:v>-89.905474376468291</c:v>
                </c:pt>
                <c:pt idx="568">
                  <c:v>-89.907626038214175</c:v>
                </c:pt>
                <c:pt idx="569">
                  <c:v>-89.909728722435261</c:v>
                </c:pt>
                <c:pt idx="570">
                  <c:v>-89.911783543977677</c:v>
                </c:pt>
                <c:pt idx="571">
                  <c:v>-89.913791592311824</c:v>
                </c:pt>
                <c:pt idx="572">
                  <c:v>-89.915753932109851</c:v>
                </c:pt>
                <c:pt idx="573">
                  <c:v>-89.917671603810106</c:v>
                </c:pt>
                <c:pt idx="574">
                  <c:v>-89.919545624168606</c:v>
                </c:pt>
                <c:pt idx="575">
                  <c:v>-89.921376986798208</c:v>
                </c:pt>
                <c:pt idx="576">
                  <c:v>-89.923166662695124</c:v>
                </c:pt>
                <c:pt idx="577">
                  <c:v>-89.924915600753963</c:v>
                </c:pt>
                <c:pt idx="578">
                  <c:v>-89.926624728270426</c:v>
                </c:pt>
                <c:pt idx="579">
                  <c:v>-89.928294951433315</c:v>
                </c:pt>
                <c:pt idx="580">
                  <c:v>-89.929927155804478</c:v>
                </c:pt>
                <c:pt idx="581">
                  <c:v>-89.931522206788756</c:v>
                </c:pt>
                <c:pt idx="582">
                  <c:v>-89.933080950092346</c:v>
                </c:pt>
                <c:pt idx="583">
                  <c:v>-89.934604212171521</c:v>
                </c:pt>
                <c:pt idx="584">
                  <c:v>-89.936092800670522</c:v>
                </c:pt>
                <c:pt idx="585">
                  <c:v>-89.937547504849874</c:v>
                </c:pt>
                <c:pt idx="586">
                  <c:v>-89.938969096004726</c:v>
                </c:pt>
                <c:pt idx="587">
                  <c:v>-89.940358327873867</c:v>
                </c:pt>
                <c:pt idx="588">
                  <c:v>-89.941715937039234</c:v>
                </c:pt>
                <c:pt idx="589">
                  <c:v>-89.943042643316488</c:v>
                </c:pt>
                <c:pt idx="590">
                  <c:v>-89.944339150136628</c:v>
                </c:pt>
                <c:pt idx="591">
                  <c:v>-89.945606144918898</c:v>
                </c:pt>
                <c:pt idx="592">
                  <c:v>-89.94684429943527</c:v>
                </c:pt>
                <c:pt idx="593">
                  <c:v>-89.948054270166566</c:v>
                </c:pt>
                <c:pt idx="594">
                  <c:v>-89.949236698650537</c:v>
                </c:pt>
                <c:pt idx="595">
                  <c:v>-89.950392211822006</c:v>
                </c:pt>
                <c:pt idx="596">
                  <c:v>-89.951521422345266</c:v>
                </c:pt>
                <c:pt idx="597">
                  <c:v>-89.952624928938789</c:v>
                </c:pt>
                <c:pt idx="598">
                  <c:v>-89.953703316692781</c:v>
                </c:pt>
                <c:pt idx="599">
                  <c:v>-89.954757157379404</c:v>
                </c:pt>
                <c:pt idx="600">
                  <c:v>-89.955787009755724</c:v>
                </c:pt>
                <c:pt idx="601">
                  <c:v>-89.956793419860233</c:v>
                </c:pt>
                <c:pt idx="602">
                  <c:v>-89.95777692130217</c:v>
                </c:pt>
                <c:pt idx="603">
                  <c:v>-89.958738035544457</c:v>
                </c:pt>
                <c:pt idx="604">
                  <c:v>-89.959677272180201</c:v>
                </c:pt>
                <c:pt idx="605">
                  <c:v>-89.960595129202943</c:v>
                </c:pt>
                <c:pt idx="606">
                  <c:v>-89.961492093270493</c:v>
                </c:pt>
                <c:pt idx="607">
                  <c:v>-89.962368639963174</c:v>
                </c:pt>
                <c:pt idx="608">
                  <c:v>-89.963225234035804</c:v>
                </c:pt>
                <c:pt idx="609">
                  <c:v>-89.964062329664273</c:v>
                </c:pt>
                <c:pt idx="610">
                  <c:v>-89.964880370686146</c:v>
                </c:pt>
                <c:pt idx="611">
                  <c:v>-89.965679790836205</c:v>
                </c:pt>
                <c:pt idx="612">
                  <c:v>-89.966461013976172</c:v>
                </c:pt>
                <c:pt idx="613">
                  <c:v>-89.967224454319592</c:v>
                </c:pt>
                <c:pt idx="614">
                  <c:v>-89.967970516651533</c:v>
                </c:pt>
                <c:pt idx="615">
                  <c:v>-89.968699596542976</c:v>
                </c:pt>
                <c:pt idx="616">
                  <c:v>-89.969412080560659</c:v>
                </c:pt>
                <c:pt idx="617">
                  <c:v>-89.970108346472102</c:v>
                </c:pt>
                <c:pt idx="618">
                  <c:v>-89.970788763445825</c:v>
                </c:pt>
                <c:pt idx="619">
                  <c:v>-89.971453692247039</c:v>
                </c:pt>
                <c:pt idx="620">
                  <c:v>-89.972103485429031</c:v>
                </c:pt>
                <c:pt idx="621">
                  <c:v>-89.97273848751999</c:v>
                </c:pt>
                <c:pt idx="622">
                  <c:v>-89.973359035205732</c:v>
                </c:pt>
                <c:pt idx="623">
                  <c:v>-89.973965457508243</c:v>
                </c:pt>
                <c:pt idx="624">
                  <c:v>-89.974558075960104</c:v>
                </c:pt>
                <c:pt idx="625">
                  <c:v>-89.975137204774811</c:v>
                </c:pt>
                <c:pt idx="626">
                  <c:v>-89.975703151013676</c:v>
                </c:pt>
                <c:pt idx="627">
                  <c:v>-89.976256214748361</c:v>
                </c:pt>
                <c:pt idx="628">
                  <c:v>-89.97679668922018</c:v>
                </c:pt>
                <c:pt idx="629">
                  <c:v>-89.977324860995367</c:v>
                </c:pt>
                <c:pt idx="630">
                  <c:v>-89.977841010117203</c:v>
                </c:pt>
                <c:pt idx="631">
                  <c:v>-89.978345410254462</c:v>
                </c:pt>
                <c:pt idx="632">
                  <c:v>-89.978838328846408</c:v>
                </c:pt>
                <c:pt idx="633">
                  <c:v>-89.979320027244682</c:v>
                </c:pt>
                <c:pt idx="634">
                  <c:v>-89.979790760851813</c:v>
                </c:pt>
                <c:pt idx="635">
                  <c:v>-89.980250779256778</c:v>
                </c:pt>
                <c:pt idx="636">
                  <c:v>-89.980700326367113</c:v>
                </c:pt>
                <c:pt idx="637">
                  <c:v>-89.981139640538444</c:v>
                </c:pt>
                <c:pt idx="638">
                  <c:v>-89.98156895470072</c:v>
                </c:pt>
                <c:pt idx="639">
                  <c:v>-89.981988496481733</c:v>
                </c:pt>
                <c:pt idx="640">
                  <c:v>-89.982398488327945</c:v>
                </c:pt>
                <c:pt idx="641">
                  <c:v>-89.982799147622273</c:v>
                </c:pt>
                <c:pt idx="642">
                  <c:v>-89.983190686799418</c:v>
                </c:pt>
                <c:pt idx="643">
                  <c:v>-89.983573313458422</c:v>
                </c:pt>
                <c:pt idx="644">
                  <c:v>-89.983947230472879</c:v>
                </c:pt>
                <c:pt idx="645">
                  <c:v>-89.984312636098409</c:v>
                </c:pt>
                <c:pt idx="646">
                  <c:v>-89.98466972407779</c:v>
                </c:pt>
                <c:pt idx="647">
                  <c:v>-89.985018683743647</c:v>
                </c:pt>
                <c:pt idx="648">
                  <c:v>-89.985359700118906</c:v>
                </c:pt>
                <c:pt idx="649">
                  <c:v>-89.98569295401488</c:v>
                </c:pt>
                <c:pt idx="650">
                  <c:v>-89.986018622127077</c:v>
                </c:pt>
                <c:pt idx="651">
                  <c:v>-89.986336877128934</c:v>
                </c:pt>
                <c:pt idx="652">
                  <c:v>-89.986647887763411</c:v>
                </c:pt>
                <c:pt idx="653">
                  <c:v>-89.986951818932354</c:v>
                </c:pt>
                <c:pt idx="654">
                  <c:v>-89.987248831784058</c:v>
                </c:pt>
                <c:pt idx="655">
                  <c:v>-89.987539083798552</c:v>
                </c:pt>
                <c:pt idx="656">
                  <c:v>-89.987822728871251</c:v>
                </c:pt>
                <c:pt idx="657">
                  <c:v>-89.988099917394507</c:v>
                </c:pt>
                <c:pt idx="658">
                  <c:v>-89.988370796337193</c:v>
                </c:pt>
                <c:pt idx="659">
                  <c:v>-89.988635509322933</c:v>
                </c:pt>
                <c:pt idx="660">
                  <c:v>-89.988894196705957</c:v>
                </c:pt>
                <c:pt idx="661">
                  <c:v>-89.98914699564574</c:v>
                </c:pt>
                <c:pt idx="662">
                  <c:v>-89.989394040179562</c:v>
                </c:pt>
                <c:pt idx="663">
                  <c:v>-89.989635461293659</c:v>
                </c:pt>
                <c:pt idx="664">
                  <c:v>-89.989871386992689</c:v>
                </c:pt>
                <c:pt idx="665">
                  <c:v>-89.990101942367517</c:v>
                </c:pt>
                <c:pt idx="666">
                  <c:v>-89.990327249661604</c:v>
                </c:pt>
                <c:pt idx="667">
                  <c:v>-89.990547428335873</c:v>
                </c:pt>
                <c:pt idx="668">
                  <c:v>-89.99076259513194</c:v>
                </c:pt>
                <c:pt idx="669">
                  <c:v>-89.990972864134022</c:v>
                </c:pt>
                <c:pt idx="670">
                  <c:v>-89.991178346829557</c:v>
                </c:pt>
                <c:pt idx="671">
                  <c:v>-89.991379152168108</c:v>
                </c:pt>
                <c:pt idx="672">
                  <c:v>-89.991575386619331</c:v>
                </c:pt>
                <c:pt idx="673">
                  <c:v>-89.991767154229322</c:v>
                </c:pt>
                <c:pt idx="674">
                  <c:v>-89.991954556675779</c:v>
                </c:pt>
                <c:pt idx="675">
                  <c:v>-89.992137693321936</c:v>
                </c:pt>
                <c:pt idx="676">
                  <c:v>-89.992316661269228</c:v>
                </c:pt>
                <c:pt idx="677">
                  <c:v>-89.992491555408861</c:v>
                </c:pt>
                <c:pt idx="678">
                  <c:v>-89.992662468471977</c:v>
                </c:pt>
                <c:pt idx="679">
                  <c:v>-89.99282949107895</c:v>
                </c:pt>
                <c:pt idx="680">
                  <c:v>-89.992992711787338</c:v>
                </c:pt>
                <c:pt idx="681">
                  <c:v>-89.993152217138956</c:v>
                </c:pt>
                <c:pt idx="682">
                  <c:v>-89.993308091705586</c:v>
                </c:pt>
                <c:pt idx="683">
                  <c:v>-89.993460418134006</c:v>
                </c:pt>
                <c:pt idx="684">
                  <c:v>-89.993609277189705</c:v>
                </c:pt>
                <c:pt idx="685">
                  <c:v>-89.993754747799684</c:v>
                </c:pt>
                <c:pt idx="686">
                  <c:v>-89.993896907094395</c:v>
                </c:pt>
                <c:pt idx="687">
                  <c:v>-89.994035830448581</c:v>
                </c:pt>
                <c:pt idx="688">
                  <c:v>-89.994171591521223</c:v>
                </c:pt>
                <c:pt idx="689">
                  <c:v>-89.994304262294634</c:v>
                </c:pt>
                <c:pt idx="690">
                  <c:v>-89.994433913112616</c:v>
                </c:pt>
                <c:pt idx="691">
                  <c:v>-89.994560612717734</c:v>
                </c:pt>
                <c:pt idx="692">
                  <c:v>-89.994684428287769</c:v>
                </c:pt>
                <c:pt idx="693">
                  <c:v>-89.994805425471412</c:v>
                </c:pt>
                <c:pt idx="694">
                  <c:v>-89.994923668422956</c:v>
                </c:pt>
                <c:pt idx="695">
                  <c:v>-89.995039219836372</c:v>
                </c:pt>
                <c:pt idx="696">
                  <c:v>-89.995152140978519</c:v>
                </c:pt>
                <c:pt idx="697">
                  <c:v>-89.995262491721704</c:v>
                </c:pt>
                <c:pt idx="698">
                  <c:v>-89.995370330575355</c:v>
                </c:pt>
                <c:pt idx="699">
                  <c:v>-89.995475714717017</c:v>
                </c:pt>
                <c:pt idx="700">
                  <c:v>-89.995578700022762</c:v>
                </c:pt>
                <c:pt idx="701">
                  <c:v>-89.995679341096832</c:v>
                </c:pt>
                <c:pt idx="702">
                  <c:v>-89.995777691300376</c:v>
                </c:pt>
                <c:pt idx="703">
                  <c:v>-89.995873802779997</c:v>
                </c:pt>
                <c:pt idx="704">
                  <c:v>-89.995967726495266</c:v>
                </c:pt>
                <c:pt idx="705">
                  <c:v>-89.996059512245779</c:v>
                </c:pt>
                <c:pt idx="706">
                  <c:v>-89.99614920869756</c:v>
                </c:pt>
                <c:pt idx="707">
                  <c:v>-89.996236863408825</c:v>
                </c:pt>
                <c:pt idx="708">
                  <c:v>-89.996322522855309</c:v>
                </c:pt>
                <c:pt idx="709">
                  <c:v>-89.996406232454746</c:v>
                </c:pt>
                <c:pt idx="710">
                  <c:v>-89.996488036591089</c:v>
                </c:pt>
                <c:pt idx="711">
                  <c:v>-89.99656797863797</c:v>
                </c:pt>
                <c:pt idx="712">
                  <c:v>-89.996646100981721</c:v>
                </c:pt>
                <c:pt idx="713">
                  <c:v>-89.996722445043829</c:v>
                </c:pt>
                <c:pt idx="714">
                  <c:v>-89.996797051302934</c:v>
                </c:pt>
                <c:pt idx="715">
                  <c:v>-89.996869959316243</c:v>
                </c:pt>
                <c:pt idx="716">
                  <c:v>-89.996941207740562</c:v>
                </c:pt>
                <c:pt idx="717">
                  <c:v>-89.997010834352764</c:v>
                </c:pt>
                <c:pt idx="718">
                  <c:v>-89.997078876069807</c:v>
                </c:pt>
                <c:pt idx="719">
                  <c:v>-89.997145368968262</c:v>
                </c:pt>
                <c:pt idx="720">
                  <c:v>-89.997210348303582</c:v>
                </c:pt>
                <c:pt idx="721">
                  <c:v>-89.99727384852865</c:v>
                </c:pt>
                <c:pt idx="722">
                  <c:v>-89.99733590331212</c:v>
                </c:pt>
                <c:pt idx="723">
                  <c:v>-89.997396545556285</c:v>
                </c:pt>
                <c:pt idx="724">
                  <c:v>-89.997455807414468</c:v>
                </c:pt>
                <c:pt idx="725">
                  <c:v>-89.997513720308064</c:v>
                </c:pt>
                <c:pt idx="726">
                  <c:v>-89.997570314943246</c:v>
                </c:pt>
                <c:pt idx="727">
                  <c:v>-89.997625621327273</c:v>
                </c:pt>
                <c:pt idx="728">
                  <c:v>-89.997679668784286</c:v>
                </c:pt>
                <c:pt idx="729">
                  <c:v>-89.997732485971014</c:v>
                </c:pt>
                <c:pt idx="730">
                  <c:v>-89.997784100891792</c:v>
                </c:pt>
                <c:pt idx="731">
                  <c:v>-89.997834540913516</c:v>
                </c:pt>
                <c:pt idx="732">
                  <c:v>-89.997883832780175</c:v>
                </c:pt>
                <c:pt idx="733">
                  <c:v>-89.997932002626968</c:v>
                </c:pt>
                <c:pt idx="734">
                  <c:v>-89.997979075994195</c:v>
                </c:pt>
                <c:pt idx="735">
                  <c:v>-89.998025077840765</c:v>
                </c:pt>
                <c:pt idx="736">
                  <c:v>-89.99807003255745</c:v>
                </c:pt>
                <c:pt idx="737">
                  <c:v>-89.998113963979876</c:v>
                </c:pt>
                <c:pt idx="738">
                  <c:v>-89.998156895401053</c:v>
                </c:pt>
                <c:pt idx="739">
                  <c:v>-89.998198849583758</c:v>
                </c:pt>
                <c:pt idx="740">
                  <c:v>-89.99823984877267</c:v>
                </c:pt>
                <c:pt idx="741">
                  <c:v>-89.998279914706131</c:v>
                </c:pt>
                <c:pt idx="742">
                  <c:v>-89.998319068627595</c:v>
                </c:pt>
                <c:pt idx="743">
                  <c:v>-89.998357331296987</c:v>
                </c:pt>
                <c:pt idx="744">
                  <c:v>-89.998394723001695</c:v>
                </c:pt>
                <c:pt idx="745">
                  <c:v>-89.998431263567284</c:v>
                </c:pt>
                <c:pt idx="746">
                  <c:v>-89.998466972368064</c:v>
                </c:pt>
                <c:pt idx="747">
                  <c:v>-89.998501868337314</c:v>
                </c:pt>
                <c:pt idx="748">
                  <c:v>-89.998535969977297</c:v>
                </c:pt>
                <c:pt idx="749">
                  <c:v>-89.998569295369208</c:v>
                </c:pt>
                <c:pt idx="750">
                  <c:v>-89.998601862182582</c:v>
                </c:pt>
                <c:pt idx="751">
                  <c:v>-89.998633687684773</c:v>
                </c:pt>
                <c:pt idx="752">
                  <c:v>-89.998664788750105</c:v>
                </c:pt>
                <c:pt idx="753">
                  <c:v>-89.998695181868754</c:v>
                </c:pt>
                <c:pt idx="754">
                  <c:v>-89.998724883155546</c:v>
                </c:pt>
                <c:pt idx="755">
                  <c:v>-89.998753908358538</c:v>
                </c:pt>
                <c:pt idx="756">
                  <c:v>-89.998782272867231</c:v>
                </c:pt>
                <c:pt idx="757">
                  <c:v>-89.998809991720861</c:v>
                </c:pt>
                <c:pt idx="758">
                  <c:v>-89.998837079616393</c:v>
                </c:pt>
                <c:pt idx="759">
                  <c:v>-89.998863550916127</c:v>
                </c:pt>
                <c:pt idx="760">
                  <c:v>-89.998889419655498</c:v>
                </c:pt>
                <c:pt idx="761">
                  <c:v>-89.998914699550468</c:v>
                </c:pt>
                <c:pt idx="762">
                  <c:v>-89.998939404004787</c:v>
                </c:pt>
                <c:pt idx="763">
                  <c:v>-89.998963546117096</c:v>
                </c:pt>
                <c:pt idx="764">
                  <c:v>-89.998987138687809</c:v>
                </c:pt>
                <c:pt idx="765">
                  <c:v>-89.999010194226059</c:v>
                </c:pt>
                <c:pt idx="766">
                  <c:v>-89.999032724956166</c:v>
                </c:pt>
                <c:pt idx="767">
                  <c:v>-89.999054742824285</c:v>
                </c:pt>
                <c:pt idx="768">
                  <c:v>-89.99907625950452</c:v>
                </c:pt>
                <c:pt idx="769">
                  <c:v>-89.999097286405302</c:v>
                </c:pt>
                <c:pt idx="770">
                  <c:v>-89.999117834675403</c:v>
                </c:pt>
                <c:pt idx="771">
                  <c:v>-89.999137915209744</c:v>
                </c:pt>
                <c:pt idx="772">
                  <c:v>-89.999157538655339</c:v>
                </c:pt>
                <c:pt idx="773">
                  <c:v>-89.99917671541678</c:v>
                </c:pt>
                <c:pt idx="774">
                  <c:v>-89.999195455661834</c:v>
                </c:pt>
                <c:pt idx="775">
                  <c:v>-89.999213769326843</c:v>
                </c:pt>
                <c:pt idx="776">
                  <c:v>-89.999231666121929</c:v>
                </c:pt>
                <c:pt idx="777">
                  <c:v>-89.999249155536234</c:v>
                </c:pt>
                <c:pt idx="778">
                  <c:v>-89.999266246842836</c:v>
                </c:pt>
                <c:pt idx="779">
                  <c:v>-89.999282949103844</c:v>
                </c:pt>
                <c:pt idx="780">
                  <c:v>-89.999299271174948</c:v>
                </c:pt>
                <c:pt idx="781">
                  <c:v>-89.999315221710347</c:v>
                </c:pt>
                <c:pt idx="782">
                  <c:v>-89.999330809167247</c:v>
                </c:pt>
                <c:pt idx="783">
                  <c:v>-89.999346041810327</c:v>
                </c:pt>
                <c:pt idx="784">
                  <c:v>-89.999360927716097</c:v>
                </c:pt>
                <c:pt idx="785">
                  <c:v>-89.999375474777281</c:v>
                </c:pt>
                <c:pt idx="786">
                  <c:v>-89.999389690706948</c:v>
                </c:pt>
                <c:pt idx="787">
                  <c:v>-89.999403583042508</c:v>
                </c:pt>
                <c:pt idx="788">
                  <c:v>-89.999417159149942</c:v>
                </c:pt>
                <c:pt idx="789">
                  <c:v>-89.99943042622742</c:v>
                </c:pt>
                <c:pt idx="790">
                  <c:v>-89.999443391309356</c:v>
                </c:pt>
                <c:pt idx="791">
                  <c:v>-89.99945606127001</c:v>
                </c:pt>
                <c:pt idx="792">
                  <c:v>-89.999468442827123</c:v>
                </c:pt>
                <c:pt idx="793">
                  <c:v>-89.999480542545598</c:v>
                </c:pt>
                <c:pt idx="794">
                  <c:v>-89.99949236684084</c:v>
                </c:pt>
                <c:pt idx="795">
                  <c:v>-89.999503921982296</c:v>
                </c:pt>
                <c:pt idx="796">
                  <c:v>-89.999515214096618</c:v>
                </c:pt>
                <c:pt idx="797">
                  <c:v>-89.999526249171012</c:v>
                </c:pt>
                <c:pt idx="798">
                  <c:v>-89.999537033056427</c:v>
                </c:pt>
                <c:pt idx="799">
                  <c:v>-89.999547571470671</c:v>
                </c:pt>
                <c:pt idx="800">
                  <c:v>-89.99955787000134</c:v>
                </c:pt>
                <c:pt idx="801">
                  <c:v>-89.999567934108796</c:v>
                </c:pt>
                <c:pt idx="802">
                  <c:v>-89.999577769129218</c:v>
                </c:pt>
                <c:pt idx="803">
                  <c:v>-89.999587380277234</c:v>
                </c:pt>
                <c:pt idx="804">
                  <c:v>-89.999596772648815</c:v>
                </c:pt>
                <c:pt idx="805">
                  <c:v>-89.999605951223913</c:v>
                </c:pt>
                <c:pt idx="806">
                  <c:v>-89.999614920869149</c:v>
                </c:pt>
                <c:pt idx="807">
                  <c:v>-89.9996236863403</c:v>
                </c:pt>
                <c:pt idx="808">
                  <c:v>-89.999632252284982</c:v>
                </c:pt>
                <c:pt idx="809">
                  <c:v>-89.999640623244957</c:v>
                </c:pt>
                <c:pt idx="810">
                  <c:v>-89.99964880365863</c:v>
                </c:pt>
                <c:pt idx="811">
                  <c:v>-89.999656797863366</c:v>
                </c:pt>
                <c:pt idx="812">
                  <c:v>-89.999664610097767</c:v>
                </c:pt>
                <c:pt idx="813">
                  <c:v>-89.999672244503998</c:v>
                </c:pt>
                <c:pt idx="814">
                  <c:v>-89.999679705129921</c:v>
                </c:pt>
                <c:pt idx="815">
                  <c:v>-89.999686995931285</c:v>
                </c:pt>
                <c:pt idx="816">
                  <c:v>-89.999694120773739</c:v>
                </c:pt>
                <c:pt idx="817">
                  <c:v>-89.999701083434985</c:v>
                </c:pt>
                <c:pt idx="818">
                  <c:v>-89.999707887606718</c:v>
                </c:pt>
              </c:numCache>
            </c:numRef>
          </c:yVal>
          <c:smooth val="1"/>
          <c:extLst>
            <c:ext xmlns:c16="http://schemas.microsoft.com/office/drawing/2014/chart" uri="{C3380CC4-5D6E-409C-BE32-E72D297353CC}">
              <c16:uniqueId val="{00000002-4CD1-455C-8EE0-9AD3A347CB18}"/>
            </c:ext>
          </c:extLst>
        </c:ser>
        <c:ser>
          <c:idx val="2"/>
          <c:order val="2"/>
          <c:tx>
            <c:v>fz_comp</c:v>
          </c:tx>
          <c:marker>
            <c:symbol val="none"/>
          </c:marker>
          <c:dPt>
            <c:idx val="1"/>
            <c:bubble3D val="0"/>
            <c:spPr>
              <a:ln>
                <a:prstDash val="sysDot"/>
              </a:ln>
            </c:spPr>
            <c:extLst>
              <c:ext xmlns:c16="http://schemas.microsoft.com/office/drawing/2014/chart" uri="{C3380CC4-5D6E-409C-BE32-E72D297353CC}">
                <c16:uniqueId val="{00000004-4CD1-455C-8EE0-9AD3A347CB18}"/>
              </c:ext>
            </c:extLst>
          </c:dPt>
          <c:xVal>
            <c:numRef>
              <c:f>Sheet2!$D$28:$E$28</c:f>
              <c:numCache>
                <c:formatCode>General</c:formatCode>
                <c:ptCount val="2"/>
                <c:pt idx="0">
                  <c:v>2411.438531695384</c:v>
                </c:pt>
                <c:pt idx="1">
                  <c:v>2411.438531695384</c:v>
                </c:pt>
              </c:numCache>
            </c:numRef>
          </c:xVal>
          <c:yVal>
            <c:numRef>
              <c:f>Sheet2!$F$28:$G$28</c:f>
              <c:numCache>
                <c:formatCode>General</c:formatCode>
                <c:ptCount val="2"/>
                <c:pt idx="0">
                  <c:v>180</c:v>
                </c:pt>
                <c:pt idx="1">
                  <c:v>-180</c:v>
                </c:pt>
              </c:numCache>
            </c:numRef>
          </c:yVal>
          <c:smooth val="1"/>
          <c:extLst>
            <c:ext xmlns:c16="http://schemas.microsoft.com/office/drawing/2014/chart" uri="{C3380CC4-5D6E-409C-BE32-E72D297353CC}">
              <c16:uniqueId val="{00000005-4CD1-455C-8EE0-9AD3A347CB18}"/>
            </c:ext>
          </c:extLst>
        </c:ser>
        <c:ser>
          <c:idx val="3"/>
          <c:order val="3"/>
          <c:tx>
            <c:v>fp_comp1</c:v>
          </c:tx>
          <c:spPr>
            <a:ln>
              <a:prstDash val="sysDot"/>
            </a:ln>
          </c:spPr>
          <c:marker>
            <c:symbol val="none"/>
          </c:marker>
          <c:xVal>
            <c:numRef>
              <c:f>Sheet2!$D$29:$E$29</c:f>
              <c:numCache>
                <c:formatCode>General</c:formatCode>
                <c:ptCount val="2"/>
                <c:pt idx="0">
                  <c:v>0.20897445258914829</c:v>
                </c:pt>
                <c:pt idx="1">
                  <c:v>0.20897445258914829</c:v>
                </c:pt>
              </c:numCache>
            </c:numRef>
          </c:xVal>
          <c:yVal>
            <c:numRef>
              <c:f>Sheet2!$F$28:$G$28</c:f>
              <c:numCache>
                <c:formatCode>General</c:formatCode>
                <c:ptCount val="2"/>
                <c:pt idx="0">
                  <c:v>180</c:v>
                </c:pt>
                <c:pt idx="1">
                  <c:v>-180</c:v>
                </c:pt>
              </c:numCache>
            </c:numRef>
          </c:yVal>
          <c:smooth val="1"/>
          <c:extLst>
            <c:ext xmlns:c16="http://schemas.microsoft.com/office/drawing/2014/chart" uri="{C3380CC4-5D6E-409C-BE32-E72D297353CC}">
              <c16:uniqueId val="{00000006-4CD1-455C-8EE0-9AD3A347CB18}"/>
            </c:ext>
          </c:extLst>
        </c:ser>
        <c:ser>
          <c:idx val="4"/>
          <c:order val="4"/>
          <c:tx>
            <c:v>fp_comp2</c:v>
          </c:tx>
          <c:spPr>
            <a:ln>
              <a:prstDash val="sysDot"/>
            </a:ln>
          </c:spPr>
          <c:marker>
            <c:symbol val="none"/>
          </c:marker>
          <c:xVal>
            <c:numRef>
              <c:f>Sheet2!$D$30:$E$30</c:f>
              <c:numCache>
                <c:formatCode>General</c:formatCode>
                <c:ptCount val="2"/>
                <c:pt idx="0">
                  <c:v>79577.471545947672</c:v>
                </c:pt>
                <c:pt idx="1">
                  <c:v>79577.471545947672</c:v>
                </c:pt>
              </c:numCache>
            </c:numRef>
          </c:xVal>
          <c:yVal>
            <c:numRef>
              <c:f>Sheet2!$F$28:$G$28</c:f>
              <c:numCache>
                <c:formatCode>General</c:formatCode>
                <c:ptCount val="2"/>
                <c:pt idx="0">
                  <c:v>180</c:v>
                </c:pt>
                <c:pt idx="1">
                  <c:v>-180</c:v>
                </c:pt>
              </c:numCache>
            </c:numRef>
          </c:yVal>
          <c:smooth val="1"/>
          <c:extLst>
            <c:ext xmlns:c16="http://schemas.microsoft.com/office/drawing/2014/chart" uri="{C3380CC4-5D6E-409C-BE32-E72D297353CC}">
              <c16:uniqueId val="{00000007-4CD1-455C-8EE0-9AD3A347CB18}"/>
            </c:ext>
          </c:extLst>
        </c:ser>
        <c:dLbls>
          <c:showLegendKey val="0"/>
          <c:showVal val="0"/>
          <c:showCatName val="0"/>
          <c:showSerName val="0"/>
          <c:showPercent val="0"/>
          <c:showBubbleSize val="0"/>
        </c:dLbls>
        <c:axId val="529268096"/>
        <c:axId val="528811136"/>
      </c:scatterChart>
      <c:valAx>
        <c:axId val="529259904"/>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a:t>
                </a:r>
              </a:p>
            </c:rich>
          </c:tx>
          <c:overlay val="0"/>
        </c:title>
        <c:numFmt formatCode="0.E+00" sourceLinked="0"/>
        <c:majorTickMark val="out"/>
        <c:minorTickMark val="out"/>
        <c:tickLblPos val="low"/>
        <c:txPr>
          <a:bodyPr rot="-60000000" spcFirstLastPara="0" vertOverflow="ellipsis" vert="horz" wrap="square" anchor="ctr" anchorCtr="0"/>
          <a:lstStyle/>
          <a:p>
            <a:pPr>
              <a:defRPr lang="zh-CN" sz="1000" b="0" i="0" u="none" strike="noStrike" kern="1200" baseline="0">
                <a:solidFill>
                  <a:schemeClr val="tx1"/>
                </a:solidFill>
                <a:latin typeface="+mn-lt"/>
                <a:ea typeface="+mn-ea"/>
                <a:cs typeface="+mn-cs"/>
              </a:defRPr>
            </a:pPr>
            <a:endParaRPr lang="en-US"/>
          </a:p>
        </c:txPr>
        <c:crossAx val="529266176"/>
        <c:crossesAt val="-30"/>
        <c:crossBetween val="midCat"/>
      </c:valAx>
      <c:valAx>
        <c:axId val="529266176"/>
        <c:scaling>
          <c:orientation val="minMax"/>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5.8949089740253903E-2"/>
              <c:y val="0.3830965593858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259904"/>
        <c:crossesAt val="100"/>
        <c:crossBetween val="midCat"/>
      </c:valAx>
      <c:valAx>
        <c:axId val="529268096"/>
        <c:scaling>
          <c:logBase val="10"/>
          <c:orientation val="minMax"/>
        </c:scaling>
        <c:delete val="1"/>
        <c:axPos val="b"/>
        <c:numFmt formatCode="0" sourceLinked="1"/>
        <c:majorTickMark val="out"/>
        <c:minorTickMark val="none"/>
        <c:tickLblPos val="nextTo"/>
        <c:crossAx val="528811136"/>
        <c:crosses val="autoZero"/>
        <c:crossBetween val="midCat"/>
      </c:valAx>
      <c:valAx>
        <c:axId val="528811136"/>
        <c:scaling>
          <c:orientation val="minMax"/>
          <c:max val="0"/>
          <c:min val="-18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(degree)</a:t>
                </a:r>
              </a:p>
            </c:rich>
          </c:tx>
          <c:layout>
            <c:manualLayout>
              <c:xMode val="edge"/>
              <c:yMode val="edge"/>
              <c:x val="0.87389130012000105"/>
              <c:y val="0.2745007780674679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268096"/>
        <c:crosses val="max"/>
        <c:crossBetween val="midCat"/>
        <c:majorUnit val="30"/>
      </c:valAx>
    </c:plotArea>
    <c:legend>
      <c:legendPos val="r"/>
      <c:layout>
        <c:manualLayout>
          <c:xMode val="edge"/>
          <c:yMode val="edge"/>
          <c:x val="0.60581283524453811"/>
          <c:y val="0.13939707332880902"/>
          <c:w val="0.20263215017328617"/>
          <c:h val="0.31674506458604729"/>
        </c:manualLayout>
      </c:layout>
      <c:overlay val="0"/>
      <c:spPr>
        <a:solidFill>
          <a:schemeClr val="bg1"/>
        </a:solidFill>
      </c:spPr>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r>
              <a:rPr lang="en-US"/>
              <a:t>Loop</a:t>
            </a:r>
            <a:r>
              <a:rPr lang="en-US" baseline="0"/>
              <a:t> </a:t>
            </a:r>
            <a:r>
              <a:rPr lang="en-US"/>
              <a:t>Bode Plot</a:t>
            </a:r>
          </a:p>
        </c:rich>
      </c:tx>
      <c:layout>
        <c:manualLayout>
          <c:xMode val="edge"/>
          <c:yMode val="edge"/>
          <c:x val="0.33683336621269799"/>
          <c:y val="2.5442171813234399E-2"/>
        </c:manualLayout>
      </c:layout>
      <c:overlay val="0"/>
    </c:title>
    <c:autoTitleDeleted val="0"/>
    <c:plotArea>
      <c:layout>
        <c:manualLayout>
          <c:layoutTarget val="inner"/>
          <c:xMode val="edge"/>
          <c:yMode val="edge"/>
          <c:x val="0.157506652653672"/>
          <c:y val="0.12817556923798801"/>
          <c:w val="0.65781411588250804"/>
          <c:h val="0.71510376866900005"/>
        </c:manualLayout>
      </c:layout>
      <c:scatterChart>
        <c:scatterStyle val="smoothMarker"/>
        <c:varyColors val="0"/>
        <c:ser>
          <c:idx val="0"/>
          <c:order val="0"/>
          <c:tx>
            <c:v>gain</c:v>
          </c:tx>
          <c:spPr>
            <a:ln w="38100" cap="rnd" cmpd="sng" algn="ctr">
              <a:solidFill>
                <a:schemeClr val="accent1">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Sheet2!$AR$4:$AR$822</c:f>
              <c:numCache>
                <c:formatCode>0.0000</c:formatCode>
                <c:ptCount val="819"/>
                <c:pt idx="0">
                  <c:v>36.763417770415145</c:v>
                </c:pt>
                <c:pt idx="1">
                  <c:v>36.563144356222566</c:v>
                </c:pt>
                <c:pt idx="2">
                  <c:v>36.362858043864478</c:v>
                </c:pt>
                <c:pt idx="3">
                  <c:v>36.162558235359185</c:v>
                </c:pt>
                <c:pt idx="4">
                  <c:v>35.962244304992502</c:v>
                </c:pt>
                <c:pt idx="5">
                  <c:v>35.761915598076051</c:v>
                </c:pt>
                <c:pt idx="6">
                  <c:v>35.561571429652297</c:v>
                </c:pt>
                <c:pt idx="7">
                  <c:v>35.361211083144326</c:v>
                </c:pt>
                <c:pt idx="8">
                  <c:v>35.160833808948212</c:v>
                </c:pt>
                <c:pt idx="9">
                  <c:v>34.960438822966118</c:v>
                </c:pt>
                <c:pt idx="10">
                  <c:v>34.760025305077825</c:v>
                </c:pt>
                <c:pt idx="11">
                  <c:v>34.559592397548698</c:v>
                </c:pt>
                <c:pt idx="12">
                  <c:v>34.359139203371797</c:v>
                </c:pt>
                <c:pt idx="13">
                  <c:v>34.158664784542012</c:v>
                </c:pt>
                <c:pt idx="14">
                  <c:v>33.958168160259987</c:v>
                </c:pt>
                <c:pt idx="15">
                  <c:v>33.757648305063512</c:v>
                </c:pt>
                <c:pt idx="16">
                  <c:v>33.557104146884235</c:v>
                </c:pt>
                <c:pt idx="17">
                  <c:v>33.356534565027353</c:v>
                </c:pt>
                <c:pt idx="18">
                  <c:v>33.15593838807213</c:v>
                </c:pt>
                <c:pt idx="19">
                  <c:v>32.955314391690813</c:v>
                </c:pt>
                <c:pt idx="20">
                  <c:v>32.754661296384135</c:v>
                </c:pt>
                <c:pt idx="21">
                  <c:v>32.553977765130711</c:v>
                </c:pt>
                <c:pt idx="22">
                  <c:v>32.353262400948793</c:v>
                </c:pt>
                <c:pt idx="23">
                  <c:v>32.152513744367859</c:v>
                </c:pt>
                <c:pt idx="24">
                  <c:v>31.95173027080854</c:v>
                </c:pt>
                <c:pt idx="25">
                  <c:v>31.750910387868664</c:v>
                </c:pt>
                <c:pt idx="26">
                  <c:v>31.550052432514079</c:v>
                </c:pt>
                <c:pt idx="27">
                  <c:v>31.349154668172524</c:v>
                </c:pt>
                <c:pt idx="28">
                  <c:v>31.148215281729286</c:v>
                </c:pt>
                <c:pt idx="29">
                  <c:v>30.947232380423507</c:v>
                </c:pt>
                <c:pt idx="30">
                  <c:v>30.746203988644289</c:v>
                </c:pt>
                <c:pt idx="31">
                  <c:v>30.545128044626018</c:v>
                </c:pt>
                <c:pt idx="32">
                  <c:v>30.344002397042601</c:v>
                </c:pt>
                <c:pt idx="33">
                  <c:v>30.142824801500879</c:v>
                </c:pt>
                <c:pt idx="34">
                  <c:v>29.941592916933587</c:v>
                </c:pt>
                <c:pt idx="35">
                  <c:v>29.740304301892991</c:v>
                </c:pt>
                <c:pt idx="36">
                  <c:v>29.538956410746572</c:v>
                </c:pt>
                <c:pt idx="37">
                  <c:v>29.337546589777141</c:v>
                </c:pt>
                <c:pt idx="38">
                  <c:v>29.136072073189922</c:v>
                </c:pt>
                <c:pt idx="39">
                  <c:v>28.93452997903016</c:v>
                </c:pt>
                <c:pt idx="40">
                  <c:v>28.73291730501554</c:v>
                </c:pt>
                <c:pt idx="41">
                  <c:v>28.531230924288643</c:v>
                </c:pt>
                <c:pt idx="42">
                  <c:v>28.329467581095535</c:v>
                </c:pt>
                <c:pt idx="43">
                  <c:v>28.127623886397593</c:v>
                </c:pt>
                <c:pt idx="44">
                  <c:v>27.925696313425085</c:v>
                </c:pt>
                <c:pt idx="45">
                  <c:v>27.723681193181967</c:v>
                </c:pt>
                <c:pt idx="46">
                  <c:v>27.521574709913011</c:v>
                </c:pt>
                <c:pt idx="47">
                  <c:v>27.319372896545715</c:v>
                </c:pt>
                <c:pt idx="48">
                  <c:v>27.117071630121067</c:v>
                </c:pt>
                <c:pt idx="49">
                  <c:v>26.914666627229089</c:v>
                </c:pt>
                <c:pt idx="50">
                  <c:v>26.712153439466903</c:v>
                </c:pt>
                <c:pt idx="51">
                  <c:v>26.50952744893911</c:v>
                </c:pt>
                <c:pt idx="52">
                  <c:v>26.306783863822403</c:v>
                </c:pt>
                <c:pt idx="53">
                  <c:v>26.103917714018877</c:v>
                </c:pt>
                <c:pt idx="54">
                  <c:v>25.900923846924655</c:v>
                </c:pt>
                <c:pt idx="55">
                  <c:v>25.697796923343311</c:v>
                </c:pt>
                <c:pt idx="56">
                  <c:v>25.494531413576482</c:v>
                </c:pt>
                <c:pt idx="57">
                  <c:v>25.291121593726885</c:v>
                </c:pt>
                <c:pt idx="58">
                  <c:v>25.087561542251763</c:v>
                </c:pt>
                <c:pt idx="59">
                  <c:v>24.883845136808979</c:v>
                </c:pt>
                <c:pt idx="60">
                  <c:v>24.679966051440275</c:v>
                </c:pt>
                <c:pt idx="61">
                  <c:v>24.475917754140937</c:v>
                </c:pt>
                <c:pt idx="62">
                  <c:v>24.271693504867486</c:v>
                </c:pt>
                <c:pt idx="63">
                  <c:v>24.067286354040412</c:v>
                </c:pt>
                <c:pt idx="64">
                  <c:v>23.862689141601322</c:v>
                </c:pt>
                <c:pt idx="65">
                  <c:v>23.657894496689039</c:v>
                </c:pt>
                <c:pt idx="66">
                  <c:v>23.452894838002436</c:v>
                </c:pt>
                <c:pt idx="67">
                  <c:v>23.24768237492237</c:v>
                </c:pt>
                <c:pt idx="68">
                  <c:v>23.042249109468472</c:v>
                </c:pt>
                <c:pt idx="69">
                  <c:v>22.836586839171162</c:v>
                </c:pt>
                <c:pt idx="70">
                  <c:v>22.630687160942237</c:v>
                </c:pt>
                <c:pt idx="71">
                  <c:v>22.42454147603182</c:v>
                </c:pt>
                <c:pt idx="72">
                  <c:v>22.218140996161821</c:v>
                </c:pt>
                <c:pt idx="73">
                  <c:v>22.011476750929717</c:v>
                </c:pt>
                <c:pt idx="74">
                  <c:v>21.804539596578792</c:v>
                </c:pt>
                <c:pt idx="75">
                  <c:v>21.597320226232704</c:v>
                </c:pt>
                <c:pt idx="76">
                  <c:v>21.38980918169392</c:v>
                </c:pt>
                <c:pt idx="77">
                  <c:v>21.181996866906104</c:v>
                </c:pt>
                <c:pt idx="78">
                  <c:v>20.973873563180092</c:v>
                </c:pt>
                <c:pt idx="79">
                  <c:v>20.765429446281942</c:v>
                </c:pt>
                <c:pt idx="80">
                  <c:v>20.556654605479537</c:v>
                </c:pt>
                <c:pt idx="81">
                  <c:v>20.347539064639683</c:v>
                </c:pt>
                <c:pt idx="82">
                  <c:v>20.138072805463679</c:v>
                </c:pt>
                <c:pt idx="83">
                  <c:v>19.928245792941738</c:v>
                </c:pt>
                <c:pt idx="84">
                  <c:v>19.718048003098893</c:v>
                </c:pt>
                <c:pt idx="85">
                  <c:v>19.507469453094643</c:v>
                </c:pt>
                <c:pt idx="86">
                  <c:v>19.296500233726533</c:v>
                </c:pt>
                <c:pt idx="87">
                  <c:v>19.085130544373257</c:v>
                </c:pt>
                <c:pt idx="88">
                  <c:v>18.873350730397021</c:v>
                </c:pt>
                <c:pt idx="89">
                  <c:v>18.661151323005186</c:v>
                </c:pt>
                <c:pt idx="90">
                  <c:v>18.448523081551102</c:v>
                </c:pt>
                <c:pt idx="91">
                  <c:v>18.235457038229356</c:v>
                </c:pt>
                <c:pt idx="92">
                  <c:v>18.021944545095636</c:v>
                </c:pt>
                <c:pt idx="93">
                  <c:v>17.807977323312201</c:v>
                </c:pt>
                <c:pt idx="94">
                  <c:v>17.593547514489941</c:v>
                </c:pt>
                <c:pt idx="95">
                  <c:v>17.378647733964854</c:v>
                </c:pt>
                <c:pt idx="96">
                  <c:v>17.163271125812102</c:v>
                </c:pt>
                <c:pt idx="97">
                  <c:v>16.947411419364656</c:v>
                </c:pt>
                <c:pt idx="98">
                  <c:v>16.731062986965441</c:v>
                </c:pt>
                <c:pt idx="99">
                  <c:v>16.514220902643892</c:v>
                </c:pt>
                <c:pt idx="100">
                  <c:v>16.296881001368199</c:v>
                </c:pt>
                <c:pt idx="101">
                  <c:v>16.079039938485984</c:v>
                </c:pt>
                <c:pt idx="102">
                  <c:v>15.860695248928081</c:v>
                </c:pt>
                <c:pt idx="103">
                  <c:v>15.641845405713212</c:v>
                </c:pt>
                <c:pt idx="104">
                  <c:v>15.422489877257021</c:v>
                </c:pt>
                <c:pt idx="105">
                  <c:v>15.202629182957537</c:v>
                </c:pt>
                <c:pt idx="106">
                  <c:v>14.982264946501424</c:v>
                </c:pt>
                <c:pt idx="107">
                  <c:v>14.761399946312849</c:v>
                </c:pt>
                <c:pt idx="108">
                  <c:v>14.540038162548889</c:v>
                </c:pt>
                <c:pt idx="109">
                  <c:v>14.318184820035661</c:v>
                </c:pt>
                <c:pt idx="110">
                  <c:v>14.095846426534422</c:v>
                </c:pt>
                <c:pt idx="111">
                  <c:v>13.873030805732682</c:v>
                </c:pt>
                <c:pt idx="112">
                  <c:v>13.649747124367671</c:v>
                </c:pt>
                <c:pt idx="113">
                  <c:v>13.426005912912018</c:v>
                </c:pt>
                <c:pt idx="114">
                  <c:v>13.201819079283361</c:v>
                </c:pt>
                <c:pt idx="115">
                  <c:v>12.977199915082039</c:v>
                </c:pt>
                <c:pt idx="116">
                  <c:v>12.752163093911236</c:v>
                </c:pt>
                <c:pt idx="117">
                  <c:v>12.526724661397232</c:v>
                </c:pt>
                <c:pt idx="118">
                  <c:v>12.300902016596233</c:v>
                </c:pt>
                <c:pt idx="119">
                  <c:v>12.074713884555436</c:v>
                </c:pt>
                <c:pt idx="120">
                  <c:v>11.848180279881873</c:v>
                </c:pt>
                <c:pt idx="121">
                  <c:v>11.621322461267823</c:v>
                </c:pt>
                <c:pt idx="122">
                  <c:v>11.394162877020321</c:v>
                </c:pt>
                <c:pt idx="123">
                  <c:v>11.166725101746842</c:v>
                </c:pt>
                <c:pt idx="124">
                  <c:v>10.939033764454265</c:v>
                </c:pt>
                <c:pt idx="125">
                  <c:v>10.711114468425606</c:v>
                </c:pt>
                <c:pt idx="126">
                  <c:v>10.482993703343283</c:v>
                </c:pt>
                <c:pt idx="127">
                  <c:v>10.254698750230524</c:v>
                </c:pt>
                <c:pt idx="128">
                  <c:v>10.026257579877857</c:v>
                </c:pt>
                <c:pt idx="129">
                  <c:v>9.797698745511866</c:v>
                </c:pt>
                <c:pt idx="130">
                  <c:v>9.5690512705430919</c:v>
                </c:pt>
                <c:pt idx="131">
                  <c:v>9.3403445322995964</c:v>
                </c:pt>
                <c:pt idx="132">
                  <c:v>9.1116081427102245</c:v>
                </c:pt>
                <c:pt idx="133">
                  <c:v>8.8828718269451912</c:v>
                </c:pt>
                <c:pt idx="134">
                  <c:v>8.6541653010516484</c:v>
                </c:pt>
                <c:pt idx="135">
                  <c:v>8.4255181496358844</c:v>
                </c:pt>
                <c:pt idx="136">
                  <c:v>8.196959704643362</c:v>
                </c:pt>
                <c:pt idx="137">
                  <c:v>7.968518926271976</c:v>
                </c:pt>
                <c:pt idx="138">
                  <c:v>7.7402242870220732</c:v>
                </c:pt>
                <c:pt idx="139">
                  <c:v>7.5121036598420545</c:v>
                </c:pt>
                <c:pt idx="140">
                  <c:v>7.2841842112697321</c:v>
                </c:pt>
                <c:pt idx="141">
                  <c:v>7.0564923003985882</c:v>
                </c:pt>
                <c:pt idx="142">
                  <c:v>6.8290533844169801</c:v>
                </c:pt>
                <c:pt idx="143">
                  <c:v>6.6018919313784039</c:v>
                </c:pt>
                <c:pt idx="144">
                  <c:v>6.3750313407635417</c:v>
                </c:pt>
                <c:pt idx="145">
                  <c:v>6.1484938722927041</c:v>
                </c:pt>
                <c:pt idx="146">
                  <c:v>5.9223005833418938</c:v>
                </c:pt>
                <c:pt idx="147">
                  <c:v>5.6964712752089355</c:v>
                </c:pt>
                <c:pt idx="148">
                  <c:v>5.4710244483709971</c:v>
                </c:pt>
                <c:pt idx="149">
                  <c:v>5.2459772667700477</c:v>
                </c:pt>
                <c:pt idx="150">
                  <c:v>5.0213455310655988</c:v>
                </c:pt>
                <c:pt idx="151">
                  <c:v>4.7971436606984952</c:v>
                </c:pt>
                <c:pt idx="152">
                  <c:v>4.5733846845245694</c:v>
                </c:pt>
                <c:pt idx="153">
                  <c:v>4.3500802396974194</c:v>
                </c:pt>
                <c:pt idx="154">
                  <c:v>4.1272405784098254</c:v>
                </c:pt>
                <c:pt idx="155">
                  <c:v>3.9048745820432309</c:v>
                </c:pt>
                <c:pt idx="156">
                  <c:v>3.6829897822238173</c:v>
                </c:pt>
                <c:pt idx="157">
                  <c:v>3.4615923882424546</c:v>
                </c:pt>
                <c:pt idx="158">
                  <c:v>3.2406873202657351</c:v>
                </c:pt>
                <c:pt idx="159">
                  <c:v>3.0202782477433026</c:v>
                </c:pt>
                <c:pt idx="160">
                  <c:v>2.8003676324040434</c:v>
                </c:pt>
                <c:pt idx="161">
                  <c:v>2.5809567752313676</c:v>
                </c:pt>
                <c:pt idx="162">
                  <c:v>2.3620458668104156</c:v>
                </c:pt>
                <c:pt idx="163">
                  <c:v>2.1436340404532075</c:v>
                </c:pt>
                <c:pt idx="164">
                  <c:v>1.9257194275239939</c:v>
                </c:pt>
                <c:pt idx="165">
                  <c:v>1.7082992144116709</c:v>
                </c:pt>
                <c:pt idx="166">
                  <c:v>1.491369700623423</c:v>
                </c:pt>
                <c:pt idx="167">
                  <c:v>1.2749263575054712</c:v>
                </c:pt>
                <c:pt idx="168">
                  <c:v>1.0589638871321299</c:v>
                </c:pt>
                <c:pt idx="169">
                  <c:v>0.84347628094030114</c:v>
                </c:pt>
                <c:pt idx="170">
                  <c:v>0.62845687772551173</c:v>
                </c:pt>
                <c:pt idx="171">
                  <c:v>0.41389842065408899</c:v>
                </c:pt>
                <c:pt idx="172">
                  <c:v>0.19979311298510538</c:v>
                </c:pt>
                <c:pt idx="173">
                  <c:v>-1.3867327765495929E-2</c:v>
                </c:pt>
                <c:pt idx="174">
                  <c:v>-0.22709161744899831</c:v>
                </c:pt>
                <c:pt idx="175">
                  <c:v>-0.43988885489017804</c:v>
                </c:pt>
                <c:pt idx="176">
                  <c:v>-0.65226847363514295</c:v>
                </c:pt>
                <c:pt idx="177">
                  <c:v>-0.86424019596785939</c:v>
                </c:pt>
                <c:pt idx="178">
                  <c:v>-1.0758139892912695</c:v>
                </c:pt>
                <c:pt idx="179">
                  <c:v>-1.2870000249420492</c:v>
                </c:pt>
                <c:pt idx="180">
                  <c:v>-1.4978086394807448</c:v>
                </c:pt>
                <c:pt idx="181">
                  <c:v>-1.708250298476905</c:v>
                </c:pt>
                <c:pt idx="182">
                  <c:v>-1.9183355627869645</c:v>
                </c:pt>
                <c:pt idx="183">
                  <c:v>-2.128075057304649</c:v>
                </c:pt>
                <c:pt idx="184">
                  <c:v>-2.3374794421468934</c:v>
                </c:pt>
                <c:pt idx="185">
                  <c:v>-2.5465593862243097</c:v>
                </c:pt>
                <c:pt idx="186">
                  <c:v>-2.7553255431332282</c:v>
                </c:pt>
                <c:pt idx="187">
                  <c:v>-2.963788529296373</c:v>
                </c:pt>
                <c:pt idx="188">
                  <c:v>-3.1719589042704186</c:v>
                </c:pt>
                <c:pt idx="189">
                  <c:v>-3.3798471531329177</c:v>
                </c:pt>
                <c:pt idx="190">
                  <c:v>-3.5874636708552536</c:v>
                </c:pt>
                <c:pt idx="191">
                  <c:v>-3.7948187485652589</c:v>
                </c:pt>
                <c:pt idx="192">
                  <c:v>-4.001922561599919</c:v>
                </c:pt>
                <c:pt idx="193">
                  <c:v>-4.208785159248233</c:v>
                </c:pt>
                <c:pt idx="194">
                  <c:v>-4.4154164560828946</c:v>
                </c:pt>
                <c:pt idx="195">
                  <c:v>-4.6218262247807047</c:v>
                </c:pt>
                <c:pt idx="196">
                  <c:v>-4.8280240903319722</c:v>
                </c:pt>
                <c:pt idx="197">
                  <c:v>-5.0340195255420213</c:v>
                </c:pt>
                <c:pt idx="198">
                  <c:v>-5.2398218477286278</c:v>
                </c:pt>
                <c:pt idx="199">
                  <c:v>-5.4454402165234725</c:v>
                </c:pt>
                <c:pt idx="200">
                  <c:v>-5.6508836326868739</c:v>
                </c:pt>
                <c:pt idx="201">
                  <c:v>-5.8561609378500599</c:v>
                </c:pt>
                <c:pt idx="202">
                  <c:v>-6.0612808151004955</c:v>
                </c:pt>
                <c:pt idx="203">
                  <c:v>-6.2662517903310331</c:v>
                </c:pt>
                <c:pt idx="204">
                  <c:v>-6.4710822342755137</c:v>
                </c:pt>
                <c:pt idx="205">
                  <c:v>-6.6757803651578129</c:v>
                </c:pt>
                <c:pt idx="206">
                  <c:v>-6.880354251884075</c:v>
                </c:pt>
                <c:pt idx="207">
                  <c:v>-7.0848118177110351</c:v>
                </c:pt>
                <c:pt idx="208">
                  <c:v>-7.2891608443270997</c:v>
                </c:pt>
                <c:pt idx="209">
                  <c:v>-7.4934089762842682</c:v>
                </c:pt>
                <c:pt idx="210">
                  <c:v>-7.6975637257235547</c:v>
                </c:pt>
                <c:pt idx="211">
                  <c:v>-7.9016324773369746</c:v>
                </c:pt>
                <c:pt idx="212">
                  <c:v>-8.1056224935135646</c:v>
                </c:pt>
                <c:pt idx="213">
                  <c:v>-8.309540919616758</c:v>
                </c:pt>
                <c:pt idx="214">
                  <c:v>-8.5133947893440762</c:v>
                </c:pt>
                <c:pt idx="215">
                  <c:v>-8.7171910301202971</c:v>
                </c:pt>
                <c:pt idx="216">
                  <c:v>-8.9209364684771586</c:v>
                </c:pt>
                <c:pt idx="217">
                  <c:v>-9.1246378353735018</c:v>
                </c:pt>
                <c:pt idx="218">
                  <c:v>-9.3283017714105299</c:v>
                </c:pt>
                <c:pt idx="219">
                  <c:v>-9.5319348318972104</c:v>
                </c:pt>
                <c:pt idx="220">
                  <c:v>-9.7355434917211667</c:v>
                </c:pt>
                <c:pt idx="221">
                  <c:v>-9.9391341499805392</c:v>
                </c:pt>
                <c:pt idx="222">
                  <c:v>-10.142713134331778</c:v>
                </c:pt>
                <c:pt idx="223">
                  <c:v>-10.346286705007895</c:v>
                </c:pt>
                <c:pt idx="224">
                  <c:v>-10.549861058461467</c:v>
                </c:pt>
                <c:pt idx="225">
                  <c:v>-10.753442330584889</c:v>
                </c:pt>
                <c:pt idx="226">
                  <c:v>-10.957036599460295</c:v>
                </c:pt>
                <c:pt idx="227">
                  <c:v>-11.160649887589642</c:v>
                </c:pt>
                <c:pt idx="228">
                  <c:v>-11.364288163554342</c:v>
                </c:pt>
                <c:pt idx="229">
                  <c:v>-11.567957343052328</c:v>
                </c:pt>
                <c:pt idx="230">
                  <c:v>-11.771663289258871</c:v>
                </c:pt>
                <c:pt idx="231">
                  <c:v>-11.975411812455636</c:v>
                </c:pt>
                <c:pt idx="232">
                  <c:v>-12.179208668871189</c:v>
                </c:pt>
                <c:pt idx="233">
                  <c:v>-12.383059558674397</c:v>
                </c:pt>
                <c:pt idx="234">
                  <c:v>-12.58697012306016</c:v>
                </c:pt>
                <c:pt idx="235">
                  <c:v>-12.790945940366489</c:v>
                </c:pt>
                <c:pt idx="236">
                  <c:v>-12.994992521159507</c:v>
                </c:pt>
                <c:pt idx="237">
                  <c:v>-13.199115302223195</c:v>
                </c:pt>
                <c:pt idx="238">
                  <c:v>-13.40331963938849</c:v>
                </c:pt>
                <c:pt idx="239">
                  <c:v>-13.607610799137872</c:v>
                </c:pt>
                <c:pt idx="240">
                  <c:v>-13.811993948919588</c:v>
                </c:pt>
                <c:pt idx="241">
                  <c:v>-14.016474146108459</c:v>
                </c:pt>
                <c:pt idx="242">
                  <c:v>-14.221056325549432</c:v>
                </c:pt>
                <c:pt idx="243">
                  <c:v>-14.425745285623689</c:v>
                </c:pt>
                <c:pt idx="244">
                  <c:v>-14.630545672778782</c:v>
                </c:pt>
                <c:pt idx="245">
                  <c:v>-14.835461964468413</c:v>
                </c:pt>
                <c:pt idx="246">
                  <c:v>-15.040498450452022</c:v>
                </c:pt>
                <c:pt idx="247">
                  <c:v>-15.245659212409796</c:v>
                </c:pt>
                <c:pt idx="248">
                  <c:v>-15.450948101836094</c:v>
                </c:pt>
                <c:pt idx="249">
                  <c:v>-15.656368716181717</c:v>
                </c:pt>
                <c:pt idx="250">
                  <c:v>-15.861924373225797</c:v>
                </c:pt>
                <c:pt idx="251">
                  <c:v>-16.067618083666904</c:v>
                </c:pt>
                <c:pt idx="252">
                  <c:v>-16.273452521939564</c:v>
                </c:pt>
                <c:pt idx="253">
                  <c:v>-16.479429995269811</c:v>
                </c:pt>
                <c:pt idx="254">
                  <c:v>-16.685552411004043</c:v>
                </c:pt>
                <c:pt idx="255">
                  <c:v>-16.89182124226004</c:v>
                </c:pt>
                <c:pt idx="256">
                  <c:v>-17.098237491966586</c:v>
                </c:pt>
                <c:pt idx="257">
                  <c:v>-17.304801655378768</c:v>
                </c:pt>
                <c:pt idx="258">
                  <c:v>-17.511513681176073</c:v>
                </c:pt>
                <c:pt idx="259">
                  <c:v>-17.71837293127296</c:v>
                </c:pt>
                <c:pt idx="260">
                  <c:v>-17.925378139493155</c:v>
                </c:pt>
                <c:pt idx="261">
                  <c:v>-18.132527369284354</c:v>
                </c:pt>
                <c:pt idx="262">
                  <c:v>-18.339817970671756</c:v>
                </c:pt>
                <c:pt idx="263">
                  <c:v>-18.547246536674592</c:v>
                </c:pt>
                <c:pt idx="264">
                  <c:v>-18.754808859432423</c:v>
                </c:pt>
                <c:pt idx="265">
                  <c:v>-18.962499886311697</c:v>
                </c:pt>
                <c:pt idx="266">
                  <c:v>-19.170313676284461</c:v>
                </c:pt>
                <c:pt idx="267">
                  <c:v>-19.378243356891474</c:v>
                </c:pt>
                <c:pt idx="268">
                  <c:v>-19.586281082120252</c:v>
                </c:pt>
                <c:pt idx="269">
                  <c:v>-19.794417991543689</c:v>
                </c:pt>
                <c:pt idx="270">
                  <c:v>-20.00264417107693</c:v>
                </c:pt>
                <c:pt idx="271">
                  <c:v>-20.210948615719225</c:v>
                </c:pt>
                <c:pt idx="272">
                  <c:v>-20.419319194650839</c:v>
                </c:pt>
                <c:pt idx="273">
                  <c:v>-20.627742619055159</c:v>
                </c:pt>
                <c:pt idx="274">
                  <c:v>-20.836204413029467</c:v>
                </c:pt>
                <c:pt idx="275">
                  <c:v>-21.04468888793831</c:v>
                </c:pt>
                <c:pt idx="276">
                  <c:v>-21.253179120543987</c:v>
                </c:pt>
                <c:pt idx="277">
                  <c:v>-21.461656935228007</c:v>
                </c:pt>
                <c:pt idx="278">
                  <c:v>-21.670102890587003</c:v>
                </c:pt>
                <c:pt idx="279">
                  <c:v>-21.878496270652448</c:v>
                </c:pt>
                <c:pt idx="280">
                  <c:v>-22.086815080943182</c:v>
                </c:pt>
                <c:pt idx="281">
                  <c:v>-22.295036049514017</c:v>
                </c:pt>
                <c:pt idx="282">
                  <c:v>-22.503134633113373</c:v>
                </c:pt>
                <c:pt idx="283">
                  <c:v>-22.711085028509242</c:v>
                </c:pt>
                <c:pt idx="284">
                  <c:v>-22.918860188984574</c:v>
                </c:pt>
                <c:pt idx="285">
                  <c:v>-23.126431845944634</c:v>
                </c:pt>
                <c:pt idx="286">
                  <c:v>-23.333770535517367</c:v>
                </c:pt>
                <c:pt idx="287">
                  <c:v>-23.540845629967965</c:v>
                </c:pt>
                <c:pt idx="288">
                  <c:v>-23.747625373689417</c:v>
                </c:pt>
                <c:pt idx="289">
                  <c:v>-23.954076923474023</c:v>
                </c:pt>
                <c:pt idx="290">
                  <c:v>-24.160166392718217</c:v>
                </c:pt>
                <c:pt idx="291">
                  <c:v>-24.365858899165563</c:v>
                </c:pt>
                <c:pt idx="292">
                  <c:v>-24.571118615751161</c:v>
                </c:pt>
                <c:pt idx="293">
                  <c:v>-24.775908824074687</c:v>
                </c:pt>
                <c:pt idx="294">
                  <c:v>-24.980191970009876</c:v>
                </c:pt>
                <c:pt idx="295">
                  <c:v>-25.183929720927331</c:v>
                </c:pt>
                <c:pt idx="296">
                  <c:v>-25.387083024018956</c:v>
                </c:pt>
                <c:pt idx="297">
                  <c:v>-25.589612165195369</c:v>
                </c:pt>
                <c:pt idx="298">
                  <c:v>-25.79147682805273</c:v>
                </c:pt>
                <c:pt idx="299">
                  <c:v>-25.992636152420289</c:v>
                </c:pt>
                <c:pt idx="300">
                  <c:v>-26.193048792033405</c:v>
                </c:pt>
                <c:pt idx="301">
                  <c:v>-26.392672970915328</c:v>
                </c:pt>
                <c:pt idx="302">
                  <c:v>-26.591466538098874</c:v>
                </c:pt>
                <c:pt idx="303">
                  <c:v>-26.789387020373848</c:v>
                </c:pt>
                <c:pt idx="304">
                  <c:v>-26.986391672805684</c:v>
                </c:pt>
                <c:pt idx="305">
                  <c:v>-27.182437526836392</c:v>
                </c:pt>
                <c:pt idx="306">
                  <c:v>-27.377481435846317</c:v>
                </c:pt>
                <c:pt idx="307">
                  <c:v>-27.571480118125656</c:v>
                </c:pt>
                <c:pt idx="308">
                  <c:v>-27.764390197273833</c:v>
                </c:pt>
                <c:pt idx="309">
                  <c:v>-27.956168240115449</c:v>
                </c:pt>
                <c:pt idx="310">
                  <c:v>-28.146770792286446</c:v>
                </c:pt>
                <c:pt idx="311">
                  <c:v>-28.336154411708918</c:v>
                </c:pt>
                <c:pt idx="312">
                  <c:v>-28.524275700229079</c:v>
                </c:pt>
                <c:pt idx="313">
                  <c:v>-28.711091333746211</c:v>
                </c:pt>
                <c:pt idx="314">
                  <c:v>-28.896558091205122</c:v>
                </c:pt>
                <c:pt idx="315">
                  <c:v>-29.080632882861391</c:v>
                </c:pt>
                <c:pt idx="316">
                  <c:v>-29.263272778258088</c:v>
                </c:pt>
                <c:pt idx="317">
                  <c:v>-29.444435034372724</c:v>
                </c:pt>
                <c:pt idx="318">
                  <c:v>-29.624077124403172</c:v>
                </c:pt>
                <c:pt idx="319">
                  <c:v>-29.802156767664826</c:v>
                </c:pt>
                <c:pt idx="320">
                  <c:v>-29.978631961061019</c:v>
                </c:pt>
                <c:pt idx="321">
                  <c:v>-30.153461012574333</c:v>
                </c:pt>
                <c:pt idx="322">
                  <c:v>-30.326602577198795</c:v>
                </c:pt>
                <c:pt idx="323">
                  <c:v>-30.498015695700531</c:v>
                </c:pt>
                <c:pt idx="324">
                  <c:v>-30.667659836550531</c:v>
                </c:pt>
                <c:pt idx="325">
                  <c:v>-30.835494941325408</c:v>
                </c:pt>
                <c:pt idx="326">
                  <c:v>-31.001481473815254</c:v>
                </c:pt>
                <c:pt idx="327">
                  <c:v>-31.165580473015581</c:v>
                </c:pt>
                <c:pt idx="328">
                  <c:v>-31.327753610114581</c:v>
                </c:pt>
                <c:pt idx="329">
                  <c:v>-31.487963249514792</c:v>
                </c:pt>
                <c:pt idx="330">
                  <c:v>-31.646172513856079</c:v>
                </c:pt>
                <c:pt idx="331">
                  <c:v>-31.802345352929436</c:v>
                </c:pt>
                <c:pt idx="332">
                  <c:v>-31.956446616296095</c:v>
                </c:pt>
                <c:pt idx="333">
                  <c:v>-32.108442129348532</c:v>
                </c:pt>
                <c:pt idx="334">
                  <c:v>-32.258298772475712</c:v>
                </c:pt>
                <c:pt idx="335">
                  <c:v>-32.40598456292237</c:v>
                </c:pt>
                <c:pt idx="336">
                  <c:v>-32.551468738861615</c:v>
                </c:pt>
                <c:pt idx="337">
                  <c:v>-32.694721845139455</c:v>
                </c:pt>
                <c:pt idx="338">
                  <c:v>-32.835715820085369</c:v>
                </c:pt>
                <c:pt idx="339">
                  <c:v>-32.974424082737379</c:v>
                </c:pt>
                <c:pt idx="340">
                  <c:v>-33.11082161978193</c:v>
                </c:pt>
                <c:pt idx="341">
                  <c:v>-33.244885071475409</c:v>
                </c:pt>
                <c:pt idx="342">
                  <c:v>-33.376592815787063</c:v>
                </c:pt>
                <c:pt idx="343">
                  <c:v>-33.505925049987383</c:v>
                </c:pt>
                <c:pt idx="344">
                  <c:v>-33.632863868900458</c:v>
                </c:pt>
                <c:pt idx="345">
                  <c:v>-33.757393339043681</c:v>
                </c:pt>
                <c:pt idx="346">
                  <c:v>-33.879499567893689</c:v>
                </c:pt>
                <c:pt idx="347">
                  <c:v>-33.999170767545806</c:v>
                </c:pt>
                <c:pt idx="348">
                  <c:v>-34.116397312069545</c:v>
                </c:pt>
                <c:pt idx="349">
                  <c:v>-34.231171787912544</c:v>
                </c:pt>
                <c:pt idx="350">
                  <c:v>-34.343489036761028</c:v>
                </c:pt>
                <c:pt idx="351">
                  <c:v>-34.453346190331871</c:v>
                </c:pt>
                <c:pt idx="352">
                  <c:v>-34.56074269664466</c:v>
                </c:pt>
                <c:pt idx="353">
                  <c:v>-34.665680337402911</c:v>
                </c:pt>
                <c:pt idx="354">
                  <c:v>-34.768163236199385</c:v>
                </c:pt>
                <c:pt idx="355">
                  <c:v>-34.868197857350623</c:v>
                </c:pt>
                <c:pt idx="356">
                  <c:v>-34.965792995258113</c:v>
                </c:pt>
                <c:pt idx="357">
                  <c:v>-35.060959754287445</c:v>
                </c:pt>
                <c:pt idx="358">
                  <c:v>-35.153711519250038</c:v>
                </c:pt>
                <c:pt idx="359">
                  <c:v>-35.244063916663102</c:v>
                </c:pt>
                <c:pt idx="360">
                  <c:v>-35.332034767052626</c:v>
                </c:pt>
                <c:pt idx="361">
                  <c:v>-35.417644028646571</c:v>
                </c:pt>
                <c:pt idx="362">
                  <c:v>-35.500913732884079</c:v>
                </c:pt>
                <c:pt idx="363">
                  <c:v>-35.581867912236888</c:v>
                </c:pt>
                <c:pt idx="364">
                  <c:v>-35.660532520902493</c:v>
                </c:pt>
                <c:pt idx="365">
                  <c:v>-35.736935348982968</c:v>
                </c:pt>
                <c:pt idx="366">
                  <c:v>-35.811105930808495</c:v>
                </c:pt>
                <c:pt idx="367">
                  <c:v>-35.883075448101067</c:v>
                </c:pt>
                <c:pt idx="368">
                  <c:v>-35.95287662870043</c:v>
                </c:pt>
                <c:pt idx="369">
                  <c:v>-36.020543641589285</c:v>
                </c:pt>
                <c:pt idx="370">
                  <c:v>-36.086111988965044</c:v>
                </c:pt>
                <c:pt idx="371">
                  <c:v>-36.149618396100763</c:v>
                </c:pt>
                <c:pt idx="372">
                  <c:v>-36.211100699729961</c:v>
                </c:pt>
                <c:pt idx="373">
                  <c:v>-36.270597735669881</c:v>
                </c:pt>
                <c:pt idx="374">
                  <c:v>-36.328149226373945</c:v>
                </c:pt>
                <c:pt idx="375">
                  <c:v>-36.383795669071922</c:v>
                </c:pt>
                <c:pt idx="376">
                  <c:v>-36.437578225117726</c:v>
                </c:pt>
                <c:pt idx="377">
                  <c:v>-36.489538611125489</c:v>
                </c:pt>
                <c:pt idx="378">
                  <c:v>-36.53971899242633</c:v>
                </c:pt>
                <c:pt idx="379">
                  <c:v>-36.588161879330848</c:v>
                </c:pt>
                <c:pt idx="380">
                  <c:v>-36.634910026632618</c:v>
                </c:pt>
                <c:pt idx="381">
                  <c:v>-36.680006336734998</c:v>
                </c:pt>
                <c:pt idx="382">
                  <c:v>-36.72349376673251</c:v>
                </c:pt>
                <c:pt idx="383">
                  <c:v>-36.765415239727098</c:v>
                </c:pt>
                <c:pt idx="384">
                  <c:v>-36.805813560607554</c:v>
                </c:pt>
                <c:pt idx="385">
                  <c:v>-36.844731336472869</c:v>
                </c:pt>
                <c:pt idx="386">
                  <c:v>-36.882210901833545</c:v>
                </c:pt>
                <c:pt idx="387">
                  <c:v>-36.918294248678691</c:v>
                </c:pt>
                <c:pt idx="388">
                  <c:v>-36.95302296145811</c:v>
                </c:pt>
                <c:pt idx="389">
                  <c:v>-36.986438156987113</c:v>
                </c:pt>
                <c:pt idx="390">
                  <c:v>-37.018580429249162</c:v>
                </c:pt>
                <c:pt idx="391">
                  <c:v>-37.049489799037254</c:v>
                </c:pt>
                <c:pt idx="392">
                  <c:v>-37.079205668348095</c:v>
                </c:pt>
                <c:pt idx="393">
                  <c:v>-37.107766779417297</c:v>
                </c:pt>
                <c:pt idx="394">
                  <c:v>-37.135211178261166</c:v>
                </c:pt>
                <c:pt idx="395">
                  <c:v>-37.161576182573889</c:v>
                </c:pt>
                <c:pt idx="396">
                  <c:v>-37.186898353811138</c:v>
                </c:pt>
                <c:pt idx="397">
                  <c:v>-37.211213473280807</c:v>
                </c:pt>
                <c:pt idx="398">
                  <c:v>-37.234556522048919</c:v>
                </c:pt>
                <c:pt idx="399">
                  <c:v>-37.256961664464633</c:v>
                </c:pt>
                <c:pt idx="400">
                  <c:v>-37.278462235100463</c:v>
                </c:pt>
                <c:pt idx="401">
                  <c:v>-37.299090728902797</c:v>
                </c:pt>
                <c:pt idx="402">
                  <c:v>-37.318878794346141</c:v>
                </c:pt>
                <c:pt idx="403">
                  <c:v>-37.337857229385612</c:v>
                </c:pt>
                <c:pt idx="404">
                  <c:v>-37.356055980004179</c:v>
                </c:pt>
                <c:pt idx="405">
                  <c:v>-37.373504141155159</c:v>
                </c:pt>
                <c:pt idx="406">
                  <c:v>-37.390229959905817</c:v>
                </c:pt>
                <c:pt idx="407">
                  <c:v>-37.406260840591507</c:v>
                </c:pt>
                <c:pt idx="408">
                  <c:v>-37.421623351799731</c:v>
                </c:pt>
                <c:pt idx="409">
                  <c:v>-37.436343235006895</c:v>
                </c:pt>
                <c:pt idx="410">
                  <c:v>-37.450445414701399</c:v>
                </c:pt>
                <c:pt idx="411">
                  <c:v>-37.463954009832406</c:v>
                </c:pt>
                <c:pt idx="412">
                  <c:v>-37.476892346433452</c:v>
                </c:pt>
                <c:pt idx="413">
                  <c:v>-37.489282971277383</c:v>
                </c:pt>
                <c:pt idx="414">
                  <c:v>-37.501147666428075</c:v>
                </c:pt>
                <c:pt idx="415">
                  <c:v>-37.512507464562901</c:v>
                </c:pt>
                <c:pt idx="416">
                  <c:v>-37.52338266494781</c:v>
                </c:pt>
                <c:pt idx="417">
                  <c:v>-37.533792849955724</c:v>
                </c:pt>
                <c:pt idx="418">
                  <c:v>-37.543756902026011</c:v>
                </c:pt>
                <c:pt idx="419">
                  <c:v>-37.553293020971807</c:v>
                </c:pt>
                <c:pt idx="420">
                  <c:v>-37.562418741548001</c:v>
                </c:pt>
                <c:pt idx="421">
                  <c:v>-37.571150951201354</c:v>
                </c:pt>
                <c:pt idx="422">
                  <c:v>-37.579505907929473</c:v>
                </c:pt>
                <c:pt idx="423">
                  <c:v>-37.587499258183975</c:v>
                </c:pt>
                <c:pt idx="424">
                  <c:v>-37.595146054756903</c:v>
                </c:pt>
                <c:pt idx="425">
                  <c:v>-37.602460774597439</c:v>
                </c:pt>
                <c:pt idx="426">
                  <c:v>-37.609457336510808</c:v>
                </c:pt>
                <c:pt idx="427">
                  <c:v>-37.616149118695326</c:v>
                </c:pt>
                <c:pt idx="428">
                  <c:v>-37.622548976080317</c:v>
                </c:pt>
                <c:pt idx="429">
                  <c:v>-37.628669257430971</c:v>
                </c:pt>
                <c:pt idx="430">
                  <c:v>-37.634521822190194</c:v>
                </c:pt>
                <c:pt idx="431">
                  <c:v>-37.640118057032531</c:v>
                </c:pt>
                <c:pt idx="432">
                  <c:v>-37.64546889210753</c:v>
                </c:pt>
                <c:pt idx="433">
                  <c:v>-37.650584816954243</c:v>
                </c:pt>
                <c:pt idx="434">
                  <c:v>-37.655475896071316</c:v>
                </c:pt>
                <c:pt idx="435">
                  <c:v>-37.660151784129425</c:v>
                </c:pt>
                <c:pt idx="436">
                  <c:v>-37.664621740816095</c:v>
                </c:pt>
                <c:pt idx="437">
                  <c:v>-37.668894645304995</c:v>
                </c:pt>
                <c:pt idx="438">
                  <c:v>-37.672979010343475</c:v>
                </c:pt>
                <c:pt idx="439">
                  <c:v>-37.676882995954905</c:v>
                </c:pt>
                <c:pt idx="440">
                  <c:v>-37.68061442275323</c:v>
                </c:pt>
                <c:pt idx="441">
                  <c:v>-37.684180784869092</c:v>
                </c:pt>
                <c:pt idx="442">
                  <c:v>-37.687589262488622</c:v>
                </c:pt>
                <c:pt idx="443">
                  <c:v>-37.690846734006037</c:v>
                </c:pt>
                <c:pt idx="444">
                  <c:v>-37.693959787793922</c:v>
                </c:pt>
                <c:pt idx="445">
                  <c:v>-37.696934733594709</c:v>
                </c:pt>
                <c:pt idx="446">
                  <c:v>-37.699777613538046</c:v>
                </c:pt>
                <c:pt idx="447">
                  <c:v>-37.702494212789979</c:v>
                </c:pt>
                <c:pt idx="448">
                  <c:v>-37.705090069839983</c:v>
                </c:pt>
                <c:pt idx="449">
                  <c:v>-37.707570486432239</c:v>
                </c:pt>
                <c:pt idx="450">
                  <c:v>-37.709940537148839</c:v>
                </c:pt>
                <c:pt idx="451">
                  <c:v>-37.712205078652183</c:v>
                </c:pt>
                <c:pt idx="452">
                  <c:v>-37.714368758594254</c:v>
                </c:pt>
                <c:pt idx="453">
                  <c:v>-37.716436024201428</c:v>
                </c:pt>
                <c:pt idx="454">
                  <c:v>-37.718411130542108</c:v>
                </c:pt>
                <c:pt idx="455">
                  <c:v>-37.720298148487025</c:v>
                </c:pt>
                <c:pt idx="456">
                  <c:v>-37.72210097236924</c:v>
                </c:pt>
                <c:pt idx="457">
                  <c:v>-37.723823327353578</c:v>
                </c:pt>
                <c:pt idx="458">
                  <c:v>-37.7254687765233</c:v>
                </c:pt>
                <c:pt idx="459">
                  <c:v>-37.727040727693222</c:v>
                </c:pt>
                <c:pt idx="460">
                  <c:v>-37.728542439956904</c:v>
                </c:pt>
                <c:pt idx="461">
                  <c:v>-37.729977029977675</c:v>
                </c:pt>
                <c:pt idx="462">
                  <c:v>-37.731347478030649</c:v>
                </c:pt>
                <c:pt idx="463">
                  <c:v>-37.732656633804361</c:v>
                </c:pt>
                <c:pt idx="464">
                  <c:v>-37.733907221970782</c:v>
                </c:pt>
                <c:pt idx="465">
                  <c:v>-37.735101847530451</c:v>
                </c:pt>
                <c:pt idx="466">
                  <c:v>-37.736243000941947</c:v>
                </c:pt>
                <c:pt idx="467">
                  <c:v>-37.737333063042037</c:v>
                </c:pt>
                <c:pt idx="468">
                  <c:v>-37.738374309765184</c:v>
                </c:pt>
                <c:pt idx="469">
                  <c:v>-37.739368916668937</c:v>
                </c:pt>
                <c:pt idx="470">
                  <c:v>-37.7403189632726</c:v>
                </c:pt>
                <c:pt idx="471">
                  <c:v>-37.741226437216106</c:v>
                </c:pt>
                <c:pt idx="472">
                  <c:v>-37.742093238245992</c:v>
                </c:pt>
                <c:pt idx="473">
                  <c:v>-37.742921182034806</c:v>
                </c:pt>
                <c:pt idx="474">
                  <c:v>-37.743712003840507</c:v>
                </c:pt>
                <c:pt idx="475">
                  <c:v>-37.744467362012024</c:v>
                </c:pt>
                <c:pt idx="476">
                  <c:v>-37.745188841346753</c:v>
                </c:pt>
                <c:pt idx="477">
                  <c:v>-37.745877956306224</c:v>
                </c:pt>
                <c:pt idx="478">
                  <c:v>-37.746536154094976</c:v>
                </c:pt>
                <c:pt idx="479">
                  <c:v>-37.747164817608621</c:v>
                </c:pt>
                <c:pt idx="480">
                  <c:v>-37.747765268256181</c:v>
                </c:pt>
                <c:pt idx="481">
                  <c:v>-37.748338768661306</c:v>
                </c:pt>
                <c:pt idx="482">
                  <c:v>-37.748886525248068</c:v>
                </c:pt>
                <c:pt idx="483">
                  <c:v>-37.749409690715446</c:v>
                </c:pt>
                <c:pt idx="484">
                  <c:v>-37.749909366405149</c:v>
                </c:pt>
                <c:pt idx="485">
                  <c:v>-37.750386604567382</c:v>
                </c:pt>
                <c:pt idx="486">
                  <c:v>-37.750842410528584</c:v>
                </c:pt>
                <c:pt idx="487">
                  <c:v>-37.751277744765197</c:v>
                </c:pt>
                <c:pt idx="488">
                  <c:v>-37.751693524887543</c:v>
                </c:pt>
                <c:pt idx="489">
                  <c:v>-37.752090627537306</c:v>
                </c:pt>
                <c:pt idx="490">
                  <c:v>-37.752469890202441</c:v>
                </c:pt>
                <c:pt idx="491">
                  <c:v>-37.752832112953051</c:v>
                </c:pt>
                <c:pt idx="492">
                  <c:v>-37.753178060101199</c:v>
                </c:pt>
                <c:pt idx="493">
                  <c:v>-37.753508461788421</c:v>
                </c:pt>
                <c:pt idx="494">
                  <c:v>-37.753824015503504</c:v>
                </c:pt>
                <c:pt idx="495">
                  <c:v>-37.75412538753374</c:v>
                </c:pt>
                <c:pt idx="496">
                  <c:v>-37.75441321435251</c:v>
                </c:pt>
                <c:pt idx="497">
                  <c:v>-37.754688103945945</c:v>
                </c:pt>
                <c:pt idx="498">
                  <c:v>-37.754950637081059</c:v>
                </c:pt>
                <c:pt idx="499">
                  <c:v>-37.755201368518094</c:v>
                </c:pt>
                <c:pt idx="500">
                  <c:v>-37.755440828169561</c:v>
                </c:pt>
                <c:pt idx="501">
                  <c:v>-37.755669522207846</c:v>
                </c:pt>
                <c:pt idx="502">
                  <c:v>-37.755887934124075</c:v>
                </c:pt>
                <c:pt idx="503">
                  <c:v>-37.75609652574024</c:v>
                </c:pt>
                <c:pt idx="504">
                  <c:v>-37.756295738176263</c:v>
                </c:pt>
                <c:pt idx="505">
                  <c:v>-37.756485992774657</c:v>
                </c:pt>
                <c:pt idx="506">
                  <c:v>-37.756667691983729</c:v>
                </c:pt>
                <c:pt idx="507">
                  <c:v>-37.756841220201913</c:v>
                </c:pt>
                <c:pt idx="508">
                  <c:v>-37.757006944584809</c:v>
                </c:pt>
                <c:pt idx="509">
                  <c:v>-37.75716521581586</c:v>
                </c:pt>
                <c:pt idx="510">
                  <c:v>-37.757316368843327</c:v>
                </c:pt>
                <c:pt idx="511">
                  <c:v>-37.757460723584025</c:v>
                </c:pt>
                <c:pt idx="512">
                  <c:v>-37.757598585596249</c:v>
                </c:pt>
                <c:pt idx="513">
                  <c:v>-37.75773024672236</c:v>
                </c:pt>
                <c:pt idx="514">
                  <c:v>-37.757855985702918</c:v>
                </c:pt>
                <c:pt idx="515">
                  <c:v>-37.757976068763512</c:v>
                </c:pt>
                <c:pt idx="516">
                  <c:v>-37.758090750175143</c:v>
                </c:pt>
                <c:pt idx="517">
                  <c:v>-37.758200272790106</c:v>
                </c:pt>
                <c:pt idx="518">
                  <c:v>-37.758304868553587</c:v>
                </c:pt>
                <c:pt idx="519">
                  <c:v>-37.758404758992398</c:v>
                </c:pt>
                <c:pt idx="520">
                  <c:v>-37.758500155682349</c:v>
                </c:pt>
                <c:pt idx="521">
                  <c:v>-37.758591260694089</c:v>
                </c:pt>
                <c:pt idx="522">
                  <c:v>-37.758678267019619</c:v>
                </c:pt>
                <c:pt idx="523">
                  <c:v>-37.758761358979363</c:v>
                </c:pt>
                <c:pt idx="524">
                  <c:v>-37.75884071261131</c:v>
                </c:pt>
                <c:pt idx="525">
                  <c:v>-37.758916496042389</c:v>
                </c:pt>
                <c:pt idx="526">
                  <c:v>-37.758988869843733</c:v>
                </c:pt>
                <c:pt idx="527">
                  <c:v>-37.759057987369573</c:v>
                </c:pt>
                <c:pt idx="528">
                  <c:v>-37.759123995081261</c:v>
                </c:pt>
                <c:pt idx="529">
                  <c:v>-37.759187032856666</c:v>
                </c:pt>
                <c:pt idx="530">
                  <c:v>-37.759247234285802</c:v>
                </c:pt>
                <c:pt idx="531">
                  <c:v>-37.759304726953026</c:v>
                </c:pt>
                <c:pt idx="532">
                  <c:v>-37.759359632706847</c:v>
                </c:pt>
                <c:pt idx="533">
                  <c:v>-37.759412067917467</c:v>
                </c:pt>
                <c:pt idx="534">
                  <c:v>-37.759462143722892</c:v>
                </c:pt>
                <c:pt idx="535">
                  <c:v>-37.759509966263892</c:v>
                </c:pt>
                <c:pt idx="536">
                  <c:v>-37.759555636908452</c:v>
                </c:pt>
                <c:pt idx="537">
                  <c:v>-37.759599252466309</c:v>
                </c:pt>
                <c:pt idx="538">
                  <c:v>-37.759640905393752</c:v>
                </c:pt>
                <c:pt idx="539">
                  <c:v>-37.759680683989025</c:v>
                </c:pt>
                <c:pt idx="540">
                  <c:v>-37.759718672579559</c:v>
                </c:pt>
                <c:pt idx="541">
                  <c:v>-37.759754951699968</c:v>
                </c:pt>
                <c:pt idx="542">
                  <c:v>-37.759789598262898</c:v>
                </c:pt>
                <c:pt idx="543">
                  <c:v>-37.759822685721637</c:v>
                </c:pt>
                <c:pt idx="544">
                  <c:v>-37.759854284225575</c:v>
                </c:pt>
                <c:pt idx="545">
                  <c:v>-37.75988446076888</c:v>
                </c:pt>
                <c:pt idx="546">
                  <c:v>-37.759913279332125</c:v>
                </c:pt>
                <c:pt idx="547">
                  <c:v>-37.759940801017912</c:v>
                </c:pt>
                <c:pt idx="548">
                  <c:v>-37.759967084180303</c:v>
                </c:pt>
                <c:pt idx="549">
                  <c:v>-37.759992184548238</c:v>
                </c:pt>
                <c:pt idx="550">
                  <c:v>-37.760016155343664</c:v>
                </c:pt>
                <c:pt idx="551">
                  <c:v>-37.760039047394351</c:v>
                </c:pt>
                <c:pt idx="552">
                  <c:v>-37.760060909241211</c:v>
                </c:pt>
                <c:pt idx="553">
                  <c:v>-37.760081787241639</c:v>
                </c:pt>
                <c:pt idx="554">
                  <c:v>-37.760101725667404</c:v>
                </c:pt>
                <c:pt idx="555">
                  <c:v>-37.760120766798231</c:v>
                </c:pt>
                <c:pt idx="556">
                  <c:v>-37.760138951011911</c:v>
                </c:pt>
                <c:pt idx="557">
                  <c:v>-37.760156316869491</c:v>
                </c:pt>
                <c:pt idx="558">
                  <c:v>-37.760172901197002</c:v>
                </c:pt>
                <c:pt idx="559">
                  <c:v>-37.760188739163659</c:v>
                </c:pt>
                <c:pt idx="560">
                  <c:v>-37.760203864356235</c:v>
                </c:pt>
                <c:pt idx="561">
                  <c:v>-37.76021830885022</c:v>
                </c:pt>
                <c:pt idx="562">
                  <c:v>-37.760232103278021</c:v>
                </c:pt>
                <c:pt idx="563">
                  <c:v>-37.760245276893627</c:v>
                </c:pt>
                <c:pt idx="564">
                  <c:v>-37.760257857634684</c:v>
                </c:pt>
                <c:pt idx="565">
                  <c:v>-37.760269872181844</c:v>
                </c:pt>
                <c:pt idx="566">
                  <c:v>-37.760281346015134</c:v>
                </c:pt>
                <c:pt idx="567">
                  <c:v>-37.760292303468027</c:v>
                </c:pt>
                <c:pt idx="568">
                  <c:v>-37.760302767779159</c:v>
                </c:pt>
                <c:pt idx="569">
                  <c:v>-37.760312761141272</c:v>
                </c:pt>
                <c:pt idx="570">
                  <c:v>-37.760322304748634</c:v>
                </c:pt>
                <c:pt idx="571">
                  <c:v>-37.760331418841737</c:v>
                </c:pt>
                <c:pt idx="572">
                  <c:v>-37.760340122750229</c:v>
                </c:pt>
                <c:pt idx="573">
                  <c:v>-37.760348434934009</c:v>
                </c:pt>
                <c:pt idx="574">
                  <c:v>-37.760356373022134</c:v>
                </c:pt>
                <c:pt idx="575">
                  <c:v>-37.760363953850451</c:v>
                </c:pt>
                <c:pt idx="576">
                  <c:v>-37.760371193497193</c:v>
                </c:pt>
                <c:pt idx="577">
                  <c:v>-37.760378107316932</c:v>
                </c:pt>
                <c:pt idx="578">
                  <c:v>-37.76038470997343</c:v>
                </c:pt>
                <c:pt idx="579">
                  <c:v>-37.760391015470425</c:v>
                </c:pt>
                <c:pt idx="580">
                  <c:v>-37.760397037181548</c:v>
                </c:pt>
                <c:pt idx="581">
                  <c:v>-37.760402787878519</c:v>
                </c:pt>
                <c:pt idx="582">
                  <c:v>-37.760408279758323</c:v>
                </c:pt>
                <c:pt idx="583">
                  <c:v>-37.76041352446903</c:v>
                </c:pt>
                <c:pt idx="584">
                  <c:v>-37.760418533134548</c:v>
                </c:pt>
                <c:pt idx="585">
                  <c:v>-37.760423316378166</c:v>
                </c:pt>
                <c:pt idx="586">
                  <c:v>-37.760427884345077</c:v>
                </c:pt>
                <c:pt idx="587">
                  <c:v>-37.76043224672398</c:v>
                </c:pt>
                <c:pt idx="588">
                  <c:v>-37.760436412767355</c:v>
                </c:pt>
                <c:pt idx="589">
                  <c:v>-37.760440391311477</c:v>
                </c:pt>
                <c:pt idx="590">
                  <c:v>-37.760444190794964</c:v>
                </c:pt>
                <c:pt idx="591">
                  <c:v>-37.76044781927645</c:v>
                </c:pt>
                <c:pt idx="592">
                  <c:v>-37.760451284452067</c:v>
                </c:pt>
                <c:pt idx="593">
                  <c:v>-37.760454593671632</c:v>
                </c:pt>
                <c:pt idx="594">
                  <c:v>-37.760457753954007</c:v>
                </c:pt>
                <c:pt idx="595">
                  <c:v>-37.760460772002311</c:v>
                </c:pt>
                <c:pt idx="596">
                  <c:v>-37.760463654217965</c:v>
                </c:pt>
                <c:pt idx="597">
                  <c:v>-37.760466406714215</c:v>
                </c:pt>
                <c:pt idx="598">
                  <c:v>-37.760469035329365</c:v>
                </c:pt>
                <c:pt idx="599">
                  <c:v>-37.760471545638708</c:v>
                </c:pt>
                <c:pt idx="600">
                  <c:v>-37.760473942966819</c:v>
                </c:pt>
                <c:pt idx="601">
                  <c:v>-37.760476232398609</c:v>
                </c:pt>
                <c:pt idx="602">
                  <c:v>-37.760478418790044</c:v>
                </c:pt>
                <c:pt idx="603">
                  <c:v>-37.760480506778698</c:v>
                </c:pt>
                <c:pt idx="604">
                  <c:v>-37.760482500793266</c:v>
                </c:pt>
                <c:pt idx="605">
                  <c:v>-37.760484405063167</c:v>
                </c:pt>
                <c:pt idx="606">
                  <c:v>-37.760486223627609</c:v>
                </c:pt>
                <c:pt idx="607">
                  <c:v>-37.760487960343823</c:v>
                </c:pt>
                <c:pt idx="608">
                  <c:v>-37.760489618895569</c:v>
                </c:pt>
                <c:pt idx="609">
                  <c:v>-37.760491202800786</c:v>
                </c:pt>
                <c:pt idx="610">
                  <c:v>-37.760492715418998</c:v>
                </c:pt>
                <c:pt idx="611">
                  <c:v>-37.760494159958647</c:v>
                </c:pt>
                <c:pt idx="612">
                  <c:v>-37.760495539483749</c:v>
                </c:pt>
                <c:pt idx="613">
                  <c:v>-37.76049685692039</c:v>
                </c:pt>
                <c:pt idx="614">
                  <c:v>-37.76049811506298</c:v>
                </c:pt>
                <c:pt idx="615">
                  <c:v>-37.760499316580116</c:v>
                </c:pt>
                <c:pt idx="616">
                  <c:v>-37.760500464020396</c:v>
                </c:pt>
                <c:pt idx="617">
                  <c:v>-37.760501559817655</c:v>
                </c:pt>
                <c:pt idx="618">
                  <c:v>-37.760502606296157</c:v>
                </c:pt>
                <c:pt idx="619">
                  <c:v>-37.760503605675552</c:v>
                </c:pt>
                <c:pt idx="620">
                  <c:v>-37.760504560075688</c:v>
                </c:pt>
                <c:pt idx="621">
                  <c:v>-37.760505471520908</c:v>
                </c:pt>
                <c:pt idx="622">
                  <c:v>-37.760506341944534</c:v>
                </c:pt>
                <c:pt idx="623">
                  <c:v>-37.760507173192806</c:v>
                </c:pt>
                <c:pt idx="624">
                  <c:v>-37.760507967028857</c:v>
                </c:pt>
                <c:pt idx="625">
                  <c:v>-37.760508725136567</c:v>
                </c:pt>
                <c:pt idx="626">
                  <c:v>-37.760509449123909</c:v>
                </c:pt>
                <c:pt idx="627">
                  <c:v>-37.76051014052657</c:v>
                </c:pt>
                <c:pt idx="628">
                  <c:v>-37.760510800811097</c:v>
                </c:pt>
                <c:pt idx="629">
                  <c:v>-37.760511431377999</c:v>
                </c:pt>
                <c:pt idx="630">
                  <c:v>-37.760512033564794</c:v>
                </c:pt>
                <c:pt idx="631">
                  <c:v>-37.760512608648817</c:v>
                </c:pt>
                <c:pt idx="632">
                  <c:v>-37.760513157849836</c:v>
                </c:pt>
                <c:pt idx="633">
                  <c:v>-37.760513682332778</c:v>
                </c:pt>
                <c:pt idx="634">
                  <c:v>-37.760514183210162</c:v>
                </c:pt>
                <c:pt idx="635">
                  <c:v>-37.760514661544441</c:v>
                </c:pt>
                <c:pt idx="636">
                  <c:v>-37.76051511835017</c:v>
                </c:pt>
                <c:pt idx="637">
                  <c:v>-37.760515554596324</c:v>
                </c:pt>
                <c:pt idx="638">
                  <c:v>-37.760515971208143</c:v>
                </c:pt>
                <c:pt idx="639">
                  <c:v>-37.760516369069428</c:v>
                </c:pt>
                <c:pt idx="640">
                  <c:v>-37.760516749023978</c:v>
                </c:pt>
                <c:pt idx="641">
                  <c:v>-37.760517111877867</c:v>
                </c:pt>
                <c:pt idx="642">
                  <c:v>-37.760517458400592</c:v>
                </c:pt>
                <c:pt idx="643">
                  <c:v>-37.760517789327288</c:v>
                </c:pt>
                <c:pt idx="644">
                  <c:v>-37.760518105359857</c:v>
                </c:pt>
                <c:pt idx="645">
                  <c:v>-37.760518407168597</c:v>
                </c:pt>
                <c:pt idx="646">
                  <c:v>-37.760518695393763</c:v>
                </c:pt>
                <c:pt idx="647">
                  <c:v>-37.760518970646658</c:v>
                </c:pt>
                <c:pt idx="648">
                  <c:v>-37.760519233511197</c:v>
                </c:pt>
                <c:pt idx="649">
                  <c:v>-37.760519484544858</c:v>
                </c:pt>
                <c:pt idx="650">
                  <c:v>-37.760519724280179</c:v>
                </c:pt>
                <c:pt idx="651">
                  <c:v>-37.760519953225597</c:v>
                </c:pt>
                <c:pt idx="652">
                  <c:v>-37.760520171866816</c:v>
                </c:pt>
                <c:pt idx="653">
                  <c:v>-37.76052038066755</c:v>
                </c:pt>
                <c:pt idx="654">
                  <c:v>-37.760520580070718</c:v>
                </c:pt>
                <c:pt idx="655">
                  <c:v>-37.760520770499298</c:v>
                </c:pt>
                <c:pt idx="656">
                  <c:v>-37.760520952357155</c:v>
                </c:pt>
                <c:pt idx="657">
                  <c:v>-37.760521126030092</c:v>
                </c:pt>
                <c:pt idx="658">
                  <c:v>-37.760521291886427</c:v>
                </c:pt>
                <c:pt idx="659">
                  <c:v>-37.760521450278084</c:v>
                </c:pt>
                <c:pt idx="660">
                  <c:v>-37.76052160154088</c:v>
                </c:pt>
                <c:pt idx="661">
                  <c:v>-37.760521745995781</c:v>
                </c:pt>
                <c:pt idx="662">
                  <c:v>-37.760521883949075</c:v>
                </c:pt>
                <c:pt idx="663">
                  <c:v>-37.760522015693461</c:v>
                </c:pt>
                <c:pt idx="664">
                  <c:v>-37.760522141508424</c:v>
                </c:pt>
                <c:pt idx="665">
                  <c:v>-37.760522261660753</c:v>
                </c:pt>
                <c:pt idx="666">
                  <c:v>-37.760522376405369</c:v>
                </c:pt>
                <c:pt idx="667">
                  <c:v>-37.760522485985618</c:v>
                </c:pt>
                <c:pt idx="668">
                  <c:v>-37.760522590633897</c:v>
                </c:pt>
                <c:pt idx="669">
                  <c:v>-37.760522690572301</c:v>
                </c:pt>
                <c:pt idx="670">
                  <c:v>-37.760522786012736</c:v>
                </c:pt>
                <c:pt idx="671">
                  <c:v>-37.760522877157598</c:v>
                </c:pt>
                <c:pt idx="672">
                  <c:v>-37.76052296420032</c:v>
                </c:pt>
                <c:pt idx="673">
                  <c:v>-37.760523047325428</c:v>
                </c:pt>
                <c:pt idx="674">
                  <c:v>-37.760523126709309</c:v>
                </c:pt>
                <c:pt idx="675">
                  <c:v>-37.760523202520325</c:v>
                </c:pt>
                <c:pt idx="676">
                  <c:v>-37.760523274919272</c:v>
                </c:pt>
                <c:pt idx="677">
                  <c:v>-37.760523344059742</c:v>
                </c:pt>
                <c:pt idx="678">
                  <c:v>-37.760523410088389</c:v>
                </c:pt>
                <c:pt idx="679">
                  <c:v>-37.760523473145234</c:v>
                </c:pt>
                <c:pt idx="680">
                  <c:v>-37.760523533364072</c:v>
                </c:pt>
                <c:pt idx="681">
                  <c:v>-37.76052359087263</c:v>
                </c:pt>
                <c:pt idx="682">
                  <c:v>-37.760523645792865</c:v>
                </c:pt>
                <c:pt idx="683">
                  <c:v>-37.760523698241265</c:v>
                </c:pt>
                <c:pt idx="684">
                  <c:v>-37.760523748329128</c:v>
                </c:pt>
                <c:pt idx="685">
                  <c:v>-37.760523796162651</c:v>
                </c:pt>
                <c:pt idx="686">
                  <c:v>-37.760523841843316</c:v>
                </c:pt>
                <c:pt idx="687">
                  <c:v>-37.760523885467997</c:v>
                </c:pt>
                <c:pt idx="688">
                  <c:v>-37.760523927129249</c:v>
                </c:pt>
                <c:pt idx="689">
                  <c:v>-37.760523966915478</c:v>
                </c:pt>
                <c:pt idx="690">
                  <c:v>-37.76052400491097</c:v>
                </c:pt>
                <c:pt idx="691">
                  <c:v>-37.760524041196412</c:v>
                </c:pt>
                <c:pt idx="692">
                  <c:v>-37.760524075848743</c:v>
                </c:pt>
                <c:pt idx="693">
                  <c:v>-37.760524108941475</c:v>
                </c:pt>
                <c:pt idx="694">
                  <c:v>-37.760524140544753</c:v>
                </c:pt>
                <c:pt idx="695">
                  <c:v>-37.760524170725652</c:v>
                </c:pt>
                <c:pt idx="696">
                  <c:v>-37.760524199548222</c:v>
                </c:pt>
                <c:pt idx="697">
                  <c:v>-37.760524227073539</c:v>
                </c:pt>
                <c:pt idx="698">
                  <c:v>-37.760524253360011</c:v>
                </c:pt>
                <c:pt idx="699">
                  <c:v>-37.7605242784634</c:v>
                </c:pt>
                <c:pt idx="700">
                  <c:v>-37.760524302437013</c:v>
                </c:pt>
                <c:pt idx="701">
                  <c:v>-37.760524325331552</c:v>
                </c:pt>
                <c:pt idx="702">
                  <c:v>-37.760524347195691</c:v>
                </c:pt>
                <c:pt idx="703">
                  <c:v>-37.760524368075785</c:v>
                </c:pt>
                <c:pt idx="704">
                  <c:v>-37.760524388016115</c:v>
                </c:pt>
                <c:pt idx="705">
                  <c:v>-37.760524407058988</c:v>
                </c:pt>
                <c:pt idx="706">
                  <c:v>-37.760524425244775</c:v>
                </c:pt>
                <c:pt idx="707">
                  <c:v>-37.760524442612102</c:v>
                </c:pt>
                <c:pt idx="708">
                  <c:v>-37.760524459197704</c:v>
                </c:pt>
                <c:pt idx="709">
                  <c:v>-37.760524475036895</c:v>
                </c:pt>
                <c:pt idx="710">
                  <c:v>-37.760524490163256</c:v>
                </c:pt>
                <c:pt idx="711">
                  <c:v>-37.760524504608732</c:v>
                </c:pt>
                <c:pt idx="712">
                  <c:v>-37.760524518404033</c:v>
                </c:pt>
                <c:pt idx="713">
                  <c:v>-37.760524531578504</c:v>
                </c:pt>
                <c:pt idx="714">
                  <c:v>-37.760524544160013</c:v>
                </c:pt>
                <c:pt idx="715">
                  <c:v>-37.760524556175234</c:v>
                </c:pt>
                <c:pt idx="716">
                  <c:v>-37.760524567649689</c:v>
                </c:pt>
                <c:pt idx="717">
                  <c:v>-37.760524578607736</c:v>
                </c:pt>
                <c:pt idx="718">
                  <c:v>-37.760524589072567</c:v>
                </c:pt>
                <c:pt idx="719">
                  <c:v>-37.760524599066393</c:v>
                </c:pt>
                <c:pt idx="720">
                  <c:v>-37.760524608610474</c:v>
                </c:pt>
                <c:pt idx="721">
                  <c:v>-37.760524617724947</c:v>
                </c:pt>
                <c:pt idx="722">
                  <c:v>-37.760524626429266</c:v>
                </c:pt>
                <c:pt idx="723">
                  <c:v>-37.760524634741763</c:v>
                </c:pt>
                <c:pt idx="724">
                  <c:v>-37.760524642680103</c:v>
                </c:pt>
                <c:pt idx="725">
                  <c:v>-37.760524650261253</c:v>
                </c:pt>
                <c:pt idx="726">
                  <c:v>-37.760524657501158</c:v>
                </c:pt>
                <c:pt idx="727">
                  <c:v>-37.760524664415165</c:v>
                </c:pt>
                <c:pt idx="728">
                  <c:v>-37.76052467101804</c:v>
                </c:pt>
                <c:pt idx="729">
                  <c:v>-37.760524677323694</c:v>
                </c:pt>
                <c:pt idx="730">
                  <c:v>-37.760524683345629</c:v>
                </c:pt>
                <c:pt idx="731">
                  <c:v>-37.760524689096506</c:v>
                </c:pt>
                <c:pt idx="732">
                  <c:v>-37.76052469458849</c:v>
                </c:pt>
                <c:pt idx="733">
                  <c:v>-37.760524699833347</c:v>
                </c:pt>
                <c:pt idx="734">
                  <c:v>-37.760524704842148</c:v>
                </c:pt>
                <c:pt idx="735">
                  <c:v>-37.760524709625464</c:v>
                </c:pt>
                <c:pt idx="736">
                  <c:v>-37.760524714193544</c:v>
                </c:pt>
                <c:pt idx="737">
                  <c:v>-37.760524718556034</c:v>
                </c:pt>
                <c:pt idx="738">
                  <c:v>-37.76052472272216</c:v>
                </c:pt>
                <c:pt idx="739">
                  <c:v>-37.760524726700758</c:v>
                </c:pt>
                <c:pt idx="740">
                  <c:v>-37.7605247305003</c:v>
                </c:pt>
                <c:pt idx="741">
                  <c:v>-37.760524734128886</c:v>
                </c:pt>
                <c:pt idx="742">
                  <c:v>-37.760524737594089</c:v>
                </c:pt>
                <c:pt idx="743">
                  <c:v>-37.760524740903385</c:v>
                </c:pt>
                <c:pt idx="744">
                  <c:v>-37.760524744063709</c:v>
                </c:pt>
                <c:pt idx="745">
                  <c:v>-37.760524747081796</c:v>
                </c:pt>
                <c:pt idx="746">
                  <c:v>-37.760524749964041</c:v>
                </c:pt>
                <c:pt idx="747">
                  <c:v>-37.760524752716584</c:v>
                </c:pt>
                <c:pt idx="748">
                  <c:v>-37.760524755345251</c:v>
                </c:pt>
                <c:pt idx="749">
                  <c:v>-37.76052475785557</c:v>
                </c:pt>
                <c:pt idx="750">
                  <c:v>-37.760524760252899</c:v>
                </c:pt>
                <c:pt idx="751">
                  <c:v>-37.760524762542424</c:v>
                </c:pt>
                <c:pt idx="752">
                  <c:v>-37.760524764728835</c:v>
                </c:pt>
                <c:pt idx="753">
                  <c:v>-37.76052476681685</c:v>
                </c:pt>
                <c:pt idx="754">
                  <c:v>-37.760524768810832</c:v>
                </c:pt>
                <c:pt idx="755">
                  <c:v>-37.760524770715087</c:v>
                </c:pt>
                <c:pt idx="756">
                  <c:v>-37.760524772533678</c:v>
                </c:pt>
                <c:pt idx="757">
                  <c:v>-37.760524774270444</c:v>
                </c:pt>
                <c:pt idx="758">
                  <c:v>-37.760524775929007</c:v>
                </c:pt>
                <c:pt idx="759">
                  <c:v>-37.76052477751292</c:v>
                </c:pt>
                <c:pt idx="760">
                  <c:v>-37.760524779025523</c:v>
                </c:pt>
                <c:pt idx="761">
                  <c:v>-37.760524780470099</c:v>
                </c:pt>
                <c:pt idx="762">
                  <c:v>-37.760524781849604</c:v>
                </c:pt>
                <c:pt idx="763">
                  <c:v>-37.760524783167092</c:v>
                </c:pt>
                <c:pt idx="764">
                  <c:v>-37.76052478442525</c:v>
                </c:pt>
                <c:pt idx="765">
                  <c:v>-37.76052478562675</c:v>
                </c:pt>
                <c:pt idx="766">
                  <c:v>-37.760524786774162</c:v>
                </c:pt>
                <c:pt idx="767">
                  <c:v>-37.76052478786999</c:v>
                </c:pt>
                <c:pt idx="768">
                  <c:v>-37.760524788916463</c:v>
                </c:pt>
                <c:pt idx="769">
                  <c:v>-37.76052478991587</c:v>
                </c:pt>
                <c:pt idx="770">
                  <c:v>-37.760524790870242</c:v>
                </c:pt>
                <c:pt idx="771">
                  <c:v>-37.76052479178167</c:v>
                </c:pt>
                <c:pt idx="772">
                  <c:v>-37.760524792652141</c:v>
                </c:pt>
                <c:pt idx="773">
                  <c:v>-37.760524793483391</c:v>
                </c:pt>
                <c:pt idx="774">
                  <c:v>-37.760524794277238</c:v>
                </c:pt>
                <c:pt idx="775">
                  <c:v>-37.760524795035344</c:v>
                </c:pt>
                <c:pt idx="776">
                  <c:v>-37.760524795759331</c:v>
                </c:pt>
                <c:pt idx="777">
                  <c:v>-37.76052479645076</c:v>
                </c:pt>
                <c:pt idx="778">
                  <c:v>-37.760524797111039</c:v>
                </c:pt>
                <c:pt idx="779">
                  <c:v>-37.760524797741574</c:v>
                </c:pt>
                <c:pt idx="780">
                  <c:v>-37.760524798343759</c:v>
                </c:pt>
                <c:pt idx="781">
                  <c:v>-37.76052479891883</c:v>
                </c:pt>
                <c:pt idx="782">
                  <c:v>-37.760524799468037</c:v>
                </c:pt>
                <c:pt idx="783">
                  <c:v>-37.760524799992574</c:v>
                </c:pt>
                <c:pt idx="784">
                  <c:v>-37.760524800493421</c:v>
                </c:pt>
                <c:pt idx="785">
                  <c:v>-37.760524800971773</c:v>
                </c:pt>
                <c:pt idx="786">
                  <c:v>-37.760524801428581</c:v>
                </c:pt>
                <c:pt idx="787">
                  <c:v>-37.760524801864811</c:v>
                </c:pt>
                <c:pt idx="788">
                  <c:v>-37.760524802281431</c:v>
                </c:pt>
                <c:pt idx="789">
                  <c:v>-37.760524802679292</c:v>
                </c:pt>
                <c:pt idx="790">
                  <c:v>-37.760524803059262</c:v>
                </c:pt>
                <c:pt idx="791">
                  <c:v>-37.760524803422079</c:v>
                </c:pt>
                <c:pt idx="792">
                  <c:v>-37.760524803768611</c:v>
                </c:pt>
                <c:pt idx="793">
                  <c:v>-37.760524804099553</c:v>
                </c:pt>
                <c:pt idx="794">
                  <c:v>-37.760524804415589</c:v>
                </c:pt>
                <c:pt idx="795">
                  <c:v>-37.76052480471737</c:v>
                </c:pt>
                <c:pt idx="796">
                  <c:v>-37.760524805005595</c:v>
                </c:pt>
                <c:pt idx="797">
                  <c:v>-37.760524805280873</c:v>
                </c:pt>
                <c:pt idx="798">
                  <c:v>-37.760524805543717</c:v>
                </c:pt>
                <c:pt idx="799">
                  <c:v>-37.760524805794795</c:v>
                </c:pt>
                <c:pt idx="800">
                  <c:v>-37.760524806034518</c:v>
                </c:pt>
                <c:pt idx="801">
                  <c:v>-37.760524806263454</c:v>
                </c:pt>
                <c:pt idx="802">
                  <c:v>-37.760524806482046</c:v>
                </c:pt>
                <c:pt idx="803">
                  <c:v>-37.760524806690931</c:v>
                </c:pt>
                <c:pt idx="804">
                  <c:v>-37.760524806890267</c:v>
                </c:pt>
                <c:pt idx="805">
                  <c:v>-37.760524807080749</c:v>
                </c:pt>
                <c:pt idx="806">
                  <c:v>-37.760524807262577</c:v>
                </c:pt>
                <c:pt idx="807">
                  <c:v>-37.760524807436234</c:v>
                </c:pt>
                <c:pt idx="808">
                  <c:v>-37.760524807602117</c:v>
                </c:pt>
                <c:pt idx="809">
                  <c:v>-37.760524807760468</c:v>
                </c:pt>
                <c:pt idx="810">
                  <c:v>-37.760524807911757</c:v>
                </c:pt>
                <c:pt idx="811">
                  <c:v>-37.760524808056211</c:v>
                </c:pt>
                <c:pt idx="812">
                  <c:v>-37.760524808194127</c:v>
                </c:pt>
                <c:pt idx="813">
                  <c:v>-37.760524808325947</c:v>
                </c:pt>
                <c:pt idx="814">
                  <c:v>-37.760524808451727</c:v>
                </c:pt>
                <c:pt idx="815">
                  <c:v>-37.760524808571866</c:v>
                </c:pt>
                <c:pt idx="816">
                  <c:v>-37.760524808686661</c:v>
                </c:pt>
                <c:pt idx="817">
                  <c:v>-37.760524808796227</c:v>
                </c:pt>
                <c:pt idx="818">
                  <c:v>-37.760524808900861</c:v>
                </c:pt>
              </c:numCache>
            </c:numRef>
          </c:yVal>
          <c:smooth val="1"/>
          <c:extLst>
            <c:ext xmlns:c16="http://schemas.microsoft.com/office/drawing/2014/chart" uri="{C3380CC4-5D6E-409C-BE32-E72D297353CC}">
              <c16:uniqueId val="{00000000-3A41-49B6-8AAE-471A328AEB09}"/>
            </c:ext>
          </c:extLst>
        </c:ser>
        <c:ser>
          <c:idx val="2"/>
          <c:order val="2"/>
          <c:tx>
            <c:v>gain with Cff</c:v>
          </c:tx>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Sheet2!$AZ$4:$AZ$822</c:f>
              <c:numCache>
                <c:formatCode>0.00</c:formatCode>
                <c:ptCount val="819"/>
                <c:pt idx="0">
                  <c:v>36.763417770415145</c:v>
                </c:pt>
                <c:pt idx="1">
                  <c:v>36.563144356222566</c:v>
                </c:pt>
                <c:pt idx="2">
                  <c:v>36.362858043864478</c:v>
                </c:pt>
                <c:pt idx="3">
                  <c:v>36.162558235359185</c:v>
                </c:pt>
                <c:pt idx="4">
                  <c:v>35.962244304992502</c:v>
                </c:pt>
                <c:pt idx="5">
                  <c:v>35.761915598076051</c:v>
                </c:pt>
                <c:pt idx="6">
                  <c:v>35.561571429652297</c:v>
                </c:pt>
                <c:pt idx="7">
                  <c:v>35.361211083144326</c:v>
                </c:pt>
                <c:pt idx="8">
                  <c:v>35.160833808948212</c:v>
                </c:pt>
                <c:pt idx="9">
                  <c:v>34.960438822966118</c:v>
                </c:pt>
                <c:pt idx="10">
                  <c:v>34.760025305077825</c:v>
                </c:pt>
                <c:pt idx="11">
                  <c:v>34.559592397548698</c:v>
                </c:pt>
                <c:pt idx="12">
                  <c:v>34.359139203371797</c:v>
                </c:pt>
                <c:pt idx="13">
                  <c:v>34.158664784542012</c:v>
                </c:pt>
                <c:pt idx="14">
                  <c:v>33.958168160259987</c:v>
                </c:pt>
                <c:pt idx="15">
                  <c:v>33.757648305063512</c:v>
                </c:pt>
                <c:pt idx="16">
                  <c:v>33.557104146884235</c:v>
                </c:pt>
                <c:pt idx="17">
                  <c:v>33.356534565027353</c:v>
                </c:pt>
                <c:pt idx="18">
                  <c:v>33.15593838807213</c:v>
                </c:pt>
                <c:pt idx="19">
                  <c:v>32.955314391690813</c:v>
                </c:pt>
                <c:pt idx="20">
                  <c:v>32.754661296384135</c:v>
                </c:pt>
                <c:pt idx="21">
                  <c:v>32.553977765130711</c:v>
                </c:pt>
                <c:pt idx="22">
                  <c:v>32.353262400948793</c:v>
                </c:pt>
                <c:pt idx="23">
                  <c:v>32.152513744367859</c:v>
                </c:pt>
                <c:pt idx="24">
                  <c:v>31.95173027080854</c:v>
                </c:pt>
                <c:pt idx="25">
                  <c:v>31.750910387868664</c:v>
                </c:pt>
                <c:pt idx="26">
                  <c:v>31.550052432514079</c:v>
                </c:pt>
                <c:pt idx="27">
                  <c:v>31.349154668172527</c:v>
                </c:pt>
                <c:pt idx="28">
                  <c:v>31.148215281729289</c:v>
                </c:pt>
                <c:pt idx="29">
                  <c:v>30.947232380423511</c:v>
                </c:pt>
                <c:pt idx="30">
                  <c:v>30.746203988644293</c:v>
                </c:pt>
                <c:pt idx="31">
                  <c:v>30.545128044626022</c:v>
                </c:pt>
                <c:pt idx="32">
                  <c:v>30.344002397042605</c:v>
                </c:pt>
                <c:pt idx="33">
                  <c:v>30.142824801500883</c:v>
                </c:pt>
                <c:pt idx="34">
                  <c:v>29.94159291693359</c:v>
                </c:pt>
                <c:pt idx="35">
                  <c:v>29.740304301892994</c:v>
                </c:pt>
                <c:pt idx="36">
                  <c:v>29.538956410746575</c:v>
                </c:pt>
                <c:pt idx="37">
                  <c:v>29.337546589777144</c:v>
                </c:pt>
                <c:pt idx="38">
                  <c:v>29.136072073189926</c:v>
                </c:pt>
                <c:pt idx="39">
                  <c:v>28.934529979030163</c:v>
                </c:pt>
                <c:pt idx="40">
                  <c:v>28.732917305015544</c:v>
                </c:pt>
                <c:pt idx="41">
                  <c:v>28.531230924288646</c:v>
                </c:pt>
                <c:pt idx="42">
                  <c:v>28.329467581095539</c:v>
                </c:pt>
                <c:pt idx="43">
                  <c:v>28.127623886397597</c:v>
                </c:pt>
                <c:pt idx="44">
                  <c:v>27.925696313425089</c:v>
                </c:pt>
                <c:pt idx="45">
                  <c:v>27.723681193181971</c:v>
                </c:pt>
                <c:pt idx="46">
                  <c:v>27.521574709913015</c:v>
                </c:pt>
                <c:pt idx="47">
                  <c:v>27.319372896545719</c:v>
                </c:pt>
                <c:pt idx="48">
                  <c:v>27.117071630121071</c:v>
                </c:pt>
                <c:pt idx="49">
                  <c:v>26.914666627229092</c:v>
                </c:pt>
                <c:pt idx="50">
                  <c:v>26.712153439466906</c:v>
                </c:pt>
                <c:pt idx="51">
                  <c:v>26.509527448939114</c:v>
                </c:pt>
                <c:pt idx="52">
                  <c:v>26.306783863822407</c:v>
                </c:pt>
                <c:pt idx="53">
                  <c:v>26.103917714018881</c:v>
                </c:pt>
                <c:pt idx="54">
                  <c:v>25.900923846924659</c:v>
                </c:pt>
                <c:pt idx="55">
                  <c:v>25.697796923343319</c:v>
                </c:pt>
                <c:pt idx="56">
                  <c:v>25.494531413576489</c:v>
                </c:pt>
                <c:pt idx="57">
                  <c:v>25.291121593726892</c:v>
                </c:pt>
                <c:pt idx="58">
                  <c:v>25.08756154225177</c:v>
                </c:pt>
                <c:pt idx="59">
                  <c:v>24.883845136808986</c:v>
                </c:pt>
                <c:pt idx="60">
                  <c:v>24.679966051440282</c:v>
                </c:pt>
                <c:pt idx="61">
                  <c:v>24.475917754140944</c:v>
                </c:pt>
                <c:pt idx="62">
                  <c:v>24.271693504867493</c:v>
                </c:pt>
                <c:pt idx="63">
                  <c:v>24.067286354040419</c:v>
                </c:pt>
                <c:pt idx="64">
                  <c:v>23.862689141601329</c:v>
                </c:pt>
                <c:pt idx="65">
                  <c:v>23.657894496689046</c:v>
                </c:pt>
                <c:pt idx="66">
                  <c:v>23.452894838002443</c:v>
                </c:pt>
                <c:pt idx="67">
                  <c:v>23.24768237492238</c:v>
                </c:pt>
                <c:pt idx="68">
                  <c:v>23.042249109468482</c:v>
                </c:pt>
                <c:pt idx="69">
                  <c:v>22.836586839171172</c:v>
                </c:pt>
                <c:pt idx="70">
                  <c:v>22.630687160942248</c:v>
                </c:pt>
                <c:pt idx="71">
                  <c:v>22.42454147603183</c:v>
                </c:pt>
                <c:pt idx="72">
                  <c:v>22.218140996161832</c:v>
                </c:pt>
                <c:pt idx="73">
                  <c:v>22.011476750929727</c:v>
                </c:pt>
                <c:pt idx="74">
                  <c:v>21.804539596578806</c:v>
                </c:pt>
                <c:pt idx="75">
                  <c:v>21.597320226232718</c:v>
                </c:pt>
                <c:pt idx="76">
                  <c:v>21.389809181693934</c:v>
                </c:pt>
                <c:pt idx="77">
                  <c:v>21.181996866906118</c:v>
                </c:pt>
                <c:pt idx="78">
                  <c:v>20.973873563180106</c:v>
                </c:pt>
                <c:pt idx="79">
                  <c:v>20.765429446281956</c:v>
                </c:pt>
                <c:pt idx="80">
                  <c:v>20.556654605479554</c:v>
                </c:pt>
                <c:pt idx="81">
                  <c:v>20.347539064639701</c:v>
                </c:pt>
                <c:pt idx="82">
                  <c:v>20.138072805463697</c:v>
                </c:pt>
                <c:pt idx="83">
                  <c:v>19.928245792941755</c:v>
                </c:pt>
                <c:pt idx="84">
                  <c:v>19.718048003098914</c:v>
                </c:pt>
                <c:pt idx="85">
                  <c:v>19.507469453094668</c:v>
                </c:pt>
                <c:pt idx="86">
                  <c:v>19.296500233726558</c:v>
                </c:pt>
                <c:pt idx="87">
                  <c:v>19.085130544373282</c:v>
                </c:pt>
                <c:pt idx="88">
                  <c:v>18.873350730397046</c:v>
                </c:pt>
                <c:pt idx="89">
                  <c:v>18.661151323005214</c:v>
                </c:pt>
                <c:pt idx="90">
                  <c:v>18.44852308155113</c:v>
                </c:pt>
                <c:pt idx="91">
                  <c:v>18.235457038229384</c:v>
                </c:pt>
                <c:pt idx="92">
                  <c:v>18.021944545095668</c:v>
                </c:pt>
                <c:pt idx="93">
                  <c:v>17.807977323312233</c:v>
                </c:pt>
                <c:pt idx="94">
                  <c:v>17.593547514489973</c:v>
                </c:pt>
                <c:pt idx="95">
                  <c:v>17.37864773396489</c:v>
                </c:pt>
                <c:pt idx="96">
                  <c:v>17.163271125812138</c:v>
                </c:pt>
                <c:pt idx="97">
                  <c:v>16.947411419364695</c:v>
                </c:pt>
                <c:pt idx="98">
                  <c:v>16.73106298696548</c:v>
                </c:pt>
                <c:pt idx="99">
                  <c:v>16.514220902643935</c:v>
                </c:pt>
                <c:pt idx="100">
                  <c:v>16.296881001368241</c:v>
                </c:pt>
                <c:pt idx="101">
                  <c:v>16.07903993848603</c:v>
                </c:pt>
                <c:pt idx="102">
                  <c:v>15.860695248928128</c:v>
                </c:pt>
                <c:pt idx="103">
                  <c:v>15.641845405713262</c:v>
                </c:pt>
                <c:pt idx="104">
                  <c:v>15.422489877257073</c:v>
                </c:pt>
                <c:pt idx="105">
                  <c:v>15.20262918295759</c:v>
                </c:pt>
                <c:pt idx="106">
                  <c:v>14.982264946501482</c:v>
                </c:pt>
                <c:pt idx="107">
                  <c:v>14.76139994631291</c:v>
                </c:pt>
                <c:pt idx="108">
                  <c:v>14.540038162548951</c:v>
                </c:pt>
                <c:pt idx="109">
                  <c:v>14.318184820035727</c:v>
                </c:pt>
                <c:pt idx="110">
                  <c:v>14.095846426534491</c:v>
                </c:pt>
                <c:pt idx="111">
                  <c:v>13.873030805732755</c:v>
                </c:pt>
                <c:pt idx="112">
                  <c:v>13.649747124367746</c:v>
                </c:pt>
                <c:pt idx="113">
                  <c:v>13.426005912912098</c:v>
                </c:pt>
                <c:pt idx="114">
                  <c:v>13.201819079283444</c:v>
                </c:pt>
                <c:pt idx="115">
                  <c:v>12.977199915082126</c:v>
                </c:pt>
                <c:pt idx="116">
                  <c:v>12.752163093911326</c:v>
                </c:pt>
                <c:pt idx="117">
                  <c:v>12.526724661397328</c:v>
                </c:pt>
                <c:pt idx="118">
                  <c:v>12.300902016596332</c:v>
                </c:pt>
                <c:pt idx="119">
                  <c:v>12.074713884555541</c:v>
                </c:pt>
                <c:pt idx="120">
                  <c:v>11.848180279881982</c:v>
                </c:pt>
                <c:pt idx="121">
                  <c:v>11.621322461267939</c:v>
                </c:pt>
                <c:pt idx="122">
                  <c:v>11.39416287702044</c:v>
                </c:pt>
                <c:pt idx="123">
                  <c:v>11.166725101746968</c:v>
                </c:pt>
                <c:pt idx="124">
                  <c:v>10.939033764454397</c:v>
                </c:pt>
                <c:pt idx="125">
                  <c:v>10.711114468425745</c:v>
                </c:pt>
                <c:pt idx="126">
                  <c:v>10.482993703343425</c:v>
                </c:pt>
                <c:pt idx="127">
                  <c:v>10.254698750230675</c:v>
                </c:pt>
                <c:pt idx="128">
                  <c:v>10.026257579878015</c:v>
                </c:pt>
                <c:pt idx="129">
                  <c:v>9.7976987455120312</c:v>
                </c:pt>
                <c:pt idx="130">
                  <c:v>9.569051270543266</c:v>
                </c:pt>
                <c:pt idx="131">
                  <c:v>9.3403445322997776</c:v>
                </c:pt>
                <c:pt idx="132">
                  <c:v>9.1116081427104127</c:v>
                </c:pt>
                <c:pt idx="133">
                  <c:v>8.8828718269453901</c:v>
                </c:pt>
                <c:pt idx="134">
                  <c:v>8.6541653010518562</c:v>
                </c:pt>
                <c:pt idx="135">
                  <c:v>8.4255181496361029</c:v>
                </c:pt>
                <c:pt idx="136">
                  <c:v>8.1969597046435894</c:v>
                </c:pt>
                <c:pt idx="137">
                  <c:v>7.9685189262722149</c:v>
                </c:pt>
                <c:pt idx="138">
                  <c:v>7.7402242870223237</c:v>
                </c:pt>
                <c:pt idx="139">
                  <c:v>7.5121036598423165</c:v>
                </c:pt>
                <c:pt idx="140">
                  <c:v>7.2841842112700057</c:v>
                </c:pt>
                <c:pt idx="141">
                  <c:v>7.056492300398876</c:v>
                </c:pt>
                <c:pt idx="142">
                  <c:v>6.8290533844172812</c:v>
                </c:pt>
                <c:pt idx="143">
                  <c:v>6.6018919313787201</c:v>
                </c:pt>
                <c:pt idx="144">
                  <c:v>6.3750313407638712</c:v>
                </c:pt>
                <c:pt idx="145">
                  <c:v>6.1484938722930496</c:v>
                </c:pt>
                <c:pt idx="146">
                  <c:v>5.9223005833422562</c:v>
                </c:pt>
                <c:pt idx="147">
                  <c:v>5.6964712752093138</c:v>
                </c:pt>
                <c:pt idx="148">
                  <c:v>5.4710244483713941</c:v>
                </c:pt>
                <c:pt idx="149">
                  <c:v>5.2459772667704643</c:v>
                </c:pt>
                <c:pt idx="150">
                  <c:v>5.0213455310660349</c:v>
                </c:pt>
                <c:pt idx="151">
                  <c:v>4.7971436606989499</c:v>
                </c:pt>
                <c:pt idx="152">
                  <c:v>4.5733846845250454</c:v>
                </c:pt>
                <c:pt idx="153">
                  <c:v>4.3500802396979186</c:v>
                </c:pt>
                <c:pt idx="154">
                  <c:v>4.1272405784103476</c:v>
                </c:pt>
                <c:pt idx="155">
                  <c:v>3.9048745820437785</c:v>
                </c:pt>
                <c:pt idx="156">
                  <c:v>3.6829897822243902</c:v>
                </c:pt>
                <c:pt idx="157">
                  <c:v>3.4615923882430546</c:v>
                </c:pt>
                <c:pt idx="158">
                  <c:v>3.240687320266364</c:v>
                </c:pt>
                <c:pt idx="159">
                  <c:v>3.0202782477439603</c:v>
                </c:pt>
                <c:pt idx="160">
                  <c:v>2.8003676324047317</c:v>
                </c:pt>
                <c:pt idx="161">
                  <c:v>2.5809567752320888</c:v>
                </c:pt>
                <c:pt idx="162">
                  <c:v>2.3620458668111715</c:v>
                </c:pt>
                <c:pt idx="163">
                  <c:v>2.1436340404539984</c:v>
                </c:pt>
                <c:pt idx="164">
                  <c:v>1.9257194275248233</c:v>
                </c:pt>
                <c:pt idx="165">
                  <c:v>1.7082992144125388</c:v>
                </c:pt>
                <c:pt idx="166">
                  <c:v>1.4913697006243294</c:v>
                </c:pt>
                <c:pt idx="167">
                  <c:v>1.27492635750642</c:v>
                </c:pt>
                <c:pt idx="168">
                  <c:v>1.0589638871331231</c:v>
                </c:pt>
                <c:pt idx="169">
                  <c:v>0.84347628094134064</c:v>
                </c:pt>
                <c:pt idx="170">
                  <c:v>0.62845687772660142</c:v>
                </c:pt>
                <c:pt idx="171">
                  <c:v>0.41389842065523075</c:v>
                </c:pt>
                <c:pt idx="172">
                  <c:v>0.19979311298630115</c:v>
                </c:pt>
                <c:pt idx="173">
                  <c:v>-1.3867327764244233E-2</c:v>
                </c:pt>
                <c:pt idx="174">
                  <c:v>-0.22709161744768874</c:v>
                </c:pt>
                <c:pt idx="175">
                  <c:v>-0.43988885488880486</c:v>
                </c:pt>
                <c:pt idx="176">
                  <c:v>-0.6522684736337061</c:v>
                </c:pt>
                <c:pt idx="177">
                  <c:v>-0.86424019596635504</c:v>
                </c:pt>
                <c:pt idx="178">
                  <c:v>-1.0758139892896956</c:v>
                </c:pt>
                <c:pt idx="179">
                  <c:v>-1.2870000249404003</c:v>
                </c:pt>
                <c:pt idx="180">
                  <c:v>-1.4978086394790167</c:v>
                </c:pt>
                <c:pt idx="181">
                  <c:v>-1.708250298475096</c:v>
                </c:pt>
                <c:pt idx="182">
                  <c:v>-1.9183355627850704</c:v>
                </c:pt>
                <c:pt idx="183">
                  <c:v>-2.1280750573026661</c:v>
                </c:pt>
                <c:pt idx="184">
                  <c:v>-2.3374794421448164</c:v>
                </c:pt>
                <c:pt idx="185">
                  <c:v>-2.5465593862221341</c:v>
                </c:pt>
                <c:pt idx="186">
                  <c:v>-2.7553255431309505</c:v>
                </c:pt>
                <c:pt idx="187">
                  <c:v>-2.9637885292939892</c:v>
                </c:pt>
                <c:pt idx="188">
                  <c:v>-3.171958904267921</c:v>
                </c:pt>
                <c:pt idx="189">
                  <c:v>-3.3798471531303025</c:v>
                </c:pt>
                <c:pt idx="190">
                  <c:v>-3.5874636708525149</c:v>
                </c:pt>
                <c:pt idx="191">
                  <c:v>-3.7948187485623892</c:v>
                </c:pt>
                <c:pt idx="192">
                  <c:v>-4.0019225615969143</c:v>
                </c:pt>
                <c:pt idx="193">
                  <c:v>-4.2087851592450871</c:v>
                </c:pt>
                <c:pt idx="194">
                  <c:v>-4.4154164560796003</c:v>
                </c:pt>
                <c:pt idx="195">
                  <c:v>-4.6218262247772586</c:v>
                </c:pt>
                <c:pt idx="196">
                  <c:v>-4.8280240903283618</c:v>
                </c:pt>
                <c:pt idx="197">
                  <c:v>-5.0340195255382412</c:v>
                </c:pt>
                <c:pt idx="198">
                  <c:v>-5.2398218477246701</c:v>
                </c:pt>
                <c:pt idx="199">
                  <c:v>-5.4454402165193301</c:v>
                </c:pt>
                <c:pt idx="200">
                  <c:v>-5.6508836326825342</c:v>
                </c:pt>
                <c:pt idx="201">
                  <c:v>-5.8561609378455159</c:v>
                </c:pt>
                <c:pt idx="202">
                  <c:v>-6.0612808150957358</c:v>
                </c:pt>
                <c:pt idx="203">
                  <c:v>-6.2662517903260495</c:v>
                </c:pt>
                <c:pt idx="204">
                  <c:v>-6.4710822342702947</c:v>
                </c:pt>
                <c:pt idx="205">
                  <c:v>-6.6757803651523471</c:v>
                </c:pt>
                <c:pt idx="206">
                  <c:v>-6.8803542518783525</c:v>
                </c:pt>
                <c:pt idx="207">
                  <c:v>-7.0848118177050425</c:v>
                </c:pt>
                <c:pt idx="208">
                  <c:v>-7.2891608443208256</c:v>
                </c:pt>
                <c:pt idx="209">
                  <c:v>-7.4934089762776992</c:v>
                </c:pt>
                <c:pt idx="210">
                  <c:v>-7.6975637257166776</c:v>
                </c:pt>
                <c:pt idx="211">
                  <c:v>-7.9016324773297715</c:v>
                </c:pt>
                <c:pt idx="212">
                  <c:v>-8.1056224935060222</c:v>
                </c:pt>
                <c:pt idx="213">
                  <c:v>-8.3095409196088585</c:v>
                </c:pt>
                <c:pt idx="214">
                  <c:v>-8.5133947893358055</c:v>
                </c:pt>
                <c:pt idx="215">
                  <c:v>-8.7171910301116355</c:v>
                </c:pt>
                <c:pt idx="216">
                  <c:v>-8.9209364684680903</c:v>
                </c:pt>
                <c:pt idx="217">
                  <c:v>-9.1246378353640054</c:v>
                </c:pt>
                <c:pt idx="218">
                  <c:v>-9.3283017714005858</c:v>
                </c:pt>
                <c:pt idx="219">
                  <c:v>-9.5319348318867974</c:v>
                </c:pt>
                <c:pt idx="220">
                  <c:v>-9.7355434917102635</c:v>
                </c:pt>
                <c:pt idx="221">
                  <c:v>-9.9391341499691244</c:v>
                </c:pt>
                <c:pt idx="222">
                  <c:v>-10.142713134319825</c:v>
                </c:pt>
                <c:pt idx="223">
                  <c:v>-10.346286704995375</c:v>
                </c:pt>
                <c:pt idx="224">
                  <c:v>-10.549861058448359</c:v>
                </c:pt>
                <c:pt idx="225">
                  <c:v>-10.753442330571165</c:v>
                </c:pt>
                <c:pt idx="226">
                  <c:v>-10.957036599445923</c:v>
                </c:pt>
                <c:pt idx="227">
                  <c:v>-11.160649887574591</c:v>
                </c:pt>
                <c:pt idx="228">
                  <c:v>-11.364288163538582</c:v>
                </c:pt>
                <c:pt idx="229">
                  <c:v>-11.567957343035825</c:v>
                </c:pt>
                <c:pt idx="230">
                  <c:v>-11.771663289241591</c:v>
                </c:pt>
                <c:pt idx="231">
                  <c:v>-11.975411812437544</c:v>
                </c:pt>
                <c:pt idx="232">
                  <c:v>-12.179208668852242</c:v>
                </c:pt>
                <c:pt idx="233">
                  <c:v>-12.383059558654557</c:v>
                </c:pt>
                <c:pt idx="234">
                  <c:v>-12.586970123039389</c:v>
                </c:pt>
                <c:pt idx="235">
                  <c:v>-12.790945940344736</c:v>
                </c:pt>
                <c:pt idx="236">
                  <c:v>-12.994992521136727</c:v>
                </c:pt>
                <c:pt idx="237">
                  <c:v>-13.199115302199344</c:v>
                </c:pt>
                <c:pt idx="238">
                  <c:v>-13.403319639363515</c:v>
                </c:pt>
                <c:pt idx="239">
                  <c:v>-13.607610799111718</c:v>
                </c:pt>
                <c:pt idx="240">
                  <c:v>-13.811993948892203</c:v>
                </c:pt>
                <c:pt idx="241">
                  <c:v>-14.016474146079783</c:v>
                </c:pt>
                <c:pt idx="242">
                  <c:v>-14.221056325519404</c:v>
                </c:pt>
                <c:pt idx="243">
                  <c:v>-14.425745285592244</c:v>
                </c:pt>
                <c:pt idx="244">
                  <c:v>-14.630545672745857</c:v>
                </c:pt>
                <c:pt idx="245">
                  <c:v>-14.835461964433934</c:v>
                </c:pt>
                <c:pt idx="246">
                  <c:v>-15.040498450415921</c:v>
                </c:pt>
                <c:pt idx="247">
                  <c:v>-15.245659212371995</c:v>
                </c:pt>
                <c:pt idx="248">
                  <c:v>-15.450948101796508</c:v>
                </c:pt>
                <c:pt idx="249">
                  <c:v>-15.656368716140266</c:v>
                </c:pt>
                <c:pt idx="250">
                  <c:v>-15.861924373182394</c:v>
                </c:pt>
                <c:pt idx="251">
                  <c:v>-16.067618083621454</c:v>
                </c:pt>
                <c:pt idx="252">
                  <c:v>-16.273452521891972</c:v>
                </c:pt>
                <c:pt idx="253">
                  <c:v>-16.479429995219977</c:v>
                </c:pt>
                <c:pt idx="254">
                  <c:v>-16.68555241095186</c:v>
                </c:pt>
                <c:pt idx="255">
                  <c:v>-16.891821242205399</c:v>
                </c:pt>
                <c:pt idx="256">
                  <c:v>-17.098237491909369</c:v>
                </c:pt>
                <c:pt idx="257">
                  <c:v>-17.304801655318855</c:v>
                </c:pt>
                <c:pt idx="258">
                  <c:v>-17.511513681113335</c:v>
                </c:pt>
                <c:pt idx="259">
                  <c:v>-17.718372931207263</c:v>
                </c:pt>
                <c:pt idx="260">
                  <c:v>-17.925378139424364</c:v>
                </c:pt>
                <c:pt idx="261">
                  <c:v>-18.132527369212323</c:v>
                </c:pt>
                <c:pt idx="262">
                  <c:v>-18.339817970596325</c:v>
                </c:pt>
                <c:pt idx="263">
                  <c:v>-18.547246536595608</c:v>
                </c:pt>
                <c:pt idx="264">
                  <c:v>-18.754808859349719</c:v>
                </c:pt>
                <c:pt idx="265">
                  <c:v>-18.962499886225096</c:v>
                </c:pt>
                <c:pt idx="266">
                  <c:v>-19.170313676193778</c:v>
                </c:pt>
                <c:pt idx="267">
                  <c:v>-19.378243356796517</c:v>
                </c:pt>
                <c:pt idx="268">
                  <c:v>-19.586281082020818</c:v>
                </c:pt>
                <c:pt idx="269">
                  <c:v>-19.79441799143957</c:v>
                </c:pt>
                <c:pt idx="270">
                  <c:v>-20.002644170967905</c:v>
                </c:pt>
                <c:pt idx="271">
                  <c:v>-20.210948615605062</c:v>
                </c:pt>
                <c:pt idx="272">
                  <c:v>-20.419319194531298</c:v>
                </c:pt>
                <c:pt idx="273">
                  <c:v>-20.627742618929982</c:v>
                </c:pt>
                <c:pt idx="274">
                  <c:v>-20.83620441289839</c:v>
                </c:pt>
                <c:pt idx="275">
                  <c:v>-21.044688887801055</c:v>
                </c:pt>
                <c:pt idx="276">
                  <c:v>-21.253179120400262</c:v>
                </c:pt>
                <c:pt idx="277">
                  <c:v>-21.461656935077507</c:v>
                </c:pt>
                <c:pt idx="278">
                  <c:v>-21.670102890429412</c:v>
                </c:pt>
                <c:pt idx="279">
                  <c:v>-21.878496270487432</c:v>
                </c:pt>
                <c:pt idx="280">
                  <c:v>-22.086815080770389</c:v>
                </c:pt>
                <c:pt idx="281">
                  <c:v>-22.295036049333078</c:v>
                </c:pt>
                <c:pt idx="282">
                  <c:v>-22.50313463292391</c:v>
                </c:pt>
                <c:pt idx="283">
                  <c:v>-22.711085028310848</c:v>
                </c:pt>
                <c:pt idx="284">
                  <c:v>-22.918860188776826</c:v>
                </c:pt>
                <c:pt idx="285">
                  <c:v>-23.126431845727097</c:v>
                </c:pt>
                <c:pt idx="286">
                  <c:v>-23.333770535289581</c:v>
                </c:pt>
                <c:pt idx="287">
                  <c:v>-23.540845629729443</c:v>
                </c:pt>
                <c:pt idx="288">
                  <c:v>-23.747625373439654</c:v>
                </c:pt>
                <c:pt idx="289">
                  <c:v>-23.95407692321249</c:v>
                </c:pt>
                <c:pt idx="290">
                  <c:v>-24.160166392444356</c:v>
                </c:pt>
                <c:pt idx="291">
                  <c:v>-24.365858898878795</c:v>
                </c:pt>
                <c:pt idx="292">
                  <c:v>-24.571118615450882</c:v>
                </c:pt>
                <c:pt idx="293">
                  <c:v>-24.775908823760254</c:v>
                </c:pt>
                <c:pt idx="294">
                  <c:v>-24.980191969680625</c:v>
                </c:pt>
                <c:pt idx="295">
                  <c:v>-25.183929720582562</c:v>
                </c:pt>
                <c:pt idx="296">
                  <c:v>-25.38708302365794</c:v>
                </c:pt>
                <c:pt idx="297">
                  <c:v>-25.589612164817339</c:v>
                </c:pt>
                <c:pt idx="298">
                  <c:v>-25.791476827656879</c:v>
                </c:pt>
                <c:pt idx="299">
                  <c:v>-25.992636152005783</c:v>
                </c:pt>
                <c:pt idx="300">
                  <c:v>-26.193048791599367</c:v>
                </c:pt>
                <c:pt idx="301">
                  <c:v>-26.392672970460833</c:v>
                </c:pt>
                <c:pt idx="302">
                  <c:v>-26.59146653762296</c:v>
                </c:pt>
                <c:pt idx="303">
                  <c:v>-26.789387019875502</c:v>
                </c:pt>
                <c:pt idx="304">
                  <c:v>-26.986391672283855</c:v>
                </c:pt>
                <c:pt idx="305">
                  <c:v>-27.18243752628997</c:v>
                </c:pt>
                <c:pt idx="306">
                  <c:v>-27.377481435274142</c:v>
                </c:pt>
                <c:pt idx="307">
                  <c:v>-27.571480117526516</c:v>
                </c:pt>
                <c:pt idx="308">
                  <c:v>-27.764390196646456</c:v>
                </c:pt>
                <c:pt idx="309">
                  <c:v>-27.956168239458503</c:v>
                </c:pt>
                <c:pt idx="310">
                  <c:v>-28.146770791598541</c:v>
                </c:pt>
                <c:pt idx="311">
                  <c:v>-28.336154410988591</c:v>
                </c:pt>
                <c:pt idx="312">
                  <c:v>-28.524275699474803</c:v>
                </c:pt>
                <c:pt idx="313">
                  <c:v>-28.711091332956389</c:v>
                </c:pt>
                <c:pt idx="314">
                  <c:v>-28.896558090378075</c:v>
                </c:pt>
                <c:pt idx="315">
                  <c:v>-29.080632881995367</c:v>
                </c:pt>
                <c:pt idx="316">
                  <c:v>-29.263272777351251</c:v>
                </c:pt>
                <c:pt idx="317">
                  <c:v>-29.444435033423147</c:v>
                </c:pt>
                <c:pt idx="318">
                  <c:v>-29.624077123408846</c:v>
                </c:pt>
                <c:pt idx="319">
                  <c:v>-29.802156766623636</c:v>
                </c:pt>
                <c:pt idx="320">
                  <c:v>-29.978631959970762</c:v>
                </c:pt>
                <c:pt idx="321">
                  <c:v>-30.153461011432693</c:v>
                </c:pt>
                <c:pt idx="322">
                  <c:v>-30.326602576003353</c:v>
                </c:pt>
                <c:pt idx="323">
                  <c:v>-30.498015694448746</c:v>
                </c:pt>
                <c:pt idx="324">
                  <c:v>-30.667659835239753</c:v>
                </c:pt>
                <c:pt idx="325">
                  <c:v>-30.835494939952852</c:v>
                </c:pt>
                <c:pt idx="326">
                  <c:v>-31.001481472378014</c:v>
                </c:pt>
                <c:pt idx="327">
                  <c:v>-31.165580471510605</c:v>
                </c:pt>
                <c:pt idx="328">
                  <c:v>-31.327753608538682</c:v>
                </c:pt>
                <c:pt idx="329">
                  <c:v>-31.48796324786462</c:v>
                </c:pt>
                <c:pt idx="330">
                  <c:v>-31.646172512128135</c:v>
                </c:pt>
                <c:pt idx="331">
                  <c:v>-31.80234535112006</c:v>
                </c:pt>
                <c:pt idx="332">
                  <c:v>-31.956446614401443</c:v>
                </c:pt>
                <c:pt idx="333">
                  <c:v>-32.108442127364583</c:v>
                </c:pt>
                <c:pt idx="334">
                  <c:v>-32.25829877039827</c:v>
                </c:pt>
                <c:pt idx="335">
                  <c:v>-32.405984560747022</c:v>
                </c:pt>
                <c:pt idx="336">
                  <c:v>-32.551468736583743</c:v>
                </c:pt>
                <c:pt idx="337">
                  <c:v>-32.694721842754227</c:v>
                </c:pt>
                <c:pt idx="338">
                  <c:v>-32.835715817587733</c:v>
                </c:pt>
                <c:pt idx="339">
                  <c:v>-32.974424080122034</c:v>
                </c:pt>
                <c:pt idx="340">
                  <c:v>-33.110821617043328</c:v>
                </c:pt>
                <c:pt idx="341">
                  <c:v>-33.244885068607736</c:v>
                </c:pt>
                <c:pt idx="342">
                  <c:v>-33.376592812784246</c:v>
                </c:pt>
                <c:pt idx="343">
                  <c:v>-33.505925046843039</c:v>
                </c:pt>
                <c:pt idx="344">
                  <c:v>-33.632863865607931</c:v>
                </c:pt>
                <c:pt idx="345">
                  <c:v>-33.757393335595985</c:v>
                </c:pt>
                <c:pt idx="346">
                  <c:v>-33.879499564283506</c:v>
                </c:pt>
                <c:pt idx="347">
                  <c:v>-33.999170763765477</c:v>
                </c:pt>
                <c:pt idx="348">
                  <c:v>-34.116397308111054</c:v>
                </c:pt>
                <c:pt idx="349">
                  <c:v>-34.2311717837675</c:v>
                </c:pt>
                <c:pt idx="350">
                  <c:v>-34.343489032420635</c:v>
                </c:pt>
                <c:pt idx="351">
                  <c:v>-34.45334618578692</c:v>
                </c:pt>
                <c:pt idx="352">
                  <c:v>-34.560742691885508</c:v>
                </c:pt>
                <c:pt idx="353">
                  <c:v>-34.66568033241947</c:v>
                </c:pt>
                <c:pt idx="354">
                  <c:v>-34.768163230981081</c:v>
                </c:pt>
                <c:pt idx="355">
                  <c:v>-34.868197851886386</c:v>
                </c:pt>
                <c:pt idx="356">
                  <c:v>-34.965792989536354</c:v>
                </c:pt>
                <c:pt idx="357">
                  <c:v>-35.060959748296028</c:v>
                </c:pt>
                <c:pt idx="358">
                  <c:v>-35.153711512976258</c:v>
                </c:pt>
                <c:pt idx="359">
                  <c:v>-35.244063910093644</c:v>
                </c:pt>
                <c:pt idx="360">
                  <c:v>-35.332034760173563</c:v>
                </c:pt>
                <c:pt idx="361">
                  <c:v>-35.417644021443309</c:v>
                </c:pt>
                <c:pt idx="362">
                  <c:v>-35.500913725341334</c:v>
                </c:pt>
                <c:pt idx="363">
                  <c:v>-35.581867904338665</c:v>
                </c:pt>
                <c:pt idx="364">
                  <c:v>-35.660532512632038</c:v>
                </c:pt>
                <c:pt idx="365">
                  <c:v>-35.736935340322738</c:v>
                </c:pt>
                <c:pt idx="366">
                  <c:v>-35.811105921740122</c:v>
                </c:pt>
                <c:pt idx="367">
                  <c:v>-35.883075438605317</c:v>
                </c:pt>
                <c:pt idx="368">
                  <c:v>-35.952876618757159</c:v>
                </c:pt>
                <c:pt idx="369">
                  <c:v>-36.020543631177404</c:v>
                </c:pt>
                <c:pt idx="370">
                  <c:v>-36.086111978062462</c:v>
                </c:pt>
                <c:pt idx="371">
                  <c:v>-36.149618384684359</c:v>
                </c:pt>
                <c:pt idx="372">
                  <c:v>-36.21110068777552</c:v>
                </c:pt>
                <c:pt idx="373">
                  <c:v>-36.270597723152044</c:v>
                </c:pt>
                <c:pt idx="374">
                  <c:v>-36.328149213266158</c:v>
                </c:pt>
                <c:pt idx="375">
                  <c:v>-36.38379565534639</c:v>
                </c:pt>
                <c:pt idx="376">
                  <c:v>-36.437578210745322</c:v>
                </c:pt>
                <c:pt idx="377">
                  <c:v>-36.489538596075739</c:v>
                </c:pt>
                <c:pt idx="378">
                  <c:v>-36.539718976667302</c:v>
                </c:pt>
                <c:pt idx="379">
                  <c:v>-36.588161862829125</c:v>
                </c:pt>
                <c:pt idx="380">
                  <c:v>-36.634910009353192</c:v>
                </c:pt>
                <c:pt idx="381">
                  <c:v>-36.680006318641219</c:v>
                </c:pt>
                <c:pt idx="382">
                  <c:v>-36.723493747785994</c:v>
                </c:pt>
                <c:pt idx="383">
                  <c:v>-36.765415219887657</c:v>
                </c:pt>
                <c:pt idx="384">
                  <c:v>-36.805813539833117</c:v>
                </c:pt>
                <c:pt idx="385">
                  <c:v>-36.844731314719361</c:v>
                </c:pt>
                <c:pt idx="386">
                  <c:v>-36.882210879054824</c:v>
                </c:pt>
                <c:pt idx="387">
                  <c:v>-36.918294224826447</c:v>
                </c:pt>
                <c:pt idx="388">
                  <c:v>-36.953022936481744</c:v>
                </c:pt>
                <c:pt idx="389">
                  <c:v>-36.986438130833641</c:v>
                </c:pt>
                <c:pt idx="390">
                  <c:v>-37.018580401863119</c:v>
                </c:pt>
                <c:pt idx="391">
                  <c:v>-37.049489770360545</c:v>
                </c:pt>
                <c:pt idx="392">
                  <c:v>-37.079205638319891</c:v>
                </c:pt>
                <c:pt idx="393">
                  <c:v>-37.107766747973912</c:v>
                </c:pt>
                <c:pt idx="394">
                  <c:v>-37.135211145335894</c:v>
                </c:pt>
                <c:pt idx="395">
                  <c:v>-37.161576148096898</c:v>
                </c:pt>
                <c:pt idx="396">
                  <c:v>-37.1868983177093</c:v>
                </c:pt>
                <c:pt idx="397">
                  <c:v>-37.211213435477539</c:v>
                </c:pt>
                <c:pt idx="398">
                  <c:v>-37.234556482464043</c:v>
                </c:pt>
                <c:pt idx="399">
                  <c:v>-37.256961623014178</c:v>
                </c:pt>
                <c:pt idx="400">
                  <c:v>-37.278462191696505</c:v>
                </c:pt>
                <c:pt idx="401">
                  <c:v>-37.299090683453272</c:v>
                </c:pt>
                <c:pt idx="402">
                  <c:v>-37.318878746754649</c:v>
                </c:pt>
                <c:pt idx="403">
                  <c:v>-37.3378571795512</c:v>
                </c:pt>
                <c:pt idx="404">
                  <c:v>-37.356055927821146</c:v>
                </c:pt>
                <c:pt idx="405">
                  <c:v>-37.373504086512817</c:v>
                </c:pt>
                <c:pt idx="406">
                  <c:v>-37.390229902688262</c:v>
                </c:pt>
                <c:pt idx="407">
                  <c:v>-37.406260780677364</c:v>
                </c:pt>
                <c:pt idx="408">
                  <c:v>-37.421623289061927</c:v>
                </c:pt>
                <c:pt idx="409">
                  <c:v>-37.436343169312345</c:v>
                </c:pt>
                <c:pt idx="410">
                  <c:v>-37.450445345910765</c:v>
                </c:pt>
                <c:pt idx="411">
                  <c:v>-37.463953937799765</c:v>
                </c:pt>
                <c:pt idx="412">
                  <c:v>-37.476892271006015</c:v>
                </c:pt>
                <c:pt idx="413">
                  <c:v>-37.489282892295165</c:v>
                </c:pt>
                <c:pt idx="414">
                  <c:v>-37.501147583723537</c:v>
                </c:pt>
                <c:pt idx="415">
                  <c:v>-37.512507377960624</c:v>
                </c:pt>
                <c:pt idx="416">
                  <c:v>-37.52338257426409</c:v>
                </c:pt>
                <c:pt idx="417">
                  <c:v>-37.53379275499821</c:v>
                </c:pt>
                <c:pt idx="418">
                  <c:v>-37.543756802593286</c:v>
                </c:pt>
                <c:pt idx="419">
                  <c:v>-37.553292916852968</c:v>
                </c:pt>
                <c:pt idx="420">
                  <c:v>-37.562418632522188</c:v>
                </c:pt>
                <c:pt idx="421">
                  <c:v>-37.571150837037315</c:v>
                </c:pt>
                <c:pt idx="422">
                  <c:v>-37.579505788385049</c:v>
                </c:pt>
                <c:pt idx="423">
                  <c:v>-37.587499133005593</c:v>
                </c:pt>
                <c:pt idx="424">
                  <c:v>-37.595145923679048</c:v>
                </c:pt>
                <c:pt idx="425">
                  <c:v>-37.602460637342077</c:v>
                </c:pt>
                <c:pt idx="426">
                  <c:v>-37.609457192786799</c:v>
                </c:pt>
                <c:pt idx="427">
                  <c:v>-37.616148968197813</c:v>
                </c:pt>
                <c:pt idx="428">
                  <c:v>-37.622548818490074</c:v>
                </c:pt>
                <c:pt idx="429">
                  <c:v>-37.62866909241373</c:v>
                </c:pt>
                <c:pt idx="430">
                  <c:v>-37.634521649395928</c:v>
                </c:pt>
                <c:pt idx="431">
                  <c:v>-37.64011787609472</c:v>
                </c:pt>
                <c:pt idx="432">
                  <c:v>-37.64546870264239</c:v>
                </c:pt>
                <c:pt idx="433">
                  <c:v>-37.650584618559883</c:v>
                </c:pt>
                <c:pt idx="434">
                  <c:v>-37.655475688326916</c:v>
                </c:pt>
                <c:pt idx="435">
                  <c:v>-37.660151566594337</c:v>
                </c:pt>
                <c:pt idx="436">
                  <c:v>-37.664621513028891</c:v>
                </c:pt>
                <c:pt idx="437">
                  <c:v>-37.668894406782513</c:v>
                </c:pt>
                <c:pt idx="438">
                  <c:v>-37.672978760579774</c:v>
                </c:pt>
                <c:pt idx="439">
                  <c:v>-37.676882734420204</c:v>
                </c:pt>
                <c:pt idx="440">
                  <c:v>-37.680614148892779</c:v>
                </c:pt>
                <c:pt idx="441">
                  <c:v>-37.684180498101995</c:v>
                </c:pt>
                <c:pt idx="442">
                  <c:v>-37.687588962206611</c:v>
                </c:pt>
                <c:pt idx="443">
                  <c:v>-37.690846419572168</c:v>
                </c:pt>
                <c:pt idx="444">
                  <c:v>-37.693959458541244</c:v>
                </c:pt>
                <c:pt idx="445">
                  <c:v>-37.696934388824836</c:v>
                </c:pt>
                <c:pt idx="446">
                  <c:v>-37.699777252519667</c:v>
                </c:pt>
                <c:pt idx="447">
                  <c:v>-37.702493834757327</c:v>
                </c:pt>
                <c:pt idx="448">
                  <c:v>-37.705089673991203</c:v>
                </c:pt>
                <c:pt idx="449">
                  <c:v>-37.707570071927684</c:v>
                </c:pt>
                <c:pt idx="450">
                  <c:v>-37.709940103109282</c:v>
                </c:pt>
                <c:pt idx="451">
                  <c:v>-37.712204624156975</c:v>
                </c:pt>
                <c:pt idx="452">
                  <c:v>-37.714368282679345</c:v>
                </c:pt>
                <c:pt idx="453">
                  <c:v>-37.716435525857342</c:v>
                </c:pt>
                <c:pt idx="454">
                  <c:v>-37.718410608711793</c:v>
                </c:pt>
                <c:pt idx="455">
                  <c:v>-37.720297602063603</c:v>
                </c:pt>
                <c:pt idx="456">
                  <c:v>-37.722100400193682</c:v>
                </c:pt>
                <c:pt idx="457">
                  <c:v>-37.723822728212212</c:v>
                </c:pt>
                <c:pt idx="458">
                  <c:v>-37.725468149145279</c:v>
                </c:pt>
                <c:pt idx="459">
                  <c:v>-37.727040070747783</c:v>
                </c:pt>
                <c:pt idx="460">
                  <c:v>-37.728541752050589</c:v>
                </c:pt>
                <c:pt idx="461">
                  <c:v>-37.729976309651335</c:v>
                </c:pt>
                <c:pt idx="462">
                  <c:v>-37.731346723756374</c:v>
                </c:pt>
                <c:pt idx="463">
                  <c:v>-37.732655843982236</c:v>
                </c:pt>
                <c:pt idx="464">
                  <c:v>-37.733906394925491</c:v>
                </c:pt>
                <c:pt idx="465">
                  <c:v>-37.735100981507721</c:v>
                </c:pt>
                <c:pt idx="466">
                  <c:v>-37.736242094104831</c:v>
                </c:pt>
                <c:pt idx="467">
                  <c:v>-37.737332113467005</c:v>
                </c:pt>
                <c:pt idx="468">
                  <c:v>-37.738373315438068</c:v>
                </c:pt>
                <c:pt idx="469">
                  <c:v>-37.739367875480632</c:v>
                </c:pt>
                <c:pt idx="470">
                  <c:v>-37.740317873014611</c:v>
                </c:pt>
                <c:pt idx="471">
                  <c:v>-37.741225295575852</c:v>
                </c:pt>
                <c:pt idx="472">
                  <c:v>-37.742092042801893</c:v>
                </c:pt>
                <c:pt idx="473">
                  <c:v>-37.742919930251169</c:v>
                </c:pt>
                <c:pt idx="474">
                  <c:v>-37.743710693062134</c:v>
                </c:pt>
                <c:pt idx="475">
                  <c:v>-37.744465989458575</c:v>
                </c:pt>
                <c:pt idx="476">
                  <c:v>-37.745187404106865</c:v>
                </c:pt>
                <c:pt idx="477">
                  <c:v>-37.74587645133132</c:v>
                </c:pt>
                <c:pt idx="478">
                  <c:v>-37.746534578192808</c:v>
                </c:pt>
                <c:pt idx="479">
                  <c:v>-37.747163167436483</c:v>
                </c:pt>
                <c:pt idx="480">
                  <c:v>-37.747763540313841</c:v>
                </c:pt>
                <c:pt idx="481">
                  <c:v>-37.74833695928357</c:v>
                </c:pt>
                <c:pt idx="482">
                  <c:v>-37.748884630597004</c:v>
                </c:pt>
                <c:pt idx="483">
                  <c:v>-37.749407706772246</c:v>
                </c:pt>
                <c:pt idx="484">
                  <c:v>-37.749907288961609</c:v>
                </c:pt>
                <c:pt idx="485">
                  <c:v>-37.750384429216972</c:v>
                </c:pt>
                <c:pt idx="486">
                  <c:v>-37.750840132657096</c:v>
                </c:pt>
                <c:pt idx="487">
                  <c:v>-37.751275359540962</c:v>
                </c:pt>
                <c:pt idx="488">
                  <c:v>-37.751691027251184</c:v>
                </c:pt>
                <c:pt idx="489">
                  <c:v>-37.75208801219101</c:v>
                </c:pt>
                <c:pt idx="490">
                  <c:v>-37.752467151598708</c:v>
                </c:pt>
                <c:pt idx="491">
                  <c:v>-37.752829245282946</c:v>
                </c:pt>
                <c:pt idx="492">
                  <c:v>-37.753175057282007</c:v>
                </c:pt>
                <c:pt idx="493">
                  <c:v>-37.753505317450774</c:v>
                </c:pt>
                <c:pt idx="494">
                  <c:v>-37.753820722977849</c:v>
                </c:pt>
                <c:pt idx="495">
                  <c:v>-37.754121939836196</c:v>
                </c:pt>
                <c:pt idx="496">
                  <c:v>-37.75440960417005</c:v>
                </c:pt>
                <c:pt idx="497">
                  <c:v>-37.7546843236209</c:v>
                </c:pt>
                <c:pt idx="498">
                  <c:v>-37.75494667859487</c:v>
                </c:pt>
                <c:pt idx="499">
                  <c:v>-37.755197223474283</c:v>
                </c:pt>
                <c:pt idx="500">
                  <c:v>-37.755436487775953</c:v>
                </c:pt>
                <c:pt idx="501">
                  <c:v>-37.755664977257894</c:v>
                </c:pt>
                <c:pt idx="502">
                  <c:v>-37.755883174977349</c:v>
                </c:pt>
                <c:pt idx="503">
                  <c:v>-37.756091542301974</c:v>
                </c:pt>
                <c:pt idx="504">
                  <c:v>-37.756290519875925</c:v>
                </c:pt>
                <c:pt idx="505">
                  <c:v>-37.756480528543555</c:v>
                </c:pt>
                <c:pt idx="506">
                  <c:v>-37.756661970231519</c:v>
                </c:pt>
                <c:pt idx="507">
                  <c:v>-37.756835228792021</c:v>
                </c:pt>
                <c:pt idx="508">
                  <c:v>-37.757000670808672</c:v>
                </c:pt>
                <c:pt idx="509">
                  <c:v>-37.757158646365987</c:v>
                </c:pt>
                <c:pt idx="510">
                  <c:v>-37.757309489785065</c:v>
                </c:pt>
                <c:pt idx="511">
                  <c:v>-37.757453520326003</c:v>
                </c:pt>
                <c:pt idx="512">
                  <c:v>-37.757591042859431</c:v>
                </c:pt>
                <c:pt idx="513">
                  <c:v>-37.757722348507627</c:v>
                </c:pt>
                <c:pt idx="514">
                  <c:v>-37.757847715257149</c:v>
                </c:pt>
                <c:pt idx="515">
                  <c:v>-37.757967408544033</c:v>
                </c:pt>
                <c:pt idx="516">
                  <c:v>-37.75808168181252</c:v>
                </c:pt>
                <c:pt idx="517">
                  <c:v>-37.758190777049194</c:v>
                </c:pt>
                <c:pt idx="518">
                  <c:v>-37.758294925292702</c:v>
                </c:pt>
                <c:pt idx="519">
                  <c:v>-37.758394347120635</c:v>
                </c:pt>
                <c:pt idx="520">
                  <c:v>-37.758489253114803</c:v>
                </c:pt>
                <c:pt idx="521">
                  <c:v>-37.758579844305039</c:v>
                </c:pt>
                <c:pt idx="522">
                  <c:v>-37.758666312593469</c:v>
                </c:pt>
                <c:pt idx="523">
                  <c:v>-37.758748841159289</c:v>
                </c:pt>
                <c:pt idx="524">
                  <c:v>-37.758827604845443</c:v>
                </c:pt>
                <c:pt idx="525">
                  <c:v>-37.758902770527527</c:v>
                </c:pt>
                <c:pt idx="526">
                  <c:v>-37.758974497466355</c:v>
                </c:pt>
                <c:pt idx="527">
                  <c:v>-37.759042937644097</c:v>
                </c:pt>
                <c:pt idx="528">
                  <c:v>-37.759108236085368</c:v>
                </c:pt>
                <c:pt idx="529">
                  <c:v>-37.759170531163591</c:v>
                </c:pt>
                <c:pt idx="530">
                  <c:v>-37.759229954893442</c:v>
                </c:pt>
                <c:pt idx="531">
                  <c:v>-37.759286633209697</c:v>
                </c:pt>
                <c:pt idx="532">
                  <c:v>-37.759340686233529</c:v>
                </c:pt>
                <c:pt idx="533">
                  <c:v>-37.759392228526423</c:v>
                </c:pt>
                <c:pt idx="534">
                  <c:v>-37.759441369332393</c:v>
                </c:pt>
                <c:pt idx="535">
                  <c:v>-37.759488212808989</c:v>
                </c:pt>
                <c:pt idx="536">
                  <c:v>-37.759532858247503</c:v>
                </c:pt>
                <c:pt idx="537">
                  <c:v>-37.759575400283104</c:v>
                </c:pt>
                <c:pt idx="538">
                  <c:v>-37.759615929095027</c:v>
                </c:pt>
                <c:pt idx="539">
                  <c:v>-37.75965453059716</c:v>
                </c:pt>
                <c:pt idx="540">
                  <c:v>-37.75969128662021</c:v>
                </c:pt>
                <c:pt idx="541">
                  <c:v>-37.75972627508439</c:v>
                </c:pt>
                <c:pt idx="542">
                  <c:v>-37.759759570164753</c:v>
                </c:pt>
                <c:pt idx="543">
                  <c:v>-37.759791242447967</c:v>
                </c:pt>
                <c:pt idx="544">
                  <c:v>-37.759821359081705</c:v>
                </c:pt>
                <c:pt idx="545">
                  <c:v>-37.759849983916965</c:v>
                </c:pt>
                <c:pt idx="546">
                  <c:v>-37.759877177643013</c:v>
                </c:pt>
                <c:pt idx="547">
                  <c:v>-37.759902997916036</c:v>
                </c:pt>
                <c:pt idx="548">
                  <c:v>-37.759927499481272</c:v>
                </c:pt>
                <c:pt idx="549">
                  <c:v>-37.759950734288743</c:v>
                </c:pt>
                <c:pt idx="550">
                  <c:v>-37.759972751603421</c:v>
                </c:pt>
                <c:pt idx="551">
                  <c:v>-37.759993598109588</c:v>
                </c:pt>
                <c:pt idx="552">
                  <c:v>-37.76001331800942</c:v>
                </c:pt>
                <c:pt idx="553">
                  <c:v>-37.7600319531171</c:v>
                </c:pt>
                <c:pt idx="554">
                  <c:v>-37.760049542947087</c:v>
                </c:pt>
                <c:pt idx="555">
                  <c:v>-37.760066124797596</c:v>
                </c:pt>
                <c:pt idx="556">
                  <c:v>-37.760081733830141</c:v>
                </c:pt>
                <c:pt idx="557">
                  <c:v>-37.760096403143677</c:v>
                </c:pt>
                <c:pt idx="558">
                  <c:v>-37.760110163844743</c:v>
                </c:pt>
                <c:pt idx="559">
                  <c:v>-37.760123045113517</c:v>
                </c:pt>
                <c:pt idx="560">
                  <c:v>-37.760135074265492</c:v>
                </c:pt>
                <c:pt idx="561">
                  <c:v>-37.760146276809351</c:v>
                </c:pt>
                <c:pt idx="562">
                  <c:v>-37.760156676501225</c:v>
                </c:pt>
                <c:pt idx="563">
                  <c:v>-37.760166295394789</c:v>
                </c:pt>
                <c:pt idx="564">
                  <c:v>-37.760175153888035</c:v>
                </c:pt>
                <c:pt idx="565">
                  <c:v>-37.760183270766682</c:v>
                </c:pt>
                <c:pt idx="566">
                  <c:v>-37.760190663243762</c:v>
                </c:pt>
                <c:pt idx="567">
                  <c:v>-37.760197346996179</c:v>
                </c:pt>
                <c:pt idx="568">
                  <c:v>-37.76020333619806</c:v>
                </c:pt>
                <c:pt idx="569">
                  <c:v>-37.760208643550477</c:v>
                </c:pt>
                <c:pt idx="570">
                  <c:v>-37.760213280308747</c:v>
                </c:pt>
                <c:pt idx="571">
                  <c:v>-37.760217256306042</c:v>
                </c:pt>
                <c:pt idx="572">
                  <c:v>-37.760220579974273</c:v>
                </c:pt>
                <c:pt idx="573">
                  <c:v>-37.760223258362039</c:v>
                </c:pt>
                <c:pt idx="574">
                  <c:v>-37.76022529714939</c:v>
                </c:pt>
                <c:pt idx="575">
                  <c:v>-37.76022670066007</c:v>
                </c:pt>
                <c:pt idx="576">
                  <c:v>-37.760227471870607</c:v>
                </c:pt>
                <c:pt idx="577">
                  <c:v>-37.760227612416493</c:v>
                </c:pt>
                <c:pt idx="578">
                  <c:v>-37.760227122595936</c:v>
                </c:pt>
                <c:pt idx="579">
                  <c:v>-37.760226001370185</c:v>
                </c:pt>
                <c:pt idx="580">
                  <c:v>-37.760224246361553</c:v>
                </c:pt>
                <c:pt idx="581">
                  <c:v>-37.760221853848236</c:v>
                </c:pt>
                <c:pt idx="582">
                  <c:v>-37.760218818756492</c:v>
                </c:pt>
                <c:pt idx="583">
                  <c:v>-37.760215134649862</c:v>
                </c:pt>
                <c:pt idx="584">
                  <c:v>-37.760210793715586</c:v>
                </c:pt>
                <c:pt idx="585">
                  <c:v>-37.760205786747989</c:v>
                </c:pt>
                <c:pt idx="586">
                  <c:v>-37.76020010312898</c:v>
                </c:pt>
                <c:pt idx="587">
                  <c:v>-37.760193730805618</c:v>
                </c:pt>
                <c:pt idx="588">
                  <c:v>-37.760186656264331</c:v>
                </c:pt>
                <c:pt idx="589">
                  <c:v>-37.760178864502635</c:v>
                </c:pt>
                <c:pt idx="590">
                  <c:v>-37.760170338997177</c:v>
                </c:pt>
                <c:pt idx="591">
                  <c:v>-37.760161061668505</c:v>
                </c:pt>
                <c:pt idx="592">
                  <c:v>-37.760151012843096</c:v>
                </c:pt>
                <c:pt idx="593">
                  <c:v>-37.76014017121161</c:v>
                </c:pt>
                <c:pt idx="594">
                  <c:v>-37.760128513783442</c:v>
                </c:pt>
                <c:pt idx="595">
                  <c:v>-37.760116015838385</c:v>
                </c:pt>
                <c:pt idx="596">
                  <c:v>-37.760102650874046</c:v>
                </c:pt>
                <c:pt idx="597">
                  <c:v>-37.760088390549647</c:v>
                </c:pt>
                <c:pt idx="598">
                  <c:v>-37.760073204626273</c:v>
                </c:pt>
                <c:pt idx="599">
                  <c:v>-37.760057060902334</c:v>
                </c:pt>
                <c:pt idx="600">
                  <c:v>-37.760039925145804</c:v>
                </c:pt>
                <c:pt idx="601">
                  <c:v>-37.760021761021505</c:v>
                </c:pt>
                <c:pt idx="602">
                  <c:v>-37.76000253001402</c:v>
                </c:pt>
                <c:pt idx="603">
                  <c:v>-37.75998219134641</c:v>
                </c:pt>
                <c:pt idx="604">
                  <c:v>-37.75996070189349</c:v>
                </c:pt>
                <c:pt idx="605">
                  <c:v>-37.759938016090707</c:v>
                </c:pt>
                <c:pt idx="606">
                  <c:v>-37.75991408583775</c:v>
                </c:pt>
                <c:pt idx="607">
                  <c:v>-37.759888860396337</c:v>
                </c:pt>
                <c:pt idx="608">
                  <c:v>-37.759862286283095</c:v>
                </c:pt>
                <c:pt idx="609">
                  <c:v>-37.759834307156154</c:v>
                </c:pt>
                <c:pt idx="610">
                  <c:v>-37.759804863695813</c:v>
                </c:pt>
                <c:pt idx="611">
                  <c:v>-37.759773893479121</c:v>
                </c:pt>
                <c:pt idx="612">
                  <c:v>-37.759741330847618</c:v>
                </c:pt>
                <c:pt idx="613">
                  <c:v>-37.759707106768325</c:v>
                </c:pt>
                <c:pt idx="614">
                  <c:v>-37.75967114868768</c:v>
                </c:pt>
                <c:pt idx="615">
                  <c:v>-37.759633380377934</c:v>
                </c:pt>
                <c:pt idx="616">
                  <c:v>-37.759593721775957</c:v>
                </c:pt>
                <c:pt idx="617">
                  <c:v>-37.759552088813692</c:v>
                </c:pt>
                <c:pt idx="618">
                  <c:v>-37.759508393240296</c:v>
                </c:pt>
                <c:pt idx="619">
                  <c:v>-37.759462542435465</c:v>
                </c:pt>
                <c:pt idx="620">
                  <c:v>-37.759414439213643</c:v>
                </c:pt>
                <c:pt idx="621">
                  <c:v>-37.75936398161825</c:v>
                </c:pt>
                <c:pt idx="622">
                  <c:v>-37.759311062706267</c:v>
                </c:pt>
                <c:pt idx="623">
                  <c:v>-37.759255570321969</c:v>
                </c:pt>
                <c:pt idx="624">
                  <c:v>-37.759197386859839</c:v>
                </c:pt>
                <c:pt idx="625">
                  <c:v>-37.759136389016092</c:v>
                </c:pt>
                <c:pt idx="626">
                  <c:v>-37.759072447527871</c:v>
                </c:pt>
                <c:pt idx="627">
                  <c:v>-37.759005426900281</c:v>
                </c:pt>
                <c:pt idx="628">
                  <c:v>-37.758935185120016</c:v>
                </c:pt>
                <c:pt idx="629">
                  <c:v>-37.758861573355361</c:v>
                </c:pt>
                <c:pt idx="630">
                  <c:v>-37.75878443564195</c:v>
                </c:pt>
                <c:pt idx="631">
                  <c:v>-37.758703608553375</c:v>
                </c:pt>
                <c:pt idx="632">
                  <c:v>-37.758618920856136</c:v>
                </c:pt>
                <c:pt idx="633">
                  <c:v>-37.758530193148296</c:v>
                </c:pt>
                <c:pt idx="634">
                  <c:v>-37.758437237480926</c:v>
                </c:pt>
                <c:pt idx="635">
                  <c:v>-37.75833985696157</c:v>
                </c:pt>
                <c:pt idx="636">
                  <c:v>-37.758237845338869</c:v>
                </c:pt>
                <c:pt idx="637">
                  <c:v>-37.758130986567842</c:v>
                </c:pt>
                <c:pt idx="638">
                  <c:v>-37.758019054354278</c:v>
                </c:pt>
                <c:pt idx="639">
                  <c:v>-37.757901811678131</c:v>
                </c:pt>
                <c:pt idx="640">
                  <c:v>-37.757779010293817</c:v>
                </c:pt>
                <c:pt idx="641">
                  <c:v>-37.757650390207822</c:v>
                </c:pt>
                <c:pt idx="642">
                  <c:v>-37.757515679130798</c:v>
                </c:pt>
                <c:pt idx="643">
                  <c:v>-37.757374591905084</c:v>
                </c:pt>
                <c:pt idx="644">
                  <c:v>-37.757226829904326</c:v>
                </c:pt>
                <c:pt idx="645">
                  <c:v>-37.757072080405628</c:v>
                </c:pt>
                <c:pt idx="646">
                  <c:v>-37.756910015932277</c:v>
                </c:pt>
                <c:pt idx="647">
                  <c:v>-37.75674029356535</c:v>
                </c:pt>
                <c:pt idx="648">
                  <c:v>-37.756562554223748</c:v>
                </c:pt>
                <c:pt idx="649">
                  <c:v>-37.756376421910041</c:v>
                </c:pt>
                <c:pt idx="650">
                  <c:v>-37.75618150292182</c:v>
                </c:pt>
                <c:pt idx="651">
                  <c:v>-37.755977385025673</c:v>
                </c:pt>
                <c:pt idx="652">
                  <c:v>-37.755763636593393</c:v>
                </c:pt>
                <c:pt idx="653">
                  <c:v>-37.755539805697396</c:v>
                </c:pt>
                <c:pt idx="654">
                  <c:v>-37.755305419164728</c:v>
                </c:pt>
                <c:pt idx="655">
                  <c:v>-37.755059981586832</c:v>
                </c:pt>
                <c:pt idx="656">
                  <c:v>-37.754802974283542</c:v>
                </c:pt>
                <c:pt idx="657">
                  <c:v>-37.754533854219339</c:v>
                </c:pt>
                <c:pt idx="658">
                  <c:v>-37.75425205286912</c:v>
                </c:pt>
                <c:pt idx="659">
                  <c:v>-37.753956975032146</c:v>
                </c:pt>
                <c:pt idx="660">
                  <c:v>-37.753647997590534</c:v>
                </c:pt>
                <c:pt idx="661">
                  <c:v>-37.753324468211552</c:v>
                </c:pt>
                <c:pt idx="662">
                  <c:v>-37.752985703989225</c:v>
                </c:pt>
                <c:pt idx="663">
                  <c:v>-37.752630990024436</c:v>
                </c:pt>
                <c:pt idx="664">
                  <c:v>-37.752259577939228</c:v>
                </c:pt>
                <c:pt idx="665">
                  <c:v>-37.751870684323222</c:v>
                </c:pt>
                <c:pt idx="666">
                  <c:v>-37.751463489109334</c:v>
                </c:pt>
                <c:pt idx="667">
                  <c:v>-37.75103713387476</c:v>
                </c:pt>
                <c:pt idx="668">
                  <c:v>-37.750590720064885</c:v>
                </c:pt>
                <c:pt idx="669">
                  <c:v>-37.750123307136384</c:v>
                </c:pt>
                <c:pt idx="670">
                  <c:v>-37.749633910615458</c:v>
                </c:pt>
                <c:pt idx="671">
                  <c:v>-37.749121500068526</c:v>
                </c:pt>
                <c:pt idx="672">
                  <c:v>-37.748584996981073</c:v>
                </c:pt>
                <c:pt idx="673">
                  <c:v>-37.748023272540053</c:v>
                </c:pt>
                <c:pt idx="674">
                  <c:v>-37.747435145317212</c:v>
                </c:pt>
                <c:pt idx="675">
                  <c:v>-37.746819378847455</c:v>
                </c:pt>
                <c:pt idx="676">
                  <c:v>-37.746174679098971</c:v>
                </c:pt>
                <c:pt idx="677">
                  <c:v>-37.745499691830062</c:v>
                </c:pt>
                <c:pt idx="678">
                  <c:v>-37.744792999827794</c:v>
                </c:pt>
                <c:pt idx="679">
                  <c:v>-37.744053120023864</c:v>
                </c:pt>
                <c:pt idx="680">
                  <c:v>-37.743278500482447</c:v>
                </c:pt>
                <c:pt idx="681">
                  <c:v>-37.742467517254497</c:v>
                </c:pt>
                <c:pt idx="682">
                  <c:v>-37.74161847109341</c:v>
                </c:pt>
                <c:pt idx="683">
                  <c:v>-37.740729584026219</c:v>
                </c:pt>
                <c:pt idx="684">
                  <c:v>-37.739798995774557</c:v>
                </c:pt>
                <c:pt idx="685">
                  <c:v>-37.738824760019057</c:v>
                </c:pt>
                <c:pt idx="686">
                  <c:v>-37.737804840501688</c:v>
                </c:pt>
                <c:pt idx="687">
                  <c:v>-37.736737106958856</c:v>
                </c:pt>
                <c:pt idx="688">
                  <c:v>-37.735619330879324</c:v>
                </c:pt>
                <c:pt idx="689">
                  <c:v>-37.734449181079839</c:v>
                </c:pt>
                <c:pt idx="690">
                  <c:v>-37.733224219091539</c:v>
                </c:pt>
                <c:pt idx="691">
                  <c:v>-37.73194189435069</c:v>
                </c:pt>
                <c:pt idx="692">
                  <c:v>-37.730599539185299</c:v>
                </c:pt>
                <c:pt idx="693">
                  <c:v>-37.729194363591382</c:v>
                </c:pt>
                <c:pt idx="694">
                  <c:v>-37.727723449790531</c:v>
                </c:pt>
                <c:pt idx="695">
                  <c:v>-37.726183746561624</c:v>
                </c:pt>
                <c:pt idx="696">
                  <c:v>-37.724572063338272</c:v>
                </c:pt>
                <c:pt idx="697">
                  <c:v>-37.722885064064407</c:v>
                </c:pt>
                <c:pt idx="698">
                  <c:v>-37.721119260800158</c:v>
                </c:pt>
                <c:pt idx="699">
                  <c:v>-37.719271007069295</c:v>
                </c:pt>
                <c:pt idx="700">
                  <c:v>-37.71733649094071</c:v>
                </c:pt>
                <c:pt idx="701">
                  <c:v>-37.715311727834951</c:v>
                </c:pt>
                <c:pt idx="702">
                  <c:v>-37.713192553048899</c:v>
                </c:pt>
                <c:pt idx="703">
                  <c:v>-37.710974613988704</c:v>
                </c:pt>
                <c:pt idx="704">
                  <c:v>-37.708653362104357</c:v>
                </c:pt>
                <c:pt idx="705">
                  <c:v>-37.7062240445171</c:v>
                </c:pt>
                <c:pt idx="706">
                  <c:v>-37.703681695332129</c:v>
                </c:pt>
                <c:pt idx="707">
                  <c:v>-37.701021126629001</c:v>
                </c:pt>
                <c:pt idx="708">
                  <c:v>-37.698236919122031</c:v>
                </c:pt>
                <c:pt idx="709">
                  <c:v>-37.695323412484584</c:v>
                </c:pt>
                <c:pt idx="710">
                  <c:v>-37.692274695329175</c:v>
                </c:pt>
                <c:pt idx="711">
                  <c:v>-37.689084594838619</c:v>
                </c:pt>
                <c:pt idx="712">
                  <c:v>-37.685746666042341</c:v>
                </c:pt>
                <c:pt idx="713">
                  <c:v>-37.682254180732272</c:v>
                </c:pt>
                <c:pt idx="714">
                  <c:v>-37.67860011601465</c:v>
                </c:pt>
                <c:pt idx="715">
                  <c:v>-37.674777142494811</c:v>
                </c:pt>
                <c:pt idx="716">
                  <c:v>-37.670777612092131</c:v>
                </c:pt>
                <c:pt idx="717">
                  <c:v>-37.666593545483991</c:v>
                </c:pt>
                <c:pt idx="718">
                  <c:v>-37.662216619179155</c:v>
                </c:pt>
                <c:pt idx="719">
                  <c:v>-37.657638152221928</c:v>
                </c:pt>
                <c:pt idx="720">
                  <c:v>-37.652849092530154</c:v>
                </c:pt>
                <c:pt idx="721">
                  <c:v>-37.647840002871703</c:v>
                </c:pt>
                <c:pt idx="722">
                  <c:v>-37.642601046487037</c:v>
                </c:pt>
                <c:pt idx="723">
                  <c:v>-37.637121972365357</c:v>
                </c:pt>
                <c:pt idx="724">
                  <c:v>-37.631392100187469</c:v>
                </c:pt>
                <c:pt idx="725">
                  <c:v>-37.62540030494781</c:v>
                </c:pt>
                <c:pt idx="726">
                  <c:v>-37.619135001272539</c:v>
                </c:pt>
                <c:pt idx="727">
                  <c:v>-37.612584127454767</c:v>
                </c:pt>
                <c:pt idx="728">
                  <c:v>-37.605735129228783</c:v>
                </c:pt>
                <c:pt idx="729">
                  <c:v>-37.598574943310368</c:v>
                </c:pt>
                <c:pt idx="730">
                  <c:v>-37.591089980734985</c:v>
                </c:pt>
                <c:pt idx="731">
                  <c:v>-37.583266110027289</c:v>
                </c:pt>
                <c:pt idx="732">
                  <c:v>-37.575088640243351</c:v>
                </c:pt>
                <c:pt idx="733">
                  <c:v>-37.566542303928912</c:v>
                </c:pt>
                <c:pt idx="734">
                  <c:v>-37.557611240043556</c:v>
                </c:pt>
                <c:pt idx="735">
                  <c:v>-37.548278976906779</c:v>
                </c:pt>
                <c:pt idx="736">
                  <c:v>-37.53852841522685</c:v>
                </c:pt>
                <c:pt idx="737">
                  <c:v>-37.528341811279475</c:v>
                </c:pt>
                <c:pt idx="738">
                  <c:v>-37.517700760311342</c:v>
                </c:pt>
                <c:pt idx="739">
                  <c:v>-37.506586180248867</c:v>
                </c:pt>
                <c:pt idx="740">
                  <c:v>-37.494978295800543</c:v>
                </c:pt>
                <c:pt idx="741">
                  <c:v>-37.482856623048697</c:v>
                </c:pt>
                <c:pt idx="742">
                  <c:v>-37.470199954633998</c:v>
                </c:pt>
                <c:pt idx="743">
                  <c:v>-37.456986345645063</c:v>
                </c:pt>
                <c:pt idx="744">
                  <c:v>-37.443193100331484</c:v>
                </c:pt>
                <c:pt idx="745">
                  <c:v>-37.42879675976998</c:v>
                </c:pt>
                <c:pt idx="746">
                  <c:v>-37.413773090619138</c:v>
                </c:pt>
                <c:pt idx="747">
                  <c:v>-37.398097075108339</c:v>
                </c:pt>
                <c:pt idx="748">
                  <c:v>-37.381742902413912</c:v>
                </c:pt>
                <c:pt idx="749">
                  <c:v>-37.364683961584532</c:v>
                </c:pt>
                <c:pt idx="750">
                  <c:v>-37.346892836185233</c:v>
                </c:pt>
                <c:pt idx="751">
                  <c:v>-37.328341300837316</c:v>
                </c:pt>
                <c:pt idx="752">
                  <c:v>-37.309000319837942</c:v>
                </c:pt>
                <c:pt idx="753">
                  <c:v>-37.288840048051483</c:v>
                </c:pt>
                <c:pt idx="754">
                  <c:v>-37.267829834267182</c:v>
                </c:pt>
                <c:pt idx="755">
                  <c:v>-37.245938227225643</c:v>
                </c:pt>
                <c:pt idx="756">
                  <c:v>-37.223132984517505</c:v>
                </c:pt>
                <c:pt idx="757">
                  <c:v>-37.19938108456175</c:v>
                </c:pt>
                <c:pt idx="758">
                  <c:v>-37.174648741870442</c:v>
                </c:pt>
                <c:pt idx="759">
                  <c:v>-37.148901425806507</c:v>
                </c:pt>
                <c:pt idx="760">
                  <c:v>-37.1221038830368</c:v>
                </c:pt>
                <c:pt idx="761">
                  <c:v>-37.094220163879079</c:v>
                </c:pt>
                <c:pt idx="762">
                  <c:v>-37.065213652732069</c:v>
                </c:pt>
                <c:pt idx="763">
                  <c:v>-37.035047102769532</c:v>
                </c:pt>
                <c:pt idx="764">
                  <c:v>-37.003682675063722</c:v>
                </c:pt>
                <c:pt idx="765">
                  <c:v>-36.971081982290286</c:v>
                </c:pt>
                <c:pt idx="766">
                  <c:v>-36.937206137145267</c:v>
                </c:pt>
                <c:pt idx="767">
                  <c:v>-36.902015805583638</c:v>
                </c:pt>
                <c:pt idx="768">
                  <c:v>-36.865471264962423</c:v>
                </c:pt>
                <c:pt idx="769">
                  <c:v>-36.827532467143428</c:v>
                </c:pt>
                <c:pt idx="770">
                  <c:v>-36.788159106575435</c:v>
                </c:pt>
                <c:pt idx="771">
                  <c:v>-36.747310693343223</c:v>
                </c:pt>
                <c:pt idx="772">
                  <c:v>-36.704946631127974</c:v>
                </c:pt>
                <c:pt idx="773">
                  <c:v>-36.661026299983469</c:v>
                </c:pt>
                <c:pt idx="774">
                  <c:v>-36.615509143787229</c:v>
                </c:pt>
                <c:pt idx="775">
                  <c:v>-36.568354762176114</c:v>
                </c:pt>
                <c:pt idx="776">
                  <c:v>-36.519523006728221</c:v>
                </c:pt>
                <c:pt idx="777">
                  <c:v>-36.468974081100086</c:v>
                </c:pt>
                <c:pt idx="778">
                  <c:v>-36.416668644775797</c:v>
                </c:pt>
                <c:pt idx="779">
                  <c:v>-36.362567920032284</c:v>
                </c:pt>
                <c:pt idx="780">
                  <c:v>-36.306633801671232</c:v>
                </c:pt>
                <c:pt idx="781">
                  <c:v>-36.248828969017012</c:v>
                </c:pt>
                <c:pt idx="782">
                  <c:v>-36.189116999630677</c:v>
                </c:pt>
                <c:pt idx="783">
                  <c:v>-36.127462484142029</c:v>
                </c:pt>
                <c:pt idx="784">
                  <c:v>-36.063831141559128</c:v>
                </c:pt>
                <c:pt idx="785">
                  <c:v>-35.998189934376391</c:v>
                </c:pt>
                <c:pt idx="786">
                  <c:v>-35.930507182767208</c:v>
                </c:pt>
                <c:pt idx="787">
                  <c:v>-35.860752677122804</c:v>
                </c:pt>
                <c:pt idx="788">
                  <c:v>-35.788897788177088</c:v>
                </c:pt>
                <c:pt idx="789">
                  <c:v>-35.7149155739462</c:v>
                </c:pt>
                <c:pt idx="790">
                  <c:v>-35.638780882708538</c:v>
                </c:pt>
                <c:pt idx="791">
                  <c:v>-35.560470451255384</c:v>
                </c:pt>
                <c:pt idx="792">
                  <c:v>-35.479962997658909</c:v>
                </c:pt>
                <c:pt idx="793">
                  <c:v>-35.397239307826837</c:v>
                </c:pt>
                <c:pt idx="794">
                  <c:v>-35.312282315149332</c:v>
                </c:pt>
                <c:pt idx="795">
                  <c:v>-35.225077172585735</c:v>
                </c:pt>
                <c:pt idx="796">
                  <c:v>-35.135611316591977</c:v>
                </c:pt>
                <c:pt idx="797">
                  <c:v>-35.043874522350428</c:v>
                </c:pt>
                <c:pt idx="798">
                  <c:v>-34.949858949833839</c:v>
                </c:pt>
                <c:pt idx="799">
                  <c:v>-34.853559180310256</c:v>
                </c:pt>
                <c:pt idx="800">
                  <c:v>-34.754972242977452</c:v>
                </c:pt>
                <c:pt idx="801">
                  <c:v>-34.654097631503973</c:v>
                </c:pt>
                <c:pt idx="802">
                  <c:v>-34.550937310341354</c:v>
                </c:pt>
                <c:pt idx="803">
                  <c:v>-34.445495710767162</c:v>
                </c:pt>
                <c:pt idx="804">
                  <c:v>-34.337779716708482</c:v>
                </c:pt>
                <c:pt idx="805">
                  <c:v>-34.227798640492054</c:v>
                </c:pt>
                <c:pt idx="806">
                  <c:v>-34.115564188750888</c:v>
                </c:pt>
                <c:pt idx="807">
                  <c:v>-34.001090418811522</c:v>
                </c:pt>
                <c:pt idx="808">
                  <c:v>-33.88439368596066</c:v>
                </c:pt>
                <c:pt idx="809">
                  <c:v>-33.765492582070337</c:v>
                </c:pt>
                <c:pt idx="810">
                  <c:v>-33.644407866129242</c:v>
                </c:pt>
                <c:pt idx="811">
                  <c:v>-33.521162387283482</c:v>
                </c:pt>
                <c:pt idx="812">
                  <c:v>-33.395781001052804</c:v>
                </c:pt>
                <c:pt idx="813">
                  <c:v>-33.268290479420166</c:v>
                </c:pt>
                <c:pt idx="814">
                  <c:v>-33.138719415532329</c:v>
                </c:pt>
                <c:pt idx="815">
                  <c:v>-33.007098123775691</c:v>
                </c:pt>
                <c:pt idx="816">
                  <c:v>-32.873458535998907</c:v>
                </c:pt>
                <c:pt idx="817">
                  <c:v>-32.737834094665423</c:v>
                </c:pt>
                <c:pt idx="818">
                  <c:v>-32.600259643713393</c:v>
                </c:pt>
              </c:numCache>
            </c:numRef>
          </c:yVal>
          <c:smooth val="1"/>
          <c:extLst>
            <c:ext xmlns:c16="http://schemas.microsoft.com/office/drawing/2014/chart" uri="{C3380CC4-5D6E-409C-BE32-E72D297353CC}">
              <c16:uniqueId val="{00000001-3A41-49B6-8AAE-471A328AEB09}"/>
            </c:ext>
          </c:extLst>
        </c:ser>
        <c:dLbls>
          <c:showLegendKey val="0"/>
          <c:showVal val="0"/>
          <c:showCatName val="0"/>
          <c:showSerName val="0"/>
          <c:showPercent val="0"/>
          <c:showBubbleSize val="0"/>
        </c:dLbls>
        <c:axId val="529020032"/>
        <c:axId val="529021952"/>
      </c:scatterChart>
      <c:scatterChart>
        <c:scatterStyle val="smoothMarker"/>
        <c:varyColors val="0"/>
        <c:ser>
          <c:idx val="1"/>
          <c:order val="1"/>
          <c:tx>
            <c:v>phase</c:v>
          </c:tx>
          <c:spPr>
            <a:ln w="38100" cap="rnd" cmpd="sng" algn="ctr">
              <a:solidFill>
                <a:schemeClr val="accent2">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Sheet2!$AS$4:$AS$822</c:f>
              <c:numCache>
                <c:formatCode>0.0000</c:formatCode>
                <c:ptCount val="819"/>
                <c:pt idx="0">
                  <c:v>-90.791082027875021</c:v>
                </c:pt>
                <c:pt idx="1">
                  <c:v>-90.814932870548333</c:v>
                </c:pt>
                <c:pt idx="2">
                  <c:v>-90.839207317603353</c:v>
                </c:pt>
                <c:pt idx="3">
                  <c:v>-90.86391763607719</c:v>
                </c:pt>
                <c:pt idx="4">
                  <c:v>-90.889076281344686</c:v>
                </c:pt>
                <c:pt idx="5">
                  <c:v>-90.914695900711351</c:v>
                </c:pt>
                <c:pt idx="6">
                  <c:v>-90.940789336898504</c:v>
                </c:pt>
                <c:pt idx="7">
                  <c:v>-90.967369631407934</c:v>
                </c:pt>
                <c:pt idx="8">
                  <c:v>-90.99445002775343</c:v>
                </c:pt>
                <c:pt idx="9">
                  <c:v>-91.022043974543493</c:v>
                </c:pt>
                <c:pt idx="10">
                  <c:v>-91.050165128400721</c:v>
                </c:pt>
                <c:pt idx="11">
                  <c:v>-91.078827356700387</c:v>
                </c:pt>
                <c:pt idx="12">
                  <c:v>-91.108044740110088</c:v>
                </c:pt>
                <c:pt idx="13">
                  <c:v>-91.137831574911246</c:v>
                </c:pt>
                <c:pt idx="14">
                  <c:v>-91.168202375081435</c:v>
                </c:pt>
                <c:pt idx="15">
                  <c:v>-91.199171874114725</c:v>
                </c:pt>
                <c:pt idx="16">
                  <c:v>-91.230755026556594</c:v>
                </c:pt>
                <c:pt idx="17">
                  <c:v>-91.262967009227054</c:v>
                </c:pt>
                <c:pt idx="18">
                  <c:v>-91.295823222104545</c:v>
                </c:pt>
                <c:pt idx="19">
                  <c:v>-91.32933928884124</c:v>
                </c:pt>
                <c:pt idx="20">
                  <c:v>-91.363531056877932</c:v>
                </c:pt>
                <c:pt idx="21">
                  <c:v>-91.398414597124884</c:v>
                </c:pt>
                <c:pt idx="22">
                  <c:v>-91.434006203172927</c:v>
                </c:pt>
                <c:pt idx="23">
                  <c:v>-91.47032238999607</c:v>
                </c:pt>
                <c:pt idx="24">
                  <c:v>-91.507379892105178</c:v>
                </c:pt>
                <c:pt idx="25">
                  <c:v>-91.545195661109119</c:v>
                </c:pt>
                <c:pt idx="26">
                  <c:v>-91.583786862637297</c:v>
                </c:pt>
                <c:pt idx="27">
                  <c:v>-91.623170872574377</c:v>
                </c:pt>
                <c:pt idx="28">
                  <c:v>-91.663365272555595</c:v>
                </c:pt>
                <c:pt idx="29">
                  <c:v>-91.704387844666755</c:v>
                </c:pt>
                <c:pt idx="30">
                  <c:v>-91.746256565291375</c:v>
                </c:pt>
                <c:pt idx="31">
                  <c:v>-91.788989598042491</c:v>
                </c:pt>
                <c:pt idx="32">
                  <c:v>-91.832605285714081</c:v>
                </c:pt>
                <c:pt idx="33">
                  <c:v>-91.877122141183108</c:v>
                </c:pt>
                <c:pt idx="34">
                  <c:v>-91.922558837189499</c:v>
                </c:pt>
                <c:pt idx="35">
                  <c:v>-91.968934194917381</c:v>
                </c:pt>
                <c:pt idx="36">
                  <c:v>-92.01626717129713</c:v>
                </c:pt>
                <c:pt idx="37">
                  <c:v>-92.064576844943588</c:v>
                </c:pt>
                <c:pt idx="38">
                  <c:v>-92.113882400641671</c:v>
                </c:pt>
                <c:pt idx="39">
                  <c:v>-92.164203112286501</c:v>
                </c:pt>
                <c:pt idx="40">
                  <c:v>-92.215558324181032</c:v>
                </c:pt>
                <c:pt idx="41">
                  <c:v>-92.267967430589451</c:v>
                </c:pt>
                <c:pt idx="42">
                  <c:v>-92.321449853441322</c:v>
                </c:pt>
                <c:pt idx="43">
                  <c:v>-92.376025018076092</c:v>
                </c:pt>
                <c:pt idx="44">
                  <c:v>-92.431712326914607</c:v>
                </c:pt>
                <c:pt idx="45">
                  <c:v>-92.488531130939421</c:v>
                </c:pt>
                <c:pt idx="46">
                  <c:v>-92.546500698862928</c:v>
                </c:pt>
                <c:pt idx="47">
                  <c:v>-92.605640183857417</c:v>
                </c:pt>
                <c:pt idx="48">
                  <c:v>-92.66596858771932</c:v>
                </c:pt>
                <c:pt idx="49">
                  <c:v>-92.727504722336192</c:v>
                </c:pt>
                <c:pt idx="50">
                  <c:v>-92.790267168322771</c:v>
                </c:pt>
                <c:pt idx="51">
                  <c:v>-92.854274230690692</c:v>
                </c:pt>
                <c:pt idx="52">
                  <c:v>-92.919543891414833</c:v>
                </c:pt>
                <c:pt idx="53">
                  <c:v>-92.986093758759367</c:v>
                </c:pt>
                <c:pt idx="54">
                  <c:v>-93.053941013226208</c:v>
                </c:pt>
                <c:pt idx="55">
                  <c:v>-93.123102349990475</c:v>
                </c:pt>
                <c:pt idx="56">
                  <c:v>-93.193593917689881</c:v>
                </c:pt>
                <c:pt idx="57">
                  <c:v>-93.265431253438294</c:v>
                </c:pt>
                <c:pt idx="58">
                  <c:v>-93.33862921394001</c:v>
                </c:pt>
                <c:pt idx="59">
                  <c:v>-93.413201902586465</c:v>
                </c:pt>
                <c:pt idx="60">
                  <c:v>-93.489162592427533</c:v>
                </c:pt>
                <c:pt idx="61">
                  <c:v>-93.566523644919045</c:v>
                </c:pt>
                <c:pt idx="62">
                  <c:v>-93.645296424361149</c:v>
                </c:pt>
                <c:pt idx="63">
                  <c:v>-93.725491207958285</c:v>
                </c:pt>
                <c:pt idx="64">
                  <c:v>-93.807117091448646</c:v>
                </c:pt>
                <c:pt idx="65">
                  <c:v>-93.890181890272316</c:v>
                </c:pt>
                <c:pt idx="66">
                  <c:v>-93.974692036271819</c:v>
                </c:pt>
                <c:pt idx="67">
                  <c:v>-94.060652469945765</c:v>
                </c:pt>
                <c:pt idx="68">
                  <c:v>-94.148066528307538</c:v>
                </c:pt>
                <c:pt idx="69">
                  <c:v>-94.236935828436998</c:v>
                </c:pt>
                <c:pt idx="70">
                  <c:v>-94.327260146850875</c:v>
                </c:pt>
                <c:pt idx="71">
                  <c:v>-94.419037294863102</c:v>
                </c:pt>
                <c:pt idx="72">
                  <c:v>-94.512262990152777</c:v>
                </c:pt>
                <c:pt idx="73">
                  <c:v>-94.606930724811548</c:v>
                </c:pt>
                <c:pt idx="74">
                  <c:v>-94.703031630199973</c:v>
                </c:pt>
                <c:pt idx="75">
                  <c:v>-94.80055433900452</c:v>
                </c:pt>
                <c:pt idx="76">
                  <c:v>-94.899484844955708</c:v>
                </c:pt>
                <c:pt idx="77">
                  <c:v>-94.999806360739797</c:v>
                </c:pt>
                <c:pt idx="78">
                  <c:v>-95.10149917471503</c:v>
                </c:pt>
                <c:pt idx="79">
                  <c:v>-95.204540507125046</c:v>
                </c:pt>
                <c:pt idx="80">
                  <c:v>-95.308904366589658</c:v>
                </c:pt>
                <c:pt idx="81">
                  <c:v>-95.414561407743193</c:v>
                </c:pt>
                <c:pt idx="82">
                  <c:v>-95.521478790985697</c:v>
                </c:pt>
                <c:pt idx="83">
                  <c:v>-95.629620045408899</c:v>
                </c:pt>
                <c:pt idx="84">
                  <c:v>-95.738944936057834</c:v>
                </c:pt>
                <c:pt idx="85">
                  <c:v>-95.849409336789023</c:v>
                </c:pt>
                <c:pt idx="86">
                  <c:v>-95.960965110086278</c:v>
                </c:pt>
                <c:pt idx="87">
                  <c:v>-96.073559995292527</c:v>
                </c:pt>
                <c:pt idx="88">
                  <c:v>-96.187137506811766</c:v>
                </c:pt>
                <c:pt idx="89">
                  <c:v>-96.301636843925138</c:v>
                </c:pt>
                <c:pt idx="90">
                  <c:v>-96.416992813948326</c:v>
                </c:pt>
                <c:pt idx="91">
                  <c:v>-96.533135770531999</c:v>
                </c:pt>
                <c:pt idx="92">
                  <c:v>-96.64999156897025</c:v>
                </c:pt>
                <c:pt idx="93">
                  <c:v>-96.767481540431348</c:v>
                </c:pt>
                <c:pt idx="94">
                  <c:v>-96.885522487058282</c:v>
                </c:pt>
                <c:pt idx="95">
                  <c:v>-97.004026699901544</c:v>
                </c:pt>
                <c:pt idx="96">
                  <c:v>-97.122902001638863</c:v>
                </c:pt>
                <c:pt idx="97">
                  <c:v>-97.242051816005585</c:v>
                </c:pt>
                <c:pt idx="98">
                  <c:v>-97.361375265801072</c:v>
                </c:pt>
                <c:pt idx="99">
                  <c:v>-97.480767301249017</c:v>
                </c:pt>
                <c:pt idx="100">
                  <c:v>-97.600118860369875</c:v>
                </c:pt>
                <c:pt idx="101">
                  <c:v>-97.719317062871752</c:v>
                </c:pt>
                <c:pt idx="102">
                  <c:v>-97.838245438877109</c:v>
                </c:pt>
                <c:pt idx="103">
                  <c:v>-97.956784193578912</c:v>
                </c:pt>
                <c:pt idx="104">
                  <c:v>-98.07481050865843</c:v>
                </c:pt>
                <c:pt idx="105">
                  <c:v>-98.192198880999243</c:v>
                </c:pt>
                <c:pt idx="106">
                  <c:v>-98.3088214988978</c:v>
                </c:pt>
                <c:pt idx="107">
                  <c:v>-98.424548655603161</c:v>
                </c:pt>
                <c:pt idx="108">
                  <c:v>-98.53924919961878</c:v>
                </c:pt>
                <c:pt idx="109">
                  <c:v>-98.65279102077109</c:v>
                </c:pt>
                <c:pt idx="110">
                  <c:v>-98.765041570598299</c:v>
                </c:pt>
                <c:pt idx="111">
                  <c:v>-98.875868415143046</c:v>
                </c:pt>
                <c:pt idx="112">
                  <c:v>-98.985139817749854</c:v>
                </c:pt>
                <c:pt idx="113">
                  <c:v>-99.092725348982839</c:v>
                </c:pt>
                <c:pt idx="114">
                  <c:v>-99.19849652029491</c:v>
                </c:pt>
                <c:pt idx="115">
                  <c:v>-99.302327437608241</c:v>
                </c:pt>
                <c:pt idx="116">
                  <c:v>-99.404095470516012</c:v>
                </c:pt>
                <c:pt idx="117">
                  <c:v>-99.503681932394954</c:v>
                </c:pt>
                <c:pt idx="118">
                  <c:v>-99.600972766339254</c:v>
                </c:pt>
                <c:pt idx="119">
                  <c:v>-99.695859231496087</c:v>
                </c:pt>
                <c:pt idx="120">
                  <c:v>-99.788238584112491</c:v>
                </c:pt>
                <c:pt idx="121">
                  <c:v>-99.878014747398808</c:v>
                </c:pt>
                <c:pt idx="122">
                  <c:v>-99.965098964185785</c:v>
                </c:pt>
                <c:pt idx="123">
                  <c:v>-100.0494104263036</c:v>
                </c:pt>
                <c:pt idx="124">
                  <c:v>-100.13087687464997</c:v>
                </c:pt>
                <c:pt idx="125">
                  <c:v>-100.20943516404131</c:v>
                </c:pt>
                <c:pt idx="126">
                  <c:v>-100.28503178715977</c:v>
                </c:pt>
                <c:pt idx="127">
                  <c:v>-100.35762335221729</c:v>
                </c:pt>
                <c:pt idx="128">
                  <c:v>-100.42717700935466</c:v>
                </c:pt>
                <c:pt idx="129">
                  <c:v>-100.49367082127354</c:v>
                </c:pt>
                <c:pt idx="130">
                  <c:v>-100.55709407415605</c:v>
                </c:pt>
                <c:pt idx="131">
                  <c:v>-100.61744752555352</c:v>
                </c:pt>
                <c:pt idx="132">
                  <c:v>-100.6747435866081</c:v>
                </c:pt>
                <c:pt idx="133">
                  <c:v>-100.7290064367042</c:v>
                </c:pt>
                <c:pt idx="134">
                  <c:v>-100.78027206941094</c:v>
                </c:pt>
                <c:pt idx="135">
                  <c:v>-100.82858826936334</c:v>
                </c:pt>
                <c:pt idx="136">
                  <c:v>-100.87401452052245</c:v>
                </c:pt>
                <c:pt idx="137">
                  <c:v>-100.91662184703921</c:v>
                </c:pt>
                <c:pt idx="138">
                  <c:v>-100.95649258870984</c:v>
                </c:pt>
                <c:pt idx="139">
                  <c:v>-100.99372011373623</c:v>
                </c:pt>
                <c:pt idx="140">
                  <c:v>-101.02840847218592</c:v>
                </c:pt>
                <c:pt idx="141">
                  <c:v>-101.06067199416213</c:v>
                </c:pt>
                <c:pt idx="142">
                  <c:v>-101.09063483724707</c:v>
                </c:pt>
                <c:pt idx="143">
                  <c:v>-101.11843048825072</c:v>
                </c:pt>
                <c:pt idx="144">
                  <c:v>-101.14420122468695</c:v>
                </c:pt>
                <c:pt idx="145">
                  <c:v>-101.16809754169731</c:v>
                </c:pt>
                <c:pt idx="146">
                  <c:v>-101.19027755035154</c:v>
                </c:pt>
                <c:pt idx="147">
                  <c:v>-101.21090635337292</c:v>
                </c:pt>
                <c:pt idx="148">
                  <c:v>-101.2301554043641</c:v>
                </c:pt>
                <c:pt idx="149">
                  <c:v>-101.24820185655372</c:v>
                </c:pt>
                <c:pt idx="150">
                  <c:v>-101.26522790694543</c:v>
                </c:pt>
                <c:pt idx="151">
                  <c:v>-101.28142014154071</c:v>
                </c:pt>
                <c:pt idx="152">
                  <c:v>-101.29696888702819</c:v>
                </c:pt>
                <c:pt idx="153">
                  <c:v>-101.31206757399643</c:v>
                </c:pt>
                <c:pt idx="154">
                  <c:v>-101.32691211634287</c:v>
                </c:pt>
                <c:pt idx="155">
                  <c:v>-101.34170031112663</c:v>
                </c:pt>
                <c:pt idx="156">
                  <c:v>-101.35663126266064</c:v>
                </c:pt>
                <c:pt idx="157">
                  <c:v>-101.37190483416299</c:v>
                </c:pt>
                <c:pt idx="158">
                  <c:v>-101.387721129803</c:v>
                </c:pt>
                <c:pt idx="159">
                  <c:v>-101.40428000949083</c:v>
                </c:pt>
                <c:pt idx="160">
                  <c:v>-101.42178063827551</c:v>
                </c:pt>
                <c:pt idx="161">
                  <c:v>-101.44042107174818</c:v>
                </c:pt>
                <c:pt idx="162">
                  <c:v>-101.46039787839577</c:v>
                </c:pt>
                <c:pt idx="163">
                  <c:v>-101.48190579942455</c:v>
                </c:pt>
                <c:pt idx="164">
                  <c:v>-101.50513744617325</c:v>
                </c:pt>
                <c:pt idx="165">
                  <c:v>-101.53028303487088</c:v>
                </c:pt>
                <c:pt idx="166">
                  <c:v>-101.55753015816117</c:v>
                </c:pt>
                <c:pt idx="167">
                  <c:v>-101.58706359252</c:v>
                </c:pt>
                <c:pt idx="168">
                  <c:v>-101.61906514043173</c:v>
                </c:pt>
                <c:pt idx="169">
                  <c:v>-101.65371350596953</c:v>
                </c:pt>
                <c:pt idx="170">
                  <c:v>-101.69118420223525</c:v>
                </c:pt>
                <c:pt idx="171">
                  <c:v>-101.7316494889654</c:v>
                </c:pt>
                <c:pt idx="172">
                  <c:v>-101.77527833848879</c:v>
                </c:pt>
                <c:pt idx="173">
                  <c:v>-101.82223642813588</c:v>
                </c:pt>
                <c:pt idx="174">
                  <c:v>-101.87268615713944</c:v>
                </c:pt>
                <c:pt idx="175">
                  <c:v>-101.92678668603685</c:v>
                </c:pt>
                <c:pt idx="176">
                  <c:v>-101.98469399657171</c:v>
                </c:pt>
                <c:pt idx="177">
                  <c:v>-102.04656097011076</c:v>
                </c:pt>
                <c:pt idx="178">
                  <c:v>-102.11253748261716</c:v>
                </c:pt>
                <c:pt idx="179">
                  <c:v>-102.18277051427307</c:v>
                </c:pt>
                <c:pt idx="180">
                  <c:v>-102.25740427190064</c:v>
                </c:pt>
                <c:pt idx="181">
                  <c:v>-102.33658032240311</c:v>
                </c:pt>
                <c:pt idx="182">
                  <c:v>-102.42043773552592</c:v>
                </c:pt>
                <c:pt idx="183">
                  <c:v>-102.50911323432278</c:v>
                </c:pt>
                <c:pt idx="184">
                  <c:v>-102.6027413518016</c:v>
                </c:pt>
                <c:pt idx="185">
                  <c:v>-102.70145459231692</c:v>
                </c:pt>
                <c:pt idx="186">
                  <c:v>-102.80538359636911</c:v>
                </c:pt>
                <c:pt idx="187">
                  <c:v>-102.91465730756303</c:v>
                </c:pt>
                <c:pt idx="188">
                  <c:v>-103.02940314057047</c:v>
                </c:pt>
                <c:pt idx="189">
                  <c:v>-103.14974714902969</c:v>
                </c:pt>
                <c:pt idx="190">
                  <c:v>-103.27581419240069</c:v>
                </c:pt>
                <c:pt idx="191">
                  <c:v>-103.40772810087653</c:v>
                </c:pt>
                <c:pt idx="192">
                  <c:v>-103.54561183752827</c:v>
                </c:pt>
                <c:pt idx="193">
                  <c:v>-103.68958765693247</c:v>
                </c:pt>
                <c:pt idx="194">
                  <c:v>-103.83977725959787</c:v>
                </c:pt>
                <c:pt idx="195">
                  <c:v>-103.99630194156833</c:v>
                </c:pt>
                <c:pt idx="196">
                  <c:v>-104.1592827386354</c:v>
                </c:pt>
                <c:pt idx="197">
                  <c:v>-104.32884056464357</c:v>
                </c:pt>
                <c:pt idx="198">
                  <c:v>-104.50509634341617</c:v>
                </c:pt>
                <c:pt idx="199">
                  <c:v>-104.68817113386827</c:v>
                </c:pt>
                <c:pt idx="200">
                  <c:v>-104.87818624790745</c:v>
                </c:pt>
                <c:pt idx="201">
                  <c:v>-105.07526336075085</c:v>
                </c:pt>
                <c:pt idx="202">
                  <c:v>-105.27952461331046</c:v>
                </c:pt>
                <c:pt idx="203">
                  <c:v>-105.49109270631797</c:v>
                </c:pt>
                <c:pt idx="204">
                  <c:v>-105.71009098587355</c:v>
                </c:pt>
                <c:pt idx="205">
                  <c:v>-105.93664352011325</c:v>
                </c:pt>
                <c:pt idx="206">
                  <c:v>-106.17087516669523</c:v>
                </c:pt>
                <c:pt idx="207">
                  <c:v>-106.4129116308072</c:v>
                </c:pt>
                <c:pt idx="208">
                  <c:v>-106.66287951339561</c:v>
                </c:pt>
                <c:pt idx="209">
                  <c:v>-106.92090634931238</c:v>
                </c:pt>
                <c:pt idx="210">
                  <c:v>-107.18712063506763</c:v>
                </c:pt>
                <c:pt idx="211">
                  <c:v>-107.46165184586577</c:v>
                </c:pt>
                <c:pt idx="212">
                  <c:v>-107.74463044159073</c:v>
                </c:pt>
                <c:pt idx="213">
                  <c:v>-108.03618786138934</c:v>
                </c:pt>
                <c:pt idx="214">
                  <c:v>-108.33645650648788</c:v>
                </c:pt>
                <c:pt idx="215">
                  <c:v>-108.64556971085558</c:v>
                </c:pt>
                <c:pt idx="216">
                  <c:v>-108.96366169931245</c:v>
                </c:pt>
                <c:pt idx="217">
                  <c:v>-109.29086753265588</c:v>
                </c:pt>
                <c:pt idx="218">
                  <c:v>-109.62732303936161</c:v>
                </c:pt>
                <c:pt idx="219">
                  <c:v>-109.97316473339254</c:v>
                </c:pt>
                <c:pt idx="220">
                  <c:v>-110.32852971762742</c:v>
                </c:pt>
                <c:pt idx="221">
                  <c:v>-110.69355557240191</c:v>
                </c:pt>
                <c:pt idx="222">
                  <c:v>-111.06838022863407</c:v>
                </c:pt>
                <c:pt idx="223">
                  <c:v>-111.45314182498733</c:v>
                </c:pt>
                <c:pt idx="224">
                  <c:v>-111.84797854850868</c:v>
                </c:pt>
                <c:pt idx="225">
                  <c:v>-112.25302845816286</c:v>
                </c:pt>
                <c:pt idx="226">
                  <c:v>-112.66842929067315</c:v>
                </c:pt>
                <c:pt idx="227">
                  <c:v>-113.0943182480693</c:v>
                </c:pt>
                <c:pt idx="228">
                  <c:v>-113.53083176633804</c:v>
                </c:pt>
                <c:pt idx="229">
                  <c:v>-113.9781052645704</c:v>
                </c:pt>
                <c:pt idx="230">
                  <c:v>-114.43627287400446</c:v>
                </c:pt>
                <c:pt idx="231">
                  <c:v>-114.90546714637067</c:v>
                </c:pt>
                <c:pt idx="232">
                  <c:v>-115.38581874096295</c:v>
                </c:pt>
                <c:pt idx="233">
                  <c:v>-115.87745608988169</c:v>
                </c:pt>
                <c:pt idx="234">
                  <c:v>-116.38050504092385</c:v>
                </c:pt>
                <c:pt idx="235">
                  <c:v>-116.89508847763544</c:v>
                </c:pt>
                <c:pt idx="236">
                  <c:v>-117.42132591608869</c:v>
                </c:pt>
                <c:pt idx="237">
                  <c:v>-117.95933307800489</c:v>
                </c:pt>
                <c:pt idx="238">
                  <c:v>-118.50922143991194</c:v>
                </c:pt>
                <c:pt idx="239">
                  <c:v>-119.07109775810797</c:v>
                </c:pt>
                <c:pt idx="240">
                  <c:v>-119.64506356929351</c:v>
                </c:pt>
                <c:pt idx="241">
                  <c:v>-120.23121466684316</c:v>
                </c:pt>
                <c:pt idx="242">
                  <c:v>-120.82964055280665</c:v>
                </c:pt>
                <c:pt idx="243">
                  <c:v>-121.4404238658657</c:v>
                </c:pt>
                <c:pt idx="244">
                  <c:v>-122.0636397856216</c:v>
                </c:pt>
                <c:pt idx="245">
                  <c:v>-122.6993554137576</c:v>
                </c:pt>
                <c:pt idx="246">
                  <c:v>-123.34762913279876</c:v>
                </c:pt>
                <c:pt idx="247">
                  <c:v>-124.00850994339403</c:v>
                </c:pt>
                <c:pt idx="248">
                  <c:v>-124.68203678125721</c:v>
                </c:pt>
                <c:pt idx="249">
                  <c:v>-125.36823781513655</c:v>
                </c:pt>
                <c:pt idx="250">
                  <c:v>-126.06712972742838</c:v>
                </c:pt>
                <c:pt idx="251">
                  <c:v>-126.77871697930833</c:v>
                </c:pt>
                <c:pt idx="252">
                  <c:v>-127.50299106254243</c:v>
                </c:pt>
                <c:pt idx="253">
                  <c:v>-128.23992974040476</c:v>
                </c:pt>
                <c:pt idx="254">
                  <c:v>-128.98949628045187</c:v>
                </c:pt>
                <c:pt idx="255">
                  <c:v>-129.75163868219656</c:v>
                </c:pt>
                <c:pt idx="256">
                  <c:v>-130.52628890304192</c:v>
                </c:pt>
                <c:pt idx="257">
                  <c:v>-131.31336208615659</c:v>
                </c:pt>
                <c:pt idx="258">
                  <c:v>-132.11275579428249</c:v>
                </c:pt>
                <c:pt idx="259">
                  <c:v>-132.92434925378942</c:v>
                </c:pt>
                <c:pt idx="260">
                  <c:v>-133.7480026135857</c:v>
                </c:pt>
                <c:pt idx="261">
                  <c:v>-134.58355622379688</c:v>
                </c:pt>
                <c:pt idx="262">
                  <c:v>-135.4308299393924</c:v>
                </c:pt>
                <c:pt idx="263">
                  <c:v>-136.28962245419612</c:v>
                </c:pt>
                <c:pt idx="264">
                  <c:v>-137.15971067093975</c:v>
                </c:pt>
                <c:pt idx="265">
                  <c:v>-138.04084911320734</c:v>
                </c:pt>
                <c:pt idx="266">
                  <c:v>-138.93276938526901</c:v>
                </c:pt>
                <c:pt idx="267">
                  <c:v>-139.83517968590425</c:v>
                </c:pt>
                <c:pt idx="268">
                  <c:v>-140.74776438236844</c:v>
                </c:pt>
                <c:pt idx="269">
                  <c:v>-141.67018365064826</c:v>
                </c:pt>
                <c:pt idx="270">
                  <c:v>-142.60207318808469</c:v>
                </c:pt>
                <c:pt idx="271">
                  <c:v>-143.54304400430578</c:v>
                </c:pt>
                <c:pt idx="272">
                  <c:v>-144.49268229620424</c:v>
                </c:pt>
                <c:pt idx="273">
                  <c:v>-145.4505494124156</c:v>
                </c:pt>
                <c:pt idx="274">
                  <c:v>-146.41618191239019</c:v>
                </c:pt>
                <c:pt idx="275">
                  <c:v>-147.38909172472452</c:v>
                </c:pt>
                <c:pt idx="276">
                  <c:v>-148.36876640889676</c:v>
                </c:pt>
                <c:pt idx="277">
                  <c:v>-149.35466952396914</c:v>
                </c:pt>
                <c:pt idx="278">
                  <c:v>-150.34624110715578</c:v>
                </c:pt>
                <c:pt idx="279">
                  <c:v>-151.34289826442489</c:v>
                </c:pt>
                <c:pt idx="280">
                  <c:v>-152.34403587451681</c:v>
                </c:pt>
                <c:pt idx="281">
                  <c:v>-153.34902740690634</c:v>
                </c:pt>
                <c:pt idx="282">
                  <c:v>-154.35722585335336</c:v>
                </c:pt>
                <c:pt idx="283">
                  <c:v>-155.36796477175187</c:v>
                </c:pt>
                <c:pt idx="284">
                  <c:v>-156.38055944004239</c:v>
                </c:pt>
                <c:pt idx="285">
                  <c:v>-157.39430811698458</c:v>
                </c:pt>
                <c:pt idx="286">
                  <c:v>-158.40849340563196</c:v>
                </c:pt>
                <c:pt idx="287">
                  <c:v>-159.422383714402</c:v>
                </c:pt>
                <c:pt idx="288">
                  <c:v>-160.43523480972385</c:v>
                </c:pt>
                <c:pt idx="289">
                  <c:v>-161.44629145337447</c:v>
                </c:pt>
                <c:pt idx="290">
                  <c:v>-162.45478911680382</c:v>
                </c:pt>
                <c:pt idx="291">
                  <c:v>-163.45995576400821</c:v>
                </c:pt>
                <c:pt idx="292">
                  <c:v>-164.46101369385741</c:v>
                </c:pt>
                <c:pt idx="293">
                  <c:v>-165.45718143220722</c:v>
                </c:pt>
                <c:pt idx="294">
                  <c:v>-166.44767566370416</c:v>
                </c:pt>
                <c:pt idx="295">
                  <c:v>-167.43171319277255</c:v>
                </c:pt>
                <c:pt idx="296">
                  <c:v>-168.40851292314022</c:v>
                </c:pt>
                <c:pt idx="297">
                  <c:v>-169.37729784504916</c:v>
                </c:pt>
                <c:pt idx="298">
                  <c:v>-170.33729701937611</c:v>
                </c:pt>
                <c:pt idx="299">
                  <c:v>-171.28774754798343</c:v>
                </c:pt>
                <c:pt idx="300">
                  <c:v>-172.22789651987466</c:v>
                </c:pt>
                <c:pt idx="301">
                  <c:v>-173.15700292308202</c:v>
                </c:pt>
                <c:pt idx="302">
                  <c:v>-174.07433951267231</c:v>
                </c:pt>
                <c:pt idx="303">
                  <c:v>-174.97919462580518</c:v>
                </c:pt>
                <c:pt idx="304">
                  <c:v>-175.87087393541276</c:v>
                </c:pt>
                <c:pt idx="305">
                  <c:v>-176.74870213476908</c:v>
                </c:pt>
                <c:pt idx="306">
                  <c:v>-177.61202454597708</c:v>
                </c:pt>
                <c:pt idx="307">
                  <c:v>-178.46020864620084</c:v>
                </c:pt>
                <c:pt idx="308">
                  <c:v>-179.29264550629571</c:v>
                </c:pt>
                <c:pt idx="309">
                  <c:v>-180.10875113733215</c:v>
                </c:pt>
                <c:pt idx="310">
                  <c:v>-180.90796774134731</c:v>
                </c:pt>
                <c:pt idx="311">
                  <c:v>-181.6897648634839</c:v>
                </c:pt>
                <c:pt idx="312">
                  <c:v>-182.45364044347303</c:v>
                </c:pt>
                <c:pt idx="313">
                  <c:v>-183.19912176517877</c:v>
                </c:pt>
                <c:pt idx="314">
                  <c:v>-183.92576630363473</c:v>
                </c:pt>
                <c:pt idx="315">
                  <c:v>-184.63316246965604</c:v>
                </c:pt>
                <c:pt idx="316">
                  <c:v>-185.3209302527039</c:v>
                </c:pt>
                <c:pt idx="317">
                  <c:v>-185.98872176320268</c:v>
                </c:pt>
                <c:pt idx="318">
                  <c:v>-186.63622167596114</c:v>
                </c:pt>
                <c:pt idx="319">
                  <c:v>-187.26314757673057</c:v>
                </c:pt>
                <c:pt idx="320">
                  <c:v>-187.86925021423514</c:v>
                </c:pt>
                <c:pt idx="321">
                  <c:v>-188.45431366024923</c:v>
                </c:pt>
                <c:pt idx="322">
                  <c:v>-189.01815538046142</c:v>
                </c:pt>
                <c:pt idx="323">
                  <c:v>-189.56062621897217</c:v>
                </c:pt>
                <c:pt idx="324">
                  <c:v>-190.08161029931898</c:v>
                </c:pt>
                <c:pt idx="325">
                  <c:v>-190.58102484492298</c:v>
                </c:pt>
                <c:pt idx="326">
                  <c:v>-191.05881992180696</c:v>
                </c:pt>
                <c:pt idx="327">
                  <c:v>-191.51497810635797</c:v>
                </c:pt>
                <c:pt idx="328">
                  <c:v>-191.94951408080465</c:v>
                </c:pt>
                <c:pt idx="329">
                  <c:v>-192.36247415896321</c:v>
                </c:pt>
                <c:pt idx="330">
                  <c:v>-192.7539357446789</c:v>
                </c:pt>
                <c:pt idx="331">
                  <c:v>-193.12400672526633</c:v>
                </c:pt>
                <c:pt idx="332">
                  <c:v>-193.47282480213664</c:v>
                </c:pt>
                <c:pt idx="333">
                  <c:v>-193.80055676070262</c:v>
                </c:pt>
                <c:pt idx="334">
                  <c:v>-194.10739768157572</c:v>
                </c:pt>
                <c:pt idx="335">
                  <c:v>-194.39357009502635</c:v>
                </c:pt>
                <c:pt idx="336">
                  <c:v>-194.65932308066226</c:v>
                </c:pt>
                <c:pt idx="337">
                  <c:v>-194.9049313143118</c:v>
                </c:pt>
                <c:pt idx="338">
                  <c:v>-195.13069406415119</c:v>
                </c:pt>
                <c:pt idx="339">
                  <c:v>-195.33693413823045</c:v>
                </c:pt>
                <c:pt idx="340">
                  <c:v>-195.52399678568645</c:v>
                </c:pt>
                <c:pt idx="341">
                  <c:v>-195.69224855411494</c:v>
                </c:pt>
                <c:pt idx="342">
                  <c:v>-195.84207610578574</c:v>
                </c:pt>
                <c:pt idx="343">
                  <c:v>-195.97388499562942</c:v>
                </c:pt>
                <c:pt idx="344">
                  <c:v>-196.08809841419009</c:v>
                </c:pt>
                <c:pt idx="345">
                  <c:v>-196.1851558990241</c:v>
                </c:pt>
                <c:pt idx="346">
                  <c:v>-196.26551201831995</c:v>
                </c:pt>
                <c:pt idx="347">
                  <c:v>-196.32963503081419</c:v>
                </c:pt>
                <c:pt idx="348">
                  <c:v>-196.37800552636668</c:v>
                </c:pt>
                <c:pt idx="349">
                  <c:v>-196.4111150518433</c:v>
                </c:pt>
                <c:pt idx="350">
                  <c:v>-196.42946472720544</c:v>
                </c:pt>
                <c:pt idx="351">
                  <c:v>-196.43356385693653</c:v>
                </c:pt>
                <c:pt idx="352">
                  <c:v>-196.42392854212341</c:v>
                </c:pt>
                <c:pt idx="353">
                  <c:v>-196.4010802986565</c:v>
                </c:pt>
                <c:pt idx="354">
                  <c:v>-196.36554468710955</c:v>
                </c:pt>
                <c:pt idx="355">
                  <c:v>-196.31784995989983</c:v>
                </c:pt>
                <c:pt idx="356">
                  <c:v>-196.25852573131567</c:v>
                </c:pt>
                <c:pt idx="357">
                  <c:v>-196.18810167592085</c:v>
                </c:pt>
                <c:pt idx="358">
                  <c:v>-196.10710626070892</c:v>
                </c:pt>
                <c:pt idx="359">
                  <c:v>-196.0160655161859</c:v>
                </c:pt>
                <c:pt idx="360">
                  <c:v>-195.91550185130257</c:v>
                </c:pt>
                <c:pt idx="361">
                  <c:v>-195.80593291685119</c:v>
                </c:pt>
                <c:pt idx="362">
                  <c:v>-195.68787052157904</c:v>
                </c:pt>
                <c:pt idx="363">
                  <c:v>-195.5618196048697</c:v>
                </c:pt>
                <c:pt idx="364">
                  <c:v>-195.42827726939475</c:v>
                </c:pt>
                <c:pt idx="365">
                  <c:v>-195.28773187666945</c:v>
                </c:pt>
                <c:pt idx="366">
                  <c:v>-195.14066220794149</c:v>
                </c:pt>
                <c:pt idx="367">
                  <c:v>-194.98753669232804</c:v>
                </c:pt>
                <c:pt idx="368">
                  <c:v>-194.82881270359223</c:v>
                </c:pt>
                <c:pt idx="369">
                  <c:v>-194.66493592642399</c:v>
                </c:pt>
                <c:pt idx="370">
                  <c:v>-194.49633979257132</c:v>
                </c:pt>
                <c:pt idx="371">
                  <c:v>-194.3234449866645</c:v>
                </c:pt>
                <c:pt idx="372">
                  <c:v>-194.14665902108945</c:v>
                </c:pt>
                <c:pt idx="373">
                  <c:v>-193.96637587880912</c:v>
                </c:pt>
                <c:pt idx="374">
                  <c:v>-193.78297572260428</c:v>
                </c:pt>
                <c:pt idx="375">
                  <c:v>-193.59682466881162</c:v>
                </c:pt>
                <c:pt idx="376">
                  <c:v>-193.4082746232865</c:v>
                </c:pt>
                <c:pt idx="377">
                  <c:v>-193.21766317700258</c:v>
                </c:pt>
                <c:pt idx="378">
                  <c:v>-193.02531355843217</c:v>
                </c:pt>
                <c:pt idx="379">
                  <c:v>-192.83153463962674</c:v>
                </c:pt>
                <c:pt idx="380">
                  <c:v>-192.63662099272949</c:v>
                </c:pt>
                <c:pt idx="381">
                  <c:v>-192.44085299351968</c:v>
                </c:pt>
                <c:pt idx="382">
                  <c:v>-192.24449696848157</c:v>
                </c:pt>
                <c:pt idx="383">
                  <c:v>-192.04780538183815</c:v>
                </c:pt>
                <c:pt idx="384">
                  <c:v>-191.85101705896369</c:v>
                </c:pt>
                <c:pt idx="385">
                  <c:v>-191.65435744260344</c:v>
                </c:pt>
                <c:pt idx="386">
                  <c:v>-191.45803887837195</c:v>
                </c:pt>
                <c:pt idx="387">
                  <c:v>-191.26226092607203</c:v>
                </c:pt>
                <c:pt idx="388">
                  <c:v>-191.06721069347401</c:v>
                </c:pt>
                <c:pt idx="389">
                  <c:v>-190.87306318931212</c:v>
                </c:pt>
                <c:pt idx="390">
                  <c:v>-190.67998169238993</c:v>
                </c:pt>
                <c:pt idx="391">
                  <c:v>-190.48811813383884</c:v>
                </c:pt>
                <c:pt idx="392">
                  <c:v>-190.29761348973386</c:v>
                </c:pt>
                <c:pt idx="393">
                  <c:v>-190.10859818144417</c:v>
                </c:pt>
                <c:pt idx="394">
                  <c:v>-189.92119248127028</c:v>
                </c:pt>
                <c:pt idx="395">
                  <c:v>-189.73550692110351</c:v>
                </c:pt>
                <c:pt idx="396">
                  <c:v>-189.55164270202118</c:v>
                </c:pt>
                <c:pt idx="397">
                  <c:v>-189.36969210291497</c:v>
                </c:pt>
                <c:pt idx="398">
                  <c:v>-189.18973888642697</c:v>
                </c:pt>
                <c:pt idx="399">
                  <c:v>-189.01185870064106</c:v>
                </c:pt>
                <c:pt idx="400">
                  <c:v>-188.83611947514783</c:v>
                </c:pt>
                <c:pt idx="401">
                  <c:v>-188.66258181026137</c:v>
                </c:pt>
                <c:pt idx="402">
                  <c:v>-188.49129935832246</c:v>
                </c:pt>
                <c:pt idx="403">
                  <c:v>-188.32231919616817</c:v>
                </c:pt>
                <c:pt idx="404">
                  <c:v>-188.15568218798626</c:v>
                </c:pt>
                <c:pt idx="405">
                  <c:v>-187.99142333790286</c:v>
                </c:pt>
                <c:pt idx="406">
                  <c:v>-187.82957213177031</c:v>
                </c:pt>
                <c:pt idx="407">
                  <c:v>-187.67015286773449</c:v>
                </c:pt>
                <c:pt idx="408">
                  <c:v>-187.51318497526293</c:v>
                </c:pt>
                <c:pt idx="409">
                  <c:v>-187.35868332240665</c:v>
                </c:pt>
                <c:pt idx="410">
                  <c:v>-187.20665851115541</c:v>
                </c:pt>
                <c:pt idx="411">
                  <c:v>-187.05711716082044</c:v>
                </c:pt>
                <c:pt idx="412">
                  <c:v>-186.91006217944766</c:v>
                </c:pt>
                <c:pt idx="413">
                  <c:v>-186.76549302332512</c:v>
                </c:pt>
                <c:pt idx="414">
                  <c:v>-186.62340594470126</c:v>
                </c:pt>
                <c:pt idx="415">
                  <c:v>-186.48379422787775</c:v>
                </c:pt>
                <c:pt idx="416">
                  <c:v>-186.34664841388053</c:v>
                </c:pt>
                <c:pt idx="417">
                  <c:v>-186.21195651394814</c:v>
                </c:pt>
                <c:pt idx="418">
                  <c:v>-186.07970421210419</c:v>
                </c:pt>
                <c:pt idx="419">
                  <c:v>-185.94987505710642</c:v>
                </c:pt>
                <c:pt idx="420">
                  <c:v>-185.82245064408335</c:v>
                </c:pt>
                <c:pt idx="421">
                  <c:v>-185.69741078618512</c:v>
                </c:pt>
                <c:pt idx="422">
                  <c:v>-185.57473367658918</c:v>
                </c:pt>
                <c:pt idx="423">
                  <c:v>-185.45439604120486</c:v>
                </c:pt>
                <c:pt idx="424">
                  <c:v>-185.33637328243279</c:v>
                </c:pt>
                <c:pt idx="425">
                  <c:v>-185.22063961433312</c:v>
                </c:pt>
                <c:pt idx="426">
                  <c:v>-185.10716818955888</c:v>
                </c:pt>
                <c:pt idx="427">
                  <c:v>-184.99593121840962</c:v>
                </c:pt>
                <c:pt idx="428">
                  <c:v>-184.8869000803559</c:v>
                </c:pt>
                <c:pt idx="429">
                  <c:v>-184.78004542838164</c:v>
                </c:pt>
                <c:pt idx="430">
                  <c:v>-184.6753372864849</c:v>
                </c:pt>
                <c:pt idx="431">
                  <c:v>-184.57274514066944</c:v>
                </c:pt>
                <c:pt idx="432">
                  <c:v>-184.47223802375231</c:v>
                </c:pt>
                <c:pt idx="433">
                  <c:v>-184.37378459430391</c:v>
                </c:pt>
                <c:pt idx="434">
                  <c:v>-184.27735321002655</c:v>
                </c:pt>
                <c:pt idx="435">
                  <c:v>-184.18291199586795</c:v>
                </c:pt>
                <c:pt idx="436">
                  <c:v>-184.09042890715691</c:v>
                </c:pt>
                <c:pt idx="437">
                  <c:v>-183.99987178803536</c:v>
                </c:pt>
                <c:pt idx="438">
                  <c:v>-183.91120842545331</c:v>
                </c:pt>
                <c:pt idx="439">
                  <c:v>-183.82440659898026</c:v>
                </c:pt>
                <c:pt idx="440">
                  <c:v>-183.7394341266766</c:v>
                </c:pt>
                <c:pt idx="441">
                  <c:v>-183.65625890725869</c:v>
                </c:pt>
                <c:pt idx="442">
                  <c:v>-183.57484895877923</c:v>
                </c:pt>
                <c:pt idx="443">
                  <c:v>-183.49517245403564</c:v>
                </c:pt>
                <c:pt idx="444">
                  <c:v>-183.41719775290858</c:v>
                </c:pt>
                <c:pt idx="445">
                  <c:v>-183.34089343182143</c:v>
                </c:pt>
                <c:pt idx="446">
                  <c:v>-183.26622831050571</c:v>
                </c:pt>
                <c:pt idx="447">
                  <c:v>-183.19317147624275</c:v>
                </c:pt>
                <c:pt idx="448">
                  <c:v>-183.12169230574801</c:v>
                </c:pt>
                <c:pt idx="449">
                  <c:v>-183.05176048485191</c:v>
                </c:pt>
                <c:pt idx="450">
                  <c:v>-182.98334602612553</c:v>
                </c:pt>
                <c:pt idx="451">
                  <c:v>-182.91641928458859</c:v>
                </c:pt>
                <c:pt idx="452">
                  <c:v>-182.8509509716323</c:v>
                </c:pt>
                <c:pt idx="453">
                  <c:v>-182.78691216727987</c:v>
                </c:pt>
                <c:pt idx="454">
                  <c:v>-182.72427433090189</c:v>
                </c:pt>
                <c:pt idx="455">
                  <c:v>-182.66300931049577</c:v>
                </c:pt>
                <c:pt idx="456">
                  <c:v>-182.60308935063398</c:v>
                </c:pt>
                <c:pt idx="457">
                  <c:v>-182.54448709917614</c:v>
                </c:pt>
                <c:pt idx="458">
                  <c:v>-182.487175612839</c:v>
                </c:pt>
                <c:pt idx="459">
                  <c:v>-182.43112836170781</c:v>
                </c:pt>
                <c:pt idx="460">
                  <c:v>-182.37631923277087</c:v>
                </c:pt>
                <c:pt idx="461">
                  <c:v>-182.32272253255266</c:v>
                </c:pt>
                <c:pt idx="462">
                  <c:v>-182.27031298891598</c:v>
                </c:pt>
                <c:pt idx="463">
                  <c:v>-182.21906575209954</c:v>
                </c:pt>
                <c:pt idx="464">
                  <c:v>-182.16895639505324</c:v>
                </c:pt>
                <c:pt idx="465">
                  <c:v>-182.11996091312903</c:v>
                </c:pt>
                <c:pt idx="466">
                  <c:v>-182.07205572318162</c:v>
                </c:pt>
                <c:pt idx="467">
                  <c:v>-182.02521766212942</c:v>
                </c:pt>
                <c:pt idx="468">
                  <c:v>-181.97942398502377</c:v>
                </c:pt>
                <c:pt idx="469">
                  <c:v>-181.93465236267025</c:v>
                </c:pt>
                <c:pt idx="470">
                  <c:v>-181.89088087884252</c:v>
                </c:pt>
                <c:pt idx="471">
                  <c:v>-181.84808802712854</c:v>
                </c:pt>
                <c:pt idx="472">
                  <c:v>-181.80625270744343</c:v>
                </c:pt>
                <c:pt idx="473">
                  <c:v>-181.76535422224333</c:v>
                </c:pt>
                <c:pt idx="474">
                  <c:v>-181.72537227247028</c:v>
                </c:pt>
                <c:pt idx="475">
                  <c:v>-181.68628695325776</c:v>
                </c:pt>
                <c:pt idx="476">
                  <c:v>-181.64807874942238</c:v>
                </c:pt>
                <c:pt idx="477">
                  <c:v>-181.6107285307682</c:v>
                </c:pt>
                <c:pt idx="478">
                  <c:v>-181.57421754722452</c:v>
                </c:pt>
                <c:pt idx="479">
                  <c:v>-181.53852742384026</c:v>
                </c:pt>
                <c:pt idx="480">
                  <c:v>-181.50364015565373</c:v>
                </c:pt>
                <c:pt idx="481">
                  <c:v>-181.46953810245577</c:v>
                </c:pt>
                <c:pt idx="482">
                  <c:v>-181.43620398346405</c:v>
                </c:pt>
                <c:pt idx="483">
                  <c:v>-181.40362087192278</c:v>
                </c:pt>
                <c:pt idx="484">
                  <c:v>-181.37177218964348</c:v>
                </c:pt>
                <c:pt idx="485">
                  <c:v>-181.34064170149907</c:v>
                </c:pt>
                <c:pt idx="486">
                  <c:v>-181.31021350988348</c:v>
                </c:pt>
                <c:pt idx="487">
                  <c:v>-181.28047204914887</c:v>
                </c:pt>
                <c:pt idx="488">
                  <c:v>-181.25140208002907</c:v>
                </c:pt>
                <c:pt idx="489">
                  <c:v>-181.22298868406045</c:v>
                </c:pt>
                <c:pt idx="490">
                  <c:v>-181.19521725800732</c:v>
                </c:pt>
                <c:pt idx="491">
                  <c:v>-181.16807350830061</c:v>
                </c:pt>
                <c:pt idx="492">
                  <c:v>-181.14154344549655</c:v>
                </c:pt>
                <c:pt idx="493">
                  <c:v>-181.11561337876225</c:v>
                </c:pt>
                <c:pt idx="494">
                  <c:v>-181.09026991039298</c:v>
                </c:pt>
                <c:pt idx="495">
                  <c:v>-181.06549993036887</c:v>
                </c:pt>
                <c:pt idx="496">
                  <c:v>-181.04129061095284</c:v>
                </c:pt>
                <c:pt idx="497">
                  <c:v>-181.01762940133645</c:v>
                </c:pt>
                <c:pt idx="498">
                  <c:v>-180.99450402233668</c:v>
                </c:pt>
                <c:pt idx="499">
                  <c:v>-180.97190246114718</c:v>
                </c:pt>
                <c:pt idx="500">
                  <c:v>-180.94981296614677</c:v>
                </c:pt>
                <c:pt idx="501">
                  <c:v>-180.92822404176911</c:v>
                </c:pt>
                <c:pt idx="502">
                  <c:v>-180.90712444343444</c:v>
                </c:pt>
                <c:pt idx="503">
                  <c:v>-180.88650317254701</c:v>
                </c:pt>
                <c:pt idx="504">
                  <c:v>-180.86634947155829</c:v>
                </c:pt>
                <c:pt idx="505">
                  <c:v>-180.84665281909975</c:v>
                </c:pt>
                <c:pt idx="506">
                  <c:v>-180.82740292518449</c:v>
                </c:pt>
                <c:pt idx="507">
                  <c:v>-180.80858972648011</c:v>
                </c:pt>
                <c:pt idx="508">
                  <c:v>-180.79020338165344</c:v>
                </c:pt>
                <c:pt idx="509">
                  <c:v>-180.77223426678742</c:v>
                </c:pt>
                <c:pt idx="510">
                  <c:v>-180.75467297087141</c:v>
                </c:pt>
                <c:pt idx="511">
                  <c:v>-180.737510291365</c:v>
                </c:pt>
                <c:pt idx="512">
                  <c:v>-180.72073722983509</c:v>
                </c:pt>
                <c:pt idx="513">
                  <c:v>-180.70434498766758</c:v>
                </c:pt>
                <c:pt idx="514">
                  <c:v>-180.6883249618522</c:v>
                </c:pt>
                <c:pt idx="515">
                  <c:v>-180.67266874084169</c:v>
                </c:pt>
                <c:pt idx="516">
                  <c:v>-180.65736810048401</c:v>
                </c:pt>
                <c:pt idx="517">
                  <c:v>-180.64241500002862</c:v>
                </c:pt>
                <c:pt idx="518">
                  <c:v>-180.62780157820421</c:v>
                </c:pt>
                <c:pt idx="519">
                  <c:v>-180.61352014937074</c:v>
                </c:pt>
                <c:pt idx="520">
                  <c:v>-180.59956319974148</c:v>
                </c:pt>
                <c:pt idx="521">
                  <c:v>-180.58592338367782</c:v>
                </c:pt>
                <c:pt idx="522">
                  <c:v>-180.57259352005366</c:v>
                </c:pt>
                <c:pt idx="523">
                  <c:v>-180.55956658869064</c:v>
                </c:pt>
                <c:pt idx="524">
                  <c:v>-180.54683572686156</c:v>
                </c:pt>
                <c:pt idx="525">
                  <c:v>-180.53439422586337</c:v>
                </c:pt>
                <c:pt idx="526">
                  <c:v>-180.52223552765668</c:v>
                </c:pt>
                <c:pt idx="527">
                  <c:v>-180.51035322157293</c:v>
                </c:pt>
                <c:pt idx="528">
                  <c:v>-180.4987410410867</c:v>
                </c:pt>
                <c:pt idx="529">
                  <c:v>-180.4873928606537</c:v>
                </c:pt>
                <c:pt idx="530">
                  <c:v>-180.47630269261214</c:v>
                </c:pt>
                <c:pt idx="531">
                  <c:v>-180.46546468414783</c:v>
                </c:pt>
                <c:pt idx="532">
                  <c:v>-180.4548731143212</c:v>
                </c:pt>
                <c:pt idx="533">
                  <c:v>-180.44452239115557</c:v>
                </c:pt>
                <c:pt idx="534">
                  <c:v>-180.4344070487856</c:v>
                </c:pt>
                <c:pt idx="535">
                  <c:v>-180.42452174466541</c:v>
                </c:pt>
                <c:pt idx="536">
                  <c:v>-180.41486125683457</c:v>
                </c:pt>
                <c:pt idx="537">
                  <c:v>-180.40542048124172</c:v>
                </c:pt>
                <c:pt idx="538">
                  <c:v>-180.39619442912439</c:v>
                </c:pt>
                <c:pt idx="539">
                  <c:v>-180.38717822444445</c:v>
                </c:pt>
                <c:pt idx="540">
                  <c:v>-180.37836710137776</c:v>
                </c:pt>
                <c:pt idx="541">
                  <c:v>-180.36975640185705</c:v>
                </c:pt>
                <c:pt idx="542">
                  <c:v>-180.36134157316792</c:v>
                </c:pt>
                <c:pt idx="543">
                  <c:v>-180.35311816559559</c:v>
                </c:pt>
                <c:pt idx="544">
                  <c:v>-180.34508183012287</c:v>
                </c:pt>
                <c:pt idx="545">
                  <c:v>-180.337228316177</c:v>
                </c:pt>
                <c:pt idx="546">
                  <c:v>-180.32955346942595</c:v>
                </c:pt>
                <c:pt idx="547">
                  <c:v>-180.32205322962164</c:v>
                </c:pt>
                <c:pt idx="548">
                  <c:v>-180.31472362849058</c:v>
                </c:pt>
                <c:pt idx="549">
                  <c:v>-180.3075607876703</c:v>
                </c:pt>
                <c:pt idx="550">
                  <c:v>-180.30056091669024</c:v>
                </c:pt>
                <c:pt idx="551">
                  <c:v>-180.29372031099729</c:v>
                </c:pt>
                <c:pt idx="552">
                  <c:v>-180.28703535002444</c:v>
                </c:pt>
                <c:pt idx="553">
                  <c:v>-180.28050249530179</c:v>
                </c:pt>
                <c:pt idx="554">
                  <c:v>-180.27411828860852</c:v>
                </c:pt>
                <c:pt idx="555">
                  <c:v>-180.26787935016648</c:v>
                </c:pt>
                <c:pt idx="556">
                  <c:v>-180.2617823768727</c:v>
                </c:pt>
                <c:pt idx="557">
                  <c:v>-180.25582414057143</c:v>
                </c:pt>
                <c:pt idx="558">
                  <c:v>-180.25000148636406</c:v>
                </c:pt>
                <c:pt idx="559">
                  <c:v>-180.24431133095675</c:v>
                </c:pt>
                <c:pt idx="560">
                  <c:v>-180.23875066104415</c:v>
                </c:pt>
                <c:pt idx="561">
                  <c:v>-180.23331653172977</c:v>
                </c:pt>
                <c:pt idx="562">
                  <c:v>-180.22800606498066</c:v>
                </c:pt>
                <c:pt idx="563">
                  <c:v>-180.22281644811696</c:v>
                </c:pt>
                <c:pt idx="564">
                  <c:v>-180.21774493233471</c:v>
                </c:pt>
                <c:pt idx="565">
                  <c:v>-180.21278883126195</c:v>
                </c:pt>
                <c:pt idx="566">
                  <c:v>-180.20794551954674</c:v>
                </c:pt>
                <c:pt idx="567">
                  <c:v>-180.2032124314768</c:v>
                </c:pt>
                <c:pt idx="568">
                  <c:v>-180.19858705963</c:v>
                </c:pt>
                <c:pt idx="569">
                  <c:v>-180.19406695355502</c:v>
                </c:pt>
                <c:pt idx="570">
                  <c:v>-180.1896497184816</c:v>
                </c:pt>
                <c:pt idx="571">
                  <c:v>-180.18533301405964</c:v>
                </c:pt>
                <c:pt idx="572">
                  <c:v>-180.18111455312638</c:v>
                </c:pt>
                <c:pt idx="573">
                  <c:v>-180.17699210050162</c:v>
                </c:pt>
                <c:pt idx="574">
                  <c:v>-180.17296347180965</c:v>
                </c:pt>
                <c:pt idx="575">
                  <c:v>-180.16902653232785</c:v>
                </c:pt>
                <c:pt idx="576">
                  <c:v>-180.16517919586096</c:v>
                </c:pt>
                <c:pt idx="577">
                  <c:v>-180.16141942364092</c:v>
                </c:pt>
                <c:pt idx="578">
                  <c:v>-180.15774522325117</c:v>
                </c:pt>
                <c:pt idx="579">
                  <c:v>-180.15415464757552</c:v>
                </c:pt>
                <c:pt idx="580">
                  <c:v>-180.15064579377037</c:v>
                </c:pt>
                <c:pt idx="581">
                  <c:v>-180.14721680226035</c:v>
                </c:pt>
                <c:pt idx="582">
                  <c:v>-180.14386585575608</c:v>
                </c:pt>
                <c:pt idx="583">
                  <c:v>-180.14059117829513</c:v>
                </c:pt>
                <c:pt idx="584">
                  <c:v>-180.13739103430348</c:v>
                </c:pt>
                <c:pt idx="585">
                  <c:v>-180.13426372767881</c:v>
                </c:pt>
                <c:pt idx="586">
                  <c:v>-180.1312076008943</c:v>
                </c:pt>
                <c:pt idx="587">
                  <c:v>-180.12822103412279</c:v>
                </c:pt>
                <c:pt idx="588">
                  <c:v>-180.12530244438057</c:v>
                </c:pt>
                <c:pt idx="589">
                  <c:v>-180.12245028469067</c:v>
                </c:pt>
                <c:pt idx="590">
                  <c:v>-180.11966304326492</c:v>
                </c:pt>
                <c:pt idx="591">
                  <c:v>-180.11693924270475</c:v>
                </c:pt>
                <c:pt idx="592">
                  <c:v>-180.11427743921973</c:v>
                </c:pt>
                <c:pt idx="593">
                  <c:v>-180.1116762218642</c:v>
                </c:pt>
                <c:pt idx="594">
                  <c:v>-180.10913421179072</c:v>
                </c:pt>
                <c:pt idx="595">
                  <c:v>-180.1066500615209</c:v>
                </c:pt>
                <c:pt idx="596">
                  <c:v>-180.10422245423248</c:v>
                </c:pt>
                <c:pt idx="597">
                  <c:v>-180.10185010306239</c:v>
                </c:pt>
                <c:pt idx="598">
                  <c:v>-180.09953175042608</c:v>
                </c:pt>
                <c:pt idx="599">
                  <c:v>-180.0972661673519</c:v>
                </c:pt>
                <c:pt idx="600">
                  <c:v>-180.09505215283048</c:v>
                </c:pt>
                <c:pt idx="601">
                  <c:v>-180.09288853317952</c:v>
                </c:pt>
                <c:pt idx="602">
                  <c:v>-180.09077416142202</c:v>
                </c:pt>
                <c:pt idx="603">
                  <c:v>-180.08870791667943</c:v>
                </c:pt>
                <c:pt idx="604">
                  <c:v>-180.08668870357806</c:v>
                </c:pt>
                <c:pt idx="605">
                  <c:v>-180.08471545166935</c:v>
                </c:pt>
                <c:pt idx="606">
                  <c:v>-180.08278711486284</c:v>
                </c:pt>
                <c:pt idx="607">
                  <c:v>-180.08090267087249</c:v>
                </c:pt>
                <c:pt idx="608">
                  <c:v>-180.07906112067514</c:v>
                </c:pt>
                <c:pt idx="609">
                  <c:v>-180.07726148798156</c:v>
                </c:pt>
                <c:pt idx="610">
                  <c:v>-180.0755028187194</c:v>
                </c:pt>
                <c:pt idx="611">
                  <c:v>-180.07378418052801</c:v>
                </c:pt>
                <c:pt idx="612">
                  <c:v>-180.07210466226417</c:v>
                </c:pt>
                <c:pt idx="613">
                  <c:v>-180.07046337352</c:v>
                </c:pt>
                <c:pt idx="614">
                  <c:v>-180.06885944415103</c:v>
                </c:pt>
                <c:pt idx="615">
                  <c:v>-180.06729202381541</c:v>
                </c:pt>
                <c:pt idx="616">
                  <c:v>-180.0657602815231</c:v>
                </c:pt>
                <c:pt idx="617">
                  <c:v>-180.06426340519613</c:v>
                </c:pt>
                <c:pt idx="618">
                  <c:v>-180.06280060123805</c:v>
                </c:pt>
                <c:pt idx="619">
                  <c:v>-180.06137109411344</c:v>
                </c:pt>
                <c:pt idx="620">
                  <c:v>-180.05997412593726</c:v>
                </c:pt>
                <c:pt idx="621">
                  <c:v>-180.0586089560731</c:v>
                </c:pt>
                <c:pt idx="622">
                  <c:v>-180.05727486074073</c:v>
                </c:pt>
                <c:pt idx="623">
                  <c:v>-180.05597113263275</c:v>
                </c:pt>
                <c:pt idx="624">
                  <c:v>-180.05469708053965</c:v>
                </c:pt>
                <c:pt idx="625">
                  <c:v>-180.05345202898351</c:v>
                </c:pt>
                <c:pt idx="626">
                  <c:v>-180.05223531786021</c:v>
                </c:pt>
                <c:pt idx="627">
                  <c:v>-180.05104630208945</c:v>
                </c:pt>
                <c:pt idx="628">
                  <c:v>-180.04988435127308</c:v>
                </c:pt>
                <c:pt idx="629">
                  <c:v>-180.04874884936066</c:v>
                </c:pt>
                <c:pt idx="630">
                  <c:v>-180.04763919432347</c:v>
                </c:pt>
                <c:pt idx="631">
                  <c:v>-180.04655479783514</c:v>
                </c:pt>
                <c:pt idx="632">
                  <c:v>-180.04549508495973</c:v>
                </c:pt>
                <c:pt idx="633">
                  <c:v>-180.04445949384734</c:v>
                </c:pt>
                <c:pt idx="634">
                  <c:v>-180.04344747543601</c:v>
                </c:pt>
                <c:pt idx="635">
                  <c:v>-180.04245849316101</c:v>
                </c:pt>
                <c:pt idx="636">
                  <c:v>-180.04149202267024</c:v>
                </c:pt>
                <c:pt idx="637">
                  <c:v>-180.04054755154635</c:v>
                </c:pt>
                <c:pt idx="638">
                  <c:v>-180.03962457903509</c:v>
                </c:pt>
                <c:pt idx="639">
                  <c:v>-180.03872261577988</c:v>
                </c:pt>
                <c:pt idx="640">
                  <c:v>-180.03784118356262</c:v>
                </c:pt>
                <c:pt idx="641">
                  <c:v>-180.03697981505007</c:v>
                </c:pt>
                <c:pt idx="642">
                  <c:v>-180.03613805354601</c:v>
                </c:pt>
                <c:pt idx="643">
                  <c:v>-180.03531545274919</c:v>
                </c:pt>
                <c:pt idx="644">
                  <c:v>-180.03451157651702</c:v>
                </c:pt>
                <c:pt idx="645">
                  <c:v>-180.03372599863408</c:v>
                </c:pt>
                <c:pt idx="646">
                  <c:v>-180.03295830258628</c:v>
                </c:pt>
                <c:pt idx="647">
                  <c:v>-180.03220808134006</c:v>
                </c:pt>
                <c:pt idx="648">
                  <c:v>-180.03147493712663</c:v>
                </c:pt>
                <c:pt idx="649">
                  <c:v>-180.03075848123117</c:v>
                </c:pt>
                <c:pt idx="650">
                  <c:v>-180.03005833378663</c:v>
                </c:pt>
                <c:pt idx="651">
                  <c:v>-180.02937412357232</c:v>
                </c:pt>
                <c:pt idx="652">
                  <c:v>-180.02870548781755</c:v>
                </c:pt>
                <c:pt idx="653">
                  <c:v>-180.02805207200865</c:v>
                </c:pt>
                <c:pt idx="654">
                  <c:v>-180.02741352970148</c:v>
                </c:pt>
                <c:pt idx="655">
                  <c:v>-180.02678952233776</c:v>
                </c:pt>
                <c:pt idx="656">
                  <c:v>-180.02617971906531</c:v>
                </c:pt>
                <c:pt idx="657">
                  <c:v>-180.02558379656301</c:v>
                </c:pt>
                <c:pt idx="658">
                  <c:v>-180.02500143886894</c:v>
                </c:pt>
                <c:pt idx="659">
                  <c:v>-180.02443233721343</c:v>
                </c:pt>
                <c:pt idx="660">
                  <c:v>-180.02387618985489</c:v>
                </c:pt>
                <c:pt idx="661">
                  <c:v>-180.02333270192005</c:v>
                </c:pt>
                <c:pt idx="662">
                  <c:v>-180.02280158524769</c:v>
                </c:pt>
                <c:pt idx="663">
                  <c:v>-180.02228255823567</c:v>
                </c:pt>
                <c:pt idx="664">
                  <c:v>-180.02177534569188</c:v>
                </c:pt>
                <c:pt idx="665">
                  <c:v>-180.02127967868802</c:v>
                </c:pt>
                <c:pt idx="666">
                  <c:v>-180.02079529441735</c:v>
                </c:pt>
                <c:pt idx="667">
                  <c:v>-180.02032193605524</c:v>
                </c:pt>
                <c:pt idx="668">
                  <c:v>-180.01985935262292</c:v>
                </c:pt>
                <c:pt idx="669">
                  <c:v>-180.0194072988545</c:v>
                </c:pt>
                <c:pt idx="670">
                  <c:v>-180.01896553506697</c:v>
                </c:pt>
                <c:pt idx="671">
                  <c:v>-180.01853382703302</c:v>
                </c:pt>
                <c:pt idx="672">
                  <c:v>-180.01811194585696</c:v>
                </c:pt>
                <c:pt idx="673">
                  <c:v>-180.01769966785329</c:v>
                </c:pt>
                <c:pt idx="674">
                  <c:v>-180.01729677442819</c:v>
                </c:pt>
                <c:pt idx="675">
                  <c:v>-180.01690305196354</c:v>
                </c:pt>
                <c:pt idx="676">
                  <c:v>-180.01651829170362</c:v>
                </c:pt>
                <c:pt idx="677">
                  <c:v>-180.01614228964473</c:v>
                </c:pt>
                <c:pt idx="678">
                  <c:v>-180.01577484642655</c:v>
                </c:pt>
                <c:pt idx="679">
                  <c:v>-180.0154157672269</c:v>
                </c:pt>
                <c:pt idx="680">
                  <c:v>-180.01506486165812</c:v>
                </c:pt>
                <c:pt idx="681">
                  <c:v>-180.01472194366625</c:v>
                </c:pt>
                <c:pt idx="682">
                  <c:v>-180.01438683143249</c:v>
                </c:pt>
                <c:pt idx="683">
                  <c:v>-180.01405934727671</c:v>
                </c:pt>
                <c:pt idx="684">
                  <c:v>-180.01373931756311</c:v>
                </c:pt>
                <c:pt idx="685">
                  <c:v>-180.0134265726083</c:v>
                </c:pt>
                <c:pt idx="686">
                  <c:v>-180.01312094659147</c:v>
                </c:pt>
                <c:pt idx="687">
                  <c:v>-180.01282227746623</c:v>
                </c:pt>
                <c:pt idx="688">
                  <c:v>-180.01253040687476</c:v>
                </c:pt>
                <c:pt idx="689">
                  <c:v>-180.01224518006387</c:v>
                </c:pt>
                <c:pt idx="690">
                  <c:v>-180.01196644580313</c:v>
                </c:pt>
                <c:pt idx="691">
                  <c:v>-180.01169405630418</c:v>
                </c:pt>
                <c:pt idx="692">
                  <c:v>-180.01142786714303</c:v>
                </c:pt>
                <c:pt idx="693">
                  <c:v>-180.01116773718309</c:v>
                </c:pt>
                <c:pt idx="694">
                  <c:v>-180.01091352850025</c:v>
                </c:pt>
                <c:pt idx="695">
                  <c:v>-180.01066510631009</c:v>
                </c:pt>
                <c:pt idx="696">
                  <c:v>-180.01042233889615</c:v>
                </c:pt>
                <c:pt idx="697">
                  <c:v>-180.01018509754027</c:v>
                </c:pt>
                <c:pt idx="698">
                  <c:v>-180.0099532564542</c:v>
                </c:pt>
                <c:pt idx="699">
                  <c:v>-180.00972669271292</c:v>
                </c:pt>
                <c:pt idx="700">
                  <c:v>-180.00950528618955</c:v>
                </c:pt>
                <c:pt idx="701">
                  <c:v>-180.00928891949184</c:v>
                </c:pt>
                <c:pt idx="702">
                  <c:v>-180.00907747789927</c:v>
                </c:pt>
                <c:pt idx="703">
                  <c:v>-180.00887084930304</c:v>
                </c:pt>
                <c:pt idx="704">
                  <c:v>-180.00866892414604</c:v>
                </c:pt>
                <c:pt idx="705">
                  <c:v>-180.00847159536499</c:v>
                </c:pt>
                <c:pt idx="706">
                  <c:v>-180.00827875833386</c:v>
                </c:pt>
                <c:pt idx="707">
                  <c:v>-180.00809031080797</c:v>
                </c:pt>
                <c:pt idx="708">
                  <c:v>-180.00790615287008</c:v>
                </c:pt>
                <c:pt idx="709">
                  <c:v>-180.00772618687733</c:v>
                </c:pt>
                <c:pt idx="710">
                  <c:v>-180.00755031740948</c:v>
                </c:pt>
                <c:pt idx="711">
                  <c:v>-180.00737845121839</c:v>
                </c:pt>
                <c:pt idx="712">
                  <c:v>-180.00721049717836</c:v>
                </c:pt>
                <c:pt idx="713">
                  <c:v>-180.00704636623806</c:v>
                </c:pt>
                <c:pt idx="714">
                  <c:v>-180.00688597137315</c:v>
                </c:pt>
                <c:pt idx="715">
                  <c:v>-180.00672922754023</c:v>
                </c:pt>
                <c:pt idx="716">
                  <c:v>-180.00657605163175</c:v>
                </c:pt>
                <c:pt idx="717">
                  <c:v>-180.00642636243191</c:v>
                </c:pt>
                <c:pt idx="718">
                  <c:v>-180.00628008057356</c:v>
                </c:pt>
                <c:pt idx="719">
                  <c:v>-180.00613712849616</c:v>
                </c:pt>
                <c:pt idx="720">
                  <c:v>-180.0059974304047</c:v>
                </c:pt>
                <c:pt idx="721">
                  <c:v>-180.00586091222954</c:v>
                </c:pt>
                <c:pt idx="722">
                  <c:v>-180.00572750158679</c:v>
                </c:pt>
                <c:pt idx="723">
                  <c:v>-180.0055971277406</c:v>
                </c:pt>
                <c:pt idx="724">
                  <c:v>-180.00546972156502</c:v>
                </c:pt>
                <c:pt idx="725">
                  <c:v>-180.00534521550759</c:v>
                </c:pt>
                <c:pt idx="726">
                  <c:v>-180.0052235435536</c:v>
                </c:pt>
                <c:pt idx="727">
                  <c:v>-180.00510464119111</c:v>
                </c:pt>
                <c:pt idx="728">
                  <c:v>-180.00498844537645</c:v>
                </c:pt>
                <c:pt idx="729">
                  <c:v>-180.00487489450117</c:v>
                </c:pt>
                <c:pt idx="730">
                  <c:v>-180.00476392835901</c:v>
                </c:pt>
                <c:pt idx="731">
                  <c:v>-180.00465548811439</c:v>
                </c:pt>
                <c:pt idx="732">
                  <c:v>-180.0045495162708</c:v>
                </c:pt>
                <c:pt idx="733">
                  <c:v>-180.00444595664058</c:v>
                </c:pt>
                <c:pt idx="734">
                  <c:v>-180.00434475431516</c:v>
                </c:pt>
                <c:pt idx="735">
                  <c:v>-180.0042458556357</c:v>
                </c:pt>
                <c:pt idx="736">
                  <c:v>-180.00414920816482</c:v>
                </c:pt>
                <c:pt idx="737">
                  <c:v>-180.00405476065879</c:v>
                </c:pt>
                <c:pt idx="738">
                  <c:v>-180.00396246304027</c:v>
                </c:pt>
                <c:pt idx="739">
                  <c:v>-180.00387226637187</c:v>
                </c:pt>
                <c:pt idx="740">
                  <c:v>-180.00378412283018</c:v>
                </c:pt>
                <c:pt idx="741">
                  <c:v>-180.00369798568033</c:v>
                </c:pt>
                <c:pt idx="742">
                  <c:v>-180.00361380925125</c:v>
                </c:pt>
                <c:pt idx="743">
                  <c:v>-180.00353154891147</c:v>
                </c:pt>
                <c:pt idx="744">
                  <c:v>-180.00345116104555</c:v>
                </c:pt>
                <c:pt idx="745">
                  <c:v>-180.0033726030307</c:v>
                </c:pt>
                <c:pt idx="746">
                  <c:v>-180.00329583321451</c:v>
                </c:pt>
                <c:pt idx="747">
                  <c:v>-180.00322081089263</c:v>
                </c:pt>
                <c:pt idx="748">
                  <c:v>-180.00314749628714</c:v>
                </c:pt>
                <c:pt idx="749">
                  <c:v>-180.00307585052576</c:v>
                </c:pt>
                <c:pt idx="750">
                  <c:v>-180.00300583562097</c:v>
                </c:pt>
                <c:pt idx="751">
                  <c:v>-180.00293741444983</c:v>
                </c:pt>
                <c:pt idx="752">
                  <c:v>-180.00287055073471</c:v>
                </c:pt>
                <c:pt idx="753">
                  <c:v>-180.00280520902348</c:v>
                </c:pt>
                <c:pt idx="754">
                  <c:v>-180.00274135467106</c:v>
                </c:pt>
                <c:pt idx="755">
                  <c:v>-180.00267895382117</c:v>
                </c:pt>
                <c:pt idx="756">
                  <c:v>-180.00261797338803</c:v>
                </c:pt>
                <c:pt idx="757">
                  <c:v>-180.00255838103885</c:v>
                </c:pt>
                <c:pt idx="758">
                  <c:v>-180.00250014517718</c:v>
                </c:pt>
                <c:pt idx="759">
                  <c:v>-180.00244323492552</c:v>
                </c:pt>
                <c:pt idx="760">
                  <c:v>-180.00238762010929</c:v>
                </c:pt>
                <c:pt idx="761">
                  <c:v>-180.00233327124079</c:v>
                </c:pt>
                <c:pt idx="762">
                  <c:v>-180.00228015950353</c:v>
                </c:pt>
                <c:pt idx="763">
                  <c:v>-180.002228256737</c:v>
                </c:pt>
                <c:pt idx="764">
                  <c:v>-180.00217753542168</c:v>
                </c:pt>
                <c:pt idx="765">
                  <c:v>-180.00212796866441</c:v>
                </c:pt>
                <c:pt idx="766">
                  <c:v>-180.0020795301842</c:v>
                </c:pt>
                <c:pt idx="767">
                  <c:v>-180.00203219429847</c:v>
                </c:pt>
                <c:pt idx="768">
                  <c:v>-180.001985935909</c:v>
                </c:pt>
                <c:pt idx="769">
                  <c:v>-180.00194073048897</c:v>
                </c:pt>
                <c:pt idx="770">
                  <c:v>-180.00189655406996</c:v>
                </c:pt>
                <c:pt idx="771">
                  <c:v>-180.00185338322896</c:v>
                </c:pt>
                <c:pt idx="772">
                  <c:v>-180.00181119507624</c:v>
                </c:pt>
                <c:pt idx="773">
                  <c:v>-180.00176996724312</c:v>
                </c:pt>
                <c:pt idx="774">
                  <c:v>-180.00172967787006</c:v>
                </c:pt>
                <c:pt idx="775">
                  <c:v>-180.0016903055951</c:v>
                </c:pt>
                <c:pt idx="776">
                  <c:v>-180.00165182954248</c:v>
                </c:pt>
                <c:pt idx="777">
                  <c:v>-180.00161422931177</c:v>
                </c:pt>
                <c:pt idx="778">
                  <c:v>-180.00157748496676</c:v>
                </c:pt>
                <c:pt idx="779">
                  <c:v>-180.00154157702519</c:v>
                </c:pt>
                <c:pt idx="780">
                  <c:v>-180.00150648644811</c:v>
                </c:pt>
                <c:pt idx="781">
                  <c:v>-180.00147219463008</c:v>
                </c:pt>
                <c:pt idx="782">
                  <c:v>-180.0014386833891</c:v>
                </c:pt>
                <c:pt idx="783">
                  <c:v>-180.00140593495712</c:v>
                </c:pt>
                <c:pt idx="784">
                  <c:v>-180.00137393197048</c:v>
                </c:pt>
                <c:pt idx="785">
                  <c:v>-180.00134265746067</c:v>
                </c:pt>
                <c:pt idx="786">
                  <c:v>-180.00131209484567</c:v>
                </c:pt>
                <c:pt idx="787">
                  <c:v>-180.00128222792065</c:v>
                </c:pt>
                <c:pt idx="788">
                  <c:v>-180.00125304084992</c:v>
                </c:pt>
                <c:pt idx="789">
                  <c:v>-180.00122451815798</c:v>
                </c:pt>
                <c:pt idx="790">
                  <c:v>-180.0011966447218</c:v>
                </c:pt>
                <c:pt idx="791">
                  <c:v>-180.00116940576248</c:v>
                </c:pt>
                <c:pt idx="792">
                  <c:v>-180.00114278683753</c:v>
                </c:pt>
                <c:pt idx="793">
                  <c:v>-180.0011167738333</c:v>
                </c:pt>
                <c:pt idx="794">
                  <c:v>-180.00109135295733</c:v>
                </c:pt>
                <c:pt idx="795">
                  <c:v>-180.00106651073116</c:v>
                </c:pt>
                <c:pt idx="796">
                  <c:v>-180.00104223398313</c:v>
                </c:pt>
                <c:pt idx="797">
                  <c:v>-180.00101850984132</c:v>
                </c:pt>
                <c:pt idx="798">
                  <c:v>-180.00099532572682</c:v>
                </c:pt>
                <c:pt idx="799">
                  <c:v>-180.00097266934725</c:v>
                </c:pt>
                <c:pt idx="800">
                  <c:v>-180.00095052868988</c:v>
                </c:pt>
                <c:pt idx="801">
                  <c:v>-180.00092889201537</c:v>
                </c:pt>
                <c:pt idx="802">
                  <c:v>-180.00090774785167</c:v>
                </c:pt>
                <c:pt idx="803">
                  <c:v>-180.00088708498797</c:v>
                </c:pt>
                <c:pt idx="804">
                  <c:v>-180.00086689246842</c:v>
                </c:pt>
                <c:pt idx="805">
                  <c:v>-180.0008471595867</c:v>
                </c:pt>
                <c:pt idx="806">
                  <c:v>-180.00082787588025</c:v>
                </c:pt>
                <c:pt idx="807">
                  <c:v>-180.00080903112456</c:v>
                </c:pt>
                <c:pt idx="808">
                  <c:v>-180.00079061532779</c:v>
                </c:pt>
                <c:pt idx="809">
                  <c:v>-180.00077261872582</c:v>
                </c:pt>
                <c:pt idx="810">
                  <c:v>-180.00075503177649</c:v>
                </c:pt>
                <c:pt idx="811">
                  <c:v>-180.00073784515502</c:v>
                </c:pt>
                <c:pt idx="812">
                  <c:v>-180.00072104974879</c:v>
                </c:pt>
                <c:pt idx="813">
                  <c:v>-180.0007046366527</c:v>
                </c:pt>
                <c:pt idx="814">
                  <c:v>-180.00068859716424</c:v>
                </c:pt>
                <c:pt idx="815">
                  <c:v>-180.00067292277919</c:v>
                </c:pt>
                <c:pt idx="816">
                  <c:v>-180.00065760518669</c:v>
                </c:pt>
                <c:pt idx="817">
                  <c:v>-180.0006426362651</c:v>
                </c:pt>
                <c:pt idx="818">
                  <c:v>-180.00062800807785</c:v>
                </c:pt>
              </c:numCache>
            </c:numRef>
          </c:yVal>
          <c:smooth val="1"/>
          <c:extLst>
            <c:ext xmlns:c16="http://schemas.microsoft.com/office/drawing/2014/chart" uri="{C3380CC4-5D6E-409C-BE32-E72D297353CC}">
              <c16:uniqueId val="{00000002-3A41-49B6-8AAE-471A328AEB09}"/>
            </c:ext>
          </c:extLst>
        </c:ser>
        <c:ser>
          <c:idx val="3"/>
          <c:order val="3"/>
          <c:tx>
            <c:v>phase with Cff</c:v>
          </c:tx>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Sheet2!$BA$4:$BA$822</c:f>
              <c:numCache>
                <c:formatCode>0.00</c:formatCode>
                <c:ptCount val="819"/>
                <c:pt idx="0">
                  <c:v>-90.791081477556546</c:v>
                </c:pt>
                <c:pt idx="1">
                  <c:v>-90.814932307411297</c:v>
                </c:pt>
                <c:pt idx="2">
                  <c:v>-90.839206741349173</c:v>
                </c:pt>
                <c:pt idx="3">
                  <c:v>-90.863917046400317</c:v>
                </c:pt>
                <c:pt idx="4">
                  <c:v>-90.889075677932482</c:v>
                </c:pt>
                <c:pt idx="5">
                  <c:v>-90.914695283243873</c:v>
                </c:pt>
                <c:pt idx="6">
                  <c:v>-90.940788705048362</c:v>
                </c:pt>
                <c:pt idx="7">
                  <c:v>-90.967368984840107</c:v>
                </c:pt>
                <c:pt idx="8">
                  <c:v>-90.99444936612511</c:v>
                </c:pt>
                <c:pt idx="9">
                  <c:v>-91.02204329750387</c:v>
                </c:pt>
                <c:pt idx="10">
                  <c:v>-91.050164435590816</c:v>
                </c:pt>
                <c:pt idx="11">
                  <c:v>-91.078826647752862</c:v>
                </c:pt>
                <c:pt idx="12">
                  <c:v>-91.108044014649053</c:v>
                </c:pt>
                <c:pt idx="13">
                  <c:v>-91.137830832552055</c:v>
                </c:pt>
                <c:pt idx="14">
                  <c:v>-91.168201615430476</c:v>
                </c:pt>
                <c:pt idx="15">
                  <c:v>-91.19917109676922</c:v>
                </c:pt>
                <c:pt idx="16">
                  <c:v>-91.230754231104385</c:v>
                </c:pt>
                <c:pt idx="17">
                  <c:v>-91.262966195246392</c:v>
                </c:pt>
                <c:pt idx="18">
                  <c:v>-91.295822389163831</c:v>
                </c:pt>
                <c:pt idx="19">
                  <c:v>-91.329338436498844</c:v>
                </c:pt>
                <c:pt idx="20">
                  <c:v>-91.363530184681935</c:v>
                </c:pt>
                <c:pt idx="21">
                  <c:v>-91.398413704612835</c:v>
                </c:pt>
                <c:pt idx="22">
                  <c:v>-91.434005289871592</c:v>
                </c:pt>
                <c:pt idx="23">
                  <c:v>-91.470321455421214</c:v>
                </c:pt>
                <c:pt idx="24">
                  <c:v>-91.507378935761281</c:v>
                </c:pt>
                <c:pt idx="25">
                  <c:v>-91.545194682489111</c:v>
                </c:pt>
                <c:pt idx="26">
                  <c:v>-91.583785861222296</c:v>
                </c:pt>
                <c:pt idx="27">
                  <c:v>-91.623169847833424</c:v>
                </c:pt>
                <c:pt idx="28">
                  <c:v>-91.663364223945365</c:v>
                </c:pt>
                <c:pt idx="29">
                  <c:v>-91.704386771631249</c:v>
                </c:pt>
                <c:pt idx="30">
                  <c:v>-91.746255467261662</c:v>
                </c:pt>
                <c:pt idx="31">
                  <c:v>-91.78898847443638</c:v>
                </c:pt>
                <c:pt idx="32">
                  <c:v>-91.832604135935824</c:v>
                </c:pt>
                <c:pt idx="33">
                  <c:v>-91.877120964623074</c:v>
                </c:pt>
                <c:pt idx="34">
                  <c:v>-91.92255763322386</c:v>
                </c:pt>
                <c:pt idx="35">
                  <c:v>-91.968932962907786</c:v>
                </c:pt>
                <c:pt idx="36">
                  <c:v>-92.016265910590349</c:v>
                </c:pt>
                <c:pt idx="37">
                  <c:v>-92.064575554871169</c:v>
                </c:pt>
                <c:pt idx="38">
                  <c:v>-92.113881080519604</c:v>
                </c:pt>
                <c:pt idx="39">
                  <c:v>-92.164201761414844</c:v>
                </c:pt>
                <c:pt idx="40">
                  <c:v>-92.215556941843531</c:v>
                </c:pt>
                <c:pt idx="41">
                  <c:v>-92.26796601605318</c:v>
                </c:pt>
                <c:pt idx="42">
                  <c:v>-92.321448405956261</c:v>
                </c:pt>
                <c:pt idx="43">
                  <c:v>-92.376023536874769</c:v>
                </c:pt>
                <c:pt idx="44">
                  <c:v>-92.431710811211673</c:v>
                </c:pt>
                <c:pt idx="45">
                  <c:v>-92.488529579931239</c:v>
                </c:pt>
                <c:pt idx="46">
                  <c:v>-92.546499111727115</c:v>
                </c:pt>
                <c:pt idx="47">
                  <c:v>-92.605638559752464</c:v>
                </c:pt>
                <c:pt idx="48">
                  <c:v>-92.665966925784105</c:v>
                </c:pt>
                <c:pt idx="49">
                  <c:v>-92.727503021689529</c:v>
                </c:pt>
                <c:pt idx="50">
                  <c:v>-92.790265428062966</c:v>
                </c:pt>
                <c:pt idx="51">
                  <c:v>-92.854272449895021</c:v>
                </c:pt>
                <c:pt idx="52">
                  <c:v>-92.919542069139112</c:v>
                </c:pt>
                <c:pt idx="53">
                  <c:v>-92.986091894037386</c:v>
                </c:pt>
                <c:pt idx="54">
                  <c:v>-93.053939105069276</c:v>
                </c:pt>
                <c:pt idx="55">
                  <c:v>-93.12310039738685</c:v>
                </c:pt>
                <c:pt idx="56">
                  <c:v>-93.193591919604287</c:v>
                </c:pt>
                <c:pt idx="57">
                  <c:v>-93.265429208811298</c:v>
                </c:pt>
                <c:pt idx="58">
                  <c:v>-93.338627121687537</c:v>
                </c:pt>
                <c:pt idx="59">
                  <c:v>-93.413199761599174</c:v>
                </c:pt>
                <c:pt idx="60">
                  <c:v>-93.489160401570231</c:v>
                </c:pt>
                <c:pt idx="61">
                  <c:v>-93.566521403030123</c:v>
                </c:pt>
                <c:pt idx="62">
                  <c:v>-93.645294130251926</c:v>
                </c:pt>
                <c:pt idx="63">
                  <c:v>-93.725488860412398</c:v>
                </c:pt>
                <c:pt idx="64">
                  <c:v>-93.807114689221393</c:v>
                </c:pt>
                <c:pt idx="65">
                  <c:v>-93.890179432089994</c:v>
                </c:pt>
                <c:pt idx="66">
                  <c:v>-93.974689520831078</c:v>
                </c:pt>
                <c:pt idx="67">
                  <c:v>-94.060649895912888</c:v>
                </c:pt>
                <c:pt idx="68">
                  <c:v>-94.14806389431773</c:v>
                </c:pt>
                <c:pt idx="69">
                  <c:v>-94.236933133093686</c:v>
                </c:pt>
                <c:pt idx="70">
                  <c:v>-94.327257388724959</c:v>
                </c:pt>
                <c:pt idx="71">
                  <c:v>-94.419034472492172</c:v>
                </c:pt>
                <c:pt idx="72">
                  <c:v>-94.512260102040386</c:v>
                </c:pt>
                <c:pt idx="73">
                  <c:v>-94.606927769426377</c:v>
                </c:pt>
                <c:pt idx="74">
                  <c:v>-94.703028605975035</c:v>
                </c:pt>
                <c:pt idx="75">
                  <c:v>-94.800551244336333</c:v>
                </c:pt>
                <c:pt idx="76">
                  <c:v>-94.899481678203443</c:v>
                </c:pt>
                <c:pt idx="77">
                  <c:v>-94.999803120224399</c:v>
                </c:pt>
                <c:pt idx="78">
                  <c:v>-95.101495858718323</c:v>
                </c:pt>
                <c:pt idx="79">
                  <c:v>-95.204537113888861</c:v>
                </c:pt>
                <c:pt idx="80">
                  <c:v>-95.308900894314846</c:v>
                </c:pt>
                <c:pt idx="81">
                  <c:v>-95.414557854588708</c:v>
                </c:pt>
                <c:pt idx="82">
                  <c:v>-95.52147515506762</c:v>
                </c:pt>
                <c:pt idx="83">
                  <c:v>-95.6296163247994</c:v>
                </c:pt>
                <c:pt idx="84">
                  <c:v>-95.738941128784205</c:v>
                </c:pt>
                <c:pt idx="85">
                  <c:v>-95.849405440832598</c:v>
                </c:pt>
                <c:pt idx="86">
                  <c:v>-95.960961123381381</c:v>
                </c:pt>
                <c:pt idx="87">
                  <c:v>-96.073555915725336</c:v>
                </c:pt>
                <c:pt idx="88">
                  <c:v>-96.187133332219247</c:v>
                </c:pt>
                <c:pt idx="89">
                  <c:v>-96.301632572093865</c:v>
                </c:pt>
                <c:pt idx="90">
                  <c:v>-96.416988442613331</c:v>
                </c:pt>
                <c:pt idx="91">
                  <c:v>-96.533131297375533</c:v>
                </c:pt>
                <c:pt idx="92">
                  <c:v>-96.64998699162058</c:v>
                </c:pt>
                <c:pt idx="93">
                  <c:v>-96.767476856461514</c:v>
                </c:pt>
                <c:pt idx="94">
                  <c:v>-96.885517693984767</c:v>
                </c:pt>
                <c:pt idx="95">
                  <c:v>-97.004021795183007</c:v>
                </c:pt>
                <c:pt idx="96">
                  <c:v>-97.12289698267476</c:v>
                </c:pt>
                <c:pt idx="97">
                  <c:v>-97.242046680134777</c:v>
                </c:pt>
                <c:pt idx="98">
                  <c:v>-97.361370010300476</c:v>
                </c:pt>
                <c:pt idx="99">
                  <c:v>-97.480761923332082</c:v>
                </c:pt>
                <c:pt idx="100">
                  <c:v>-97.600113357185165</c:v>
                </c:pt>
                <c:pt idx="101">
                  <c:v>-97.719311431501396</c:v>
                </c:pt>
                <c:pt idx="102">
                  <c:v>-97.838239676335292</c:v>
                </c:pt>
                <c:pt idx="103">
                  <c:v>-97.956778296810256</c:v>
                </c:pt>
                <c:pt idx="104">
                  <c:v>-98.074804474536379</c:v>
                </c:pt>
                <c:pt idx="105">
                  <c:v>-98.192192706324434</c:v>
                </c:pt>
                <c:pt idx="106">
                  <c:v>-98.308815180396337</c:v>
                </c:pt>
                <c:pt idx="107">
                  <c:v>-98.424542189924892</c:v>
                </c:pt>
                <c:pt idx="108">
                  <c:v>-98.539242583335522</c:v>
                </c:pt>
                <c:pt idx="109">
                  <c:v>-98.652784250374793</c:v>
                </c:pt>
                <c:pt idx="110">
                  <c:v>-98.765034642499216</c:v>
                </c:pt>
                <c:pt idx="111">
                  <c:v>-98.875861325667799</c:v>
                </c:pt>
                <c:pt idx="112">
                  <c:v>-98.985132563139516</c:v>
                </c:pt>
                <c:pt idx="113">
                  <c:v>-99.092717925390929</c:v>
                </c:pt>
                <c:pt idx="114">
                  <c:v>-99.19848892378532</c:v>
                </c:pt>
                <c:pt idx="115">
                  <c:v>-99.302319664153217</c:v>
                </c:pt>
                <c:pt idx="116">
                  <c:v>-99.404087515993965</c:v>
                </c:pt>
                <c:pt idx="117">
                  <c:v>-99.503673792588287</c:v>
                </c:pt>
                <c:pt idx="118">
                  <c:v>-99.600964436932131</c:v>
                </c:pt>
                <c:pt idx="119">
                  <c:v>-99.695850708072143</c:v>
                </c:pt>
                <c:pt idx="120">
                  <c:v>-99.788229862152505</c:v>
                </c:pt>
                <c:pt idx="121">
                  <c:v>-99.878005822278269</c:v>
                </c:pt>
                <c:pt idx="122">
                  <c:v>-99.965089831172492</c:v>
                </c:pt>
                <c:pt idx="123">
                  <c:v>-100.04940108055509</c:v>
                </c:pt>
                <c:pt idx="124">
                  <c:v>-100.13086731121102</c:v>
                </c:pt>
                <c:pt idx="125">
                  <c:v>-100.20942537784124</c:v>
                </c:pt>
                <c:pt idx="126">
                  <c:v>-100.28502177300982</c:v>
                </c:pt>
                <c:pt idx="127">
                  <c:v>-100.35761310480783</c:v>
                </c:pt>
                <c:pt idx="128">
                  <c:v>-100.42716652325237</c:v>
                </c:pt>
                <c:pt idx="129">
                  <c:v>-100.49366009091854</c:v>
                </c:pt>
                <c:pt idx="130">
                  <c:v>-100.55708309385898</c:v>
                </c:pt>
                <c:pt idx="131">
                  <c:v>-100.61743628949247</c:v>
                </c:pt>
                <c:pt idx="132">
                  <c:v>-100.67473208882558</c:v>
                </c:pt>
                <c:pt idx="133">
                  <c:v>-100.72899467110391</c:v>
                </c:pt>
                <c:pt idx="134">
                  <c:v>-100.78026002975461</c:v>
                </c:pt>
                <c:pt idx="135">
                  <c:v>-100.82857594926739</c:v>
                </c:pt>
                <c:pt idx="136">
                  <c:v>-100.87400191345461</c:v>
                </c:pt>
                <c:pt idx="137">
                  <c:v>-100.91660894631502</c:v>
                </c:pt>
                <c:pt idx="138">
                  <c:v>-100.95647938748918</c:v>
                </c:pt>
                <c:pt idx="139">
                  <c:v>-100.99370660501965</c:v>
                </c:pt>
                <c:pt idx="140">
                  <c:v>-101.0283946488109</c:v>
                </c:pt>
                <c:pt idx="141">
                  <c:v>-101.06065784879935</c:v>
                </c:pt>
                <c:pt idx="142">
                  <c:v>-101.09062036239646</c:v>
                </c:pt>
                <c:pt idx="143">
                  <c:v>-101.11841567623753</c:v>
                </c:pt>
                <c:pt idx="144">
                  <c:v>-101.14418606765766</c:v>
                </c:pt>
                <c:pt idx="145">
                  <c:v>-101.16808203161544</c:v>
                </c:pt>
                <c:pt idx="146">
                  <c:v>-101.19026167899345</c:v>
                </c:pt>
                <c:pt idx="147">
                  <c:v>-101.21089011232341</c:v>
                </c:pt>
                <c:pt idx="148">
                  <c:v>-101.23013878501196</c:v>
                </c:pt>
                <c:pt idx="149">
                  <c:v>-101.24818485008714</c:v>
                </c:pt>
                <c:pt idx="150">
                  <c:v>-101.26521050434735</c:v>
                </c:pt>
                <c:pt idx="151">
                  <c:v>-101.28140233358404</c:v>
                </c:pt>
                <c:pt idx="152">
                  <c:v>-101.29695066427092</c:v>
                </c:pt>
                <c:pt idx="153">
                  <c:v>-101.31204892677663</c:v>
                </c:pt>
                <c:pt idx="154">
                  <c:v>-101.32689303477352</c:v>
                </c:pt>
                <c:pt idx="155">
                  <c:v>-101.34168078509043</c:v>
                </c:pt>
                <c:pt idx="156">
                  <c:v>-101.35661128180463</c:v>
                </c:pt>
                <c:pt idx="157">
                  <c:v>-101.37188438789306</c:v>
                </c:pt>
                <c:pt idx="158">
                  <c:v>-101.38770020727826</c:v>
                </c:pt>
                <c:pt idx="159">
                  <c:v>-101.40425859961789</c:v>
                </c:pt>
                <c:pt idx="160">
                  <c:v>-101.42175872970256</c:v>
                </c:pt>
                <c:pt idx="161">
                  <c:v>-101.440398652859</c:v>
                </c:pt>
                <c:pt idx="162">
                  <c:v>-101.46037493730358</c:v>
                </c:pt>
                <c:pt idx="163">
                  <c:v>-101.48188232396568</c:v>
                </c:pt>
                <c:pt idx="164">
                  <c:v>-101.5051134239007</c:v>
                </c:pt>
                <c:pt idx="165">
                  <c:v>-101.53025845304772</c:v>
                </c:pt>
                <c:pt idx="166">
                  <c:v>-101.55750500375379</c:v>
                </c:pt>
                <c:pt idx="167">
                  <c:v>-101.5870378521912</c:v>
                </c:pt>
                <c:pt idx="168">
                  <c:v>-101.61903880053366</c:v>
                </c:pt>
                <c:pt idx="169">
                  <c:v>-101.65368655253641</c:v>
                </c:pt>
                <c:pt idx="170">
                  <c:v>-101.69115662097602</c:v>
                </c:pt>
                <c:pt idx="171">
                  <c:v>-101.73162126525612</c:v>
                </c:pt>
                <c:pt idx="172">
                  <c:v>-101.77524945736486</c:v>
                </c:pt>
                <c:pt idx="173">
                  <c:v>-101.82220687428416</c:v>
                </c:pt>
                <c:pt idx="174">
                  <c:v>-101.87265591489007</c:v>
                </c:pt>
                <c:pt idx="175">
                  <c:v>-101.926755739355</c:v>
                </c:pt>
                <c:pt idx="176">
                  <c:v>-101.98466232904904</c:v>
                </c:pt>
                <c:pt idx="177">
                  <c:v>-102.04652856495673</c:v>
                </c:pt>
                <c:pt idx="178">
                  <c:v>-102.11250432265012</c:v>
                </c:pt>
                <c:pt idx="179">
                  <c:v>-102.18273658191119</c:v>
                </c:pt>
                <c:pt idx="180">
                  <c:v>-102.25736954915251</c:v>
                </c:pt>
                <c:pt idx="181">
                  <c:v>-102.33654479085827</c:v>
                </c:pt>
                <c:pt idx="182">
                  <c:v>-102.42040137634508</c:v>
                </c:pt>
                <c:pt idx="183">
                  <c:v>-102.50907602822784</c:v>
                </c:pt>
                <c:pt idx="184">
                  <c:v>-102.60270327906537</c:v>
                </c:pt>
                <c:pt idx="185">
                  <c:v>-102.70141563275274</c:v>
                </c:pt>
                <c:pt idx="186">
                  <c:v>-102.8053437293201</c:v>
                </c:pt>
                <c:pt idx="187">
                  <c:v>-102.91461651189115</c:v>
                </c:pt>
                <c:pt idx="188">
                  <c:v>-103.02936139464532</c:v>
                </c:pt>
                <c:pt idx="189">
                  <c:v>-103.14970443071704</c:v>
                </c:pt>
                <c:pt idx="190">
                  <c:v>-103.27577047905071</c:v>
                </c:pt>
                <c:pt idx="191">
                  <c:v>-103.40768336931181</c:v>
                </c:pt>
                <c:pt idx="192">
                  <c:v>-103.54556606403156</c:v>
                </c:pt>
                <c:pt idx="193">
                  <c:v>-103.68954081723406</c:v>
                </c:pt>
                <c:pt idx="194">
                  <c:v>-103.83972932886273</c:v>
                </c:pt>
                <c:pt idx="195">
                  <c:v>-103.99625289438295</c:v>
                </c:pt>
                <c:pt idx="196">
                  <c:v>-104.1592325489943</c:v>
                </c:pt>
                <c:pt idx="197">
                  <c:v>-104.32878920593555</c:v>
                </c:pt>
                <c:pt idx="198">
                  <c:v>-104.50504378841016</c:v>
                </c:pt>
                <c:pt idx="199">
                  <c:v>-104.6881173546989</c:v>
                </c:pt>
                <c:pt idx="200">
                  <c:v>-104.87813121606031</c:v>
                </c:pt>
                <c:pt idx="201">
                  <c:v>-105.07520704704733</c:v>
                </c:pt>
                <c:pt idx="202">
                  <c:v>-105.27946698789228</c:v>
                </c:pt>
                <c:pt idx="203">
                  <c:v>-105.49103373863136</c:v>
                </c:pt>
                <c:pt idx="204">
                  <c:v>-105.71003064465307</c:v>
                </c:pt>
                <c:pt idx="205">
                  <c:v>-105.93658177336519</c:v>
                </c:pt>
                <c:pt idx="206">
                  <c:v>-106.17081198168064</c:v>
                </c:pt>
                <c:pt idx="207">
                  <c:v>-106.41284697402456</c:v>
                </c:pt>
                <c:pt idx="208">
                  <c:v>-106.66281335056303</c:v>
                </c:pt>
                <c:pt idx="209">
                  <c:v>-106.92083864534945</c:v>
                </c:pt>
                <c:pt idx="210">
                  <c:v>-107.18705135407681</c:v>
                </c:pt>
                <c:pt idx="211">
                  <c:v>-107.46158095111338</c:v>
                </c:pt>
                <c:pt idx="212">
                  <c:v>-107.7445578954874</c:v>
                </c:pt>
                <c:pt idx="213">
                  <c:v>-108.03611362547019</c:v>
                </c:pt>
                <c:pt idx="214">
                  <c:v>-108.33638054139205</c:v>
                </c:pt>
                <c:pt idx="215">
                  <c:v>-108.64549197630535</c:v>
                </c:pt>
                <c:pt idx="216">
                  <c:v>-108.96358215409195</c:v>
                </c:pt>
                <c:pt idx="217">
                  <c:v>-109.29078613458917</c:v>
                </c:pt>
                <c:pt idx="218">
                  <c:v>-109.62723974529037</c:v>
                </c:pt>
                <c:pt idx="219">
                  <c:v>-109.97307949915313</c:v>
                </c:pt>
                <c:pt idx="220">
                  <c:v>-110.32844249802753</c:v>
                </c:pt>
                <c:pt idx="221">
                  <c:v>-110.69346632119655</c:v>
                </c:pt>
                <c:pt idx="222">
                  <c:v>-111.06828889850108</c:v>
                </c:pt>
                <c:pt idx="223">
                  <c:v>-111.45304836750225</c:v>
                </c:pt>
                <c:pt idx="224">
                  <c:v>-111.84788291411913</c:v>
                </c:pt>
                <c:pt idx="225">
                  <c:v>-112.2529305961622</c:v>
                </c:pt>
                <c:pt idx="226">
                  <c:v>-112.66832914917367</c:v>
                </c:pt>
                <c:pt idx="227">
                  <c:v>-113.09421577397464</c:v>
                </c:pt>
                <c:pt idx="228">
                  <c:v>-113.53072690531509</c:v>
                </c:pt>
                <c:pt idx="229">
                  <c:v>-113.97799796102045</c:v>
                </c:pt>
                <c:pt idx="230">
                  <c:v>-114.43616307103375</c:v>
                </c:pt>
                <c:pt idx="231">
                  <c:v>-114.90535478576021</c:v>
                </c:pt>
                <c:pt idx="232">
                  <c:v>-115.38570376313766</c:v>
                </c:pt>
                <c:pt idx="233">
                  <c:v>-115.8773384338788</c:v>
                </c:pt>
                <c:pt idx="234">
                  <c:v>-116.3803846443606</c:v>
                </c:pt>
                <c:pt idx="235">
                  <c:v>-116.89496527667596</c:v>
                </c:pt>
                <c:pt idx="236">
                  <c:v>-117.42119984541021</c:v>
                </c:pt>
                <c:pt idx="237">
                  <c:v>-117.95920407076308</c:v>
                </c:pt>
                <c:pt idx="238">
                  <c:v>-118.50908942770545</c:v>
                </c:pt>
                <c:pt idx="239">
                  <c:v>-119.07096267094217</c:v>
                </c:pt>
                <c:pt idx="240">
                  <c:v>-119.64492533554339</c:v>
                </c:pt>
                <c:pt idx="241">
                  <c:v>-120.23107321321537</c:v>
                </c:pt>
                <c:pt idx="242">
                  <c:v>-120.82949580430061</c:v>
                </c:pt>
                <c:pt idx="243">
                  <c:v>-121.44027574573381</c:v>
                </c:pt>
                <c:pt idx="244">
                  <c:v>-122.06348821532863</c:v>
                </c:pt>
                <c:pt idx="245">
                  <c:v>-122.69920031293897</c:v>
                </c:pt>
                <c:pt idx="246">
                  <c:v>-123.34747041921796</c:v>
                </c:pt>
                <c:pt idx="247">
                  <c:v>-124.00834753289901</c:v>
                </c:pt>
                <c:pt idx="248">
                  <c:v>-124.68187058773579</c:v>
                </c:pt>
                <c:pt idx="249">
                  <c:v>-125.36806775047071</c:v>
                </c:pt>
                <c:pt idx="250">
                  <c:v>-126.0669557014476</c:v>
                </c:pt>
                <c:pt idx="251">
                  <c:v>-126.77853889974172</c:v>
                </c:pt>
                <c:pt idx="252">
                  <c:v>-127.50280883496985</c:v>
                </c:pt>
                <c:pt idx="253">
                  <c:v>-128.23974326820672</c:v>
                </c:pt>
                <c:pt idx="254">
                  <c:v>-128.98930546475839</c:v>
                </c:pt>
                <c:pt idx="255">
                  <c:v>-129.75144342183458</c:v>
                </c:pt>
                <c:pt idx="256">
                  <c:v>-130.52608909448185</c:v>
                </c:pt>
                <c:pt idx="257">
                  <c:v>-131.31315762345727</c:v>
                </c:pt>
                <c:pt idx="258">
                  <c:v>-132.11254656903509</c:v>
                </c:pt>
                <c:pt idx="259">
                  <c:v>-132.92413515505993</c:v>
                </c:pt>
                <c:pt idx="260">
                  <c:v>-133.74778352785617</c:v>
                </c:pt>
                <c:pt idx="261">
                  <c:v>-134.58333203490514</c:v>
                </c:pt>
                <c:pt idx="262">
                  <c:v>-135.43060052847053</c:v>
                </c:pt>
                <c:pt idx="263">
                  <c:v>-136.28938769960743</c:v>
                </c:pt>
                <c:pt idx="264">
                  <c:v>-137.15947044821422</c:v>
                </c:pt>
                <c:pt idx="265">
                  <c:v>-138.04060329497574</c:v>
                </c:pt>
                <c:pt idx="266">
                  <c:v>-138.93251784119525</c:v>
                </c:pt>
                <c:pt idx="267">
                  <c:v>-139.8349222826163</c:v>
                </c:pt>
                <c:pt idx="268">
                  <c:v>-140.74750098338771</c:v>
                </c:pt>
                <c:pt idx="269">
                  <c:v>-141.6699141163171</c:v>
                </c:pt>
                <c:pt idx="270">
                  <c:v>-142.60179737549242</c:v>
                </c:pt>
                <c:pt idx="271">
                  <c:v>-143.54276176721294</c:v>
                </c:pt>
                <c:pt idx="272">
                  <c:v>-144.49239348496496</c:v>
                </c:pt>
                <c:pt idx="273">
                  <c:v>-145.45025387389836</c:v>
                </c:pt>
                <c:pt idx="274">
                  <c:v>-146.41587948989655</c:v>
                </c:pt>
                <c:pt idx="275">
                  <c:v>-147.38878225790609</c:v>
                </c:pt>
                <c:pt idx="276">
                  <c:v>-148.3684497336701</c:v>
                </c:pt>
                <c:pt idx="277">
                  <c:v>-149.35434547242886</c:v>
                </c:pt>
                <c:pt idx="278">
                  <c:v>-150.34590950748549</c:v>
                </c:pt>
                <c:pt idx="279">
                  <c:v>-151.34255894080604</c:v>
                </c:pt>
                <c:pt idx="280">
                  <c:v>-152.34368864703552</c:v>
                </c:pt>
                <c:pt idx="281">
                  <c:v>-153.34867209145801</c:v>
                </c:pt>
                <c:pt idx="282">
                  <c:v>-154.35686226154502</c:v>
                </c:pt>
                <c:pt idx="283">
                  <c:v>-155.36759271080237</c:v>
                </c:pt>
                <c:pt idx="284">
                  <c:v>-156.38017871268005</c:v>
                </c:pt>
                <c:pt idx="285">
                  <c:v>-157.39391852134273</c:v>
                </c:pt>
                <c:pt idx="286">
                  <c:v>-158.40809473514184</c:v>
                </c:pt>
                <c:pt idx="287">
                  <c:v>-159.42197575768324</c:v>
                </c:pt>
                <c:pt idx="288">
                  <c:v>-160.43481735047237</c:v>
                </c:pt>
                <c:pt idx="289">
                  <c:v>-161.44586427024788</c:v>
                </c:pt>
                <c:pt idx="290">
                  <c:v>-162.45435198330395</c:v>
                </c:pt>
                <c:pt idx="291">
                  <c:v>-163.45950844836111</c:v>
                </c:pt>
                <c:pt idx="292">
                  <c:v>-164.46055595889038</c:v>
                </c:pt>
                <c:pt idx="293">
                  <c:v>-165.45671303522315</c:v>
                </c:pt>
                <c:pt idx="294">
                  <c:v>-166.44719635635275</c:v>
                </c:pt>
                <c:pt idx="295">
                  <c:v>-167.4312227209187</c:v>
                </c:pt>
                <c:pt idx="296">
                  <c:v>-168.40801102672927</c:v>
                </c:pt>
                <c:pt idx="297">
                  <c:v>-169.37678425796898</c:v>
                </c:pt>
                <c:pt idx="298">
                  <c:v>-170.33677146931603</c:v>
                </c:pt>
                <c:pt idx="299">
                  <c:v>-171.28720975628988</c:v>
                </c:pt>
                <c:pt idx="300">
                  <c:v>-172.22734620140335</c:v>
                </c:pt>
                <c:pt idx="301">
                  <c:v>-173.1564397860468</c:v>
                </c:pt>
                <c:pt idx="302">
                  <c:v>-174.07376325849049</c:v>
                </c:pt>
                <c:pt idx="303">
                  <c:v>-174.97860494893914</c:v>
                </c:pt>
                <c:pt idx="304">
                  <c:v>-175.87027052320803</c:v>
                </c:pt>
                <c:pt idx="305">
                  <c:v>-176.74808466728851</c:v>
                </c:pt>
                <c:pt idx="306">
                  <c:v>-177.61139269583126</c:v>
                </c:pt>
                <c:pt idx="307">
                  <c:v>-178.45956207837446</c:v>
                </c:pt>
                <c:pt idx="308">
                  <c:v>-179.29198387796995</c:v>
                </c:pt>
                <c:pt idx="309">
                  <c:v>-180.10807409770291</c:v>
                </c:pt>
                <c:pt idx="310">
                  <c:v>-180.90727493143919</c:v>
                </c:pt>
                <c:pt idx="311">
                  <c:v>-181.68905591595995</c:v>
                </c:pt>
                <c:pt idx="312">
                  <c:v>-182.45291498243989</c:v>
                </c:pt>
                <c:pt idx="313">
                  <c:v>-183.19837940598737</c:v>
                </c:pt>
                <c:pt idx="314">
                  <c:v>-183.92500665267642</c:v>
                </c:pt>
                <c:pt idx="315">
                  <c:v>-184.63238512415384</c:v>
                </c:pt>
                <c:pt idx="316">
                  <c:v>-185.32013480049892</c:v>
                </c:pt>
                <c:pt idx="317">
                  <c:v>-185.98790778253561</c:v>
                </c:pt>
                <c:pt idx="318">
                  <c:v>-186.63538873524868</c:v>
                </c:pt>
                <c:pt idx="319">
                  <c:v>-187.26229523433653</c:v>
                </c:pt>
                <c:pt idx="320">
                  <c:v>-187.86837801823631</c:v>
                </c:pt>
                <c:pt idx="321">
                  <c:v>-188.45342114819573</c:v>
                </c:pt>
                <c:pt idx="322">
                  <c:v>-189.01724207913156</c:v>
                </c:pt>
                <c:pt idx="323">
                  <c:v>-189.5596916441215</c:v>
                </c:pt>
                <c:pt idx="324">
                  <c:v>-190.08065395542351</c:v>
                </c:pt>
                <c:pt idx="325">
                  <c:v>-190.58004622491654</c:v>
                </c:pt>
                <c:pt idx="326">
                  <c:v>-191.05781850681228</c:v>
                </c:pt>
                <c:pt idx="327">
                  <c:v>-191.51395336541154</c:v>
                </c:pt>
                <c:pt idx="328">
                  <c:v>-191.94846547057529</c:v>
                </c:pt>
                <c:pt idx="329">
                  <c:v>-192.36140112346388</c:v>
                </c:pt>
                <c:pt idx="330">
                  <c:v>-192.75283771497195</c:v>
                </c:pt>
                <c:pt idx="331">
                  <c:v>-193.12288311916191</c:v>
                </c:pt>
                <c:pt idx="332">
                  <c:v>-193.4716750238839</c:v>
                </c:pt>
                <c:pt idx="333">
                  <c:v>-193.79938020067394</c:v>
                </c:pt>
                <c:pt idx="334">
                  <c:v>-194.10619371594336</c:v>
                </c:pt>
                <c:pt idx="335">
                  <c:v>-194.39233808543185</c:v>
                </c:pt>
                <c:pt idx="336">
                  <c:v>-194.65806237387778</c:v>
                </c:pt>
                <c:pt idx="337">
                  <c:v>-194.90364124189392</c:v>
                </c:pt>
                <c:pt idx="338">
                  <c:v>-195.12937394208646</c:v>
                </c:pt>
                <c:pt idx="339">
                  <c:v>-195.33558326657268</c:v>
                </c:pt>
                <c:pt idx="340">
                  <c:v>-195.52261444818558</c:v>
                </c:pt>
                <c:pt idx="341">
                  <c:v>-195.69083401783735</c:v>
                </c:pt>
                <c:pt idx="342">
                  <c:v>-195.84062862072557</c:v>
                </c:pt>
                <c:pt idx="343">
                  <c:v>-195.97240379431094</c:v>
                </c:pt>
                <c:pt idx="344">
                  <c:v>-196.08658271126075</c:v>
                </c:pt>
                <c:pt idx="345">
                  <c:v>-196.18360489083815</c:v>
                </c:pt>
                <c:pt idx="346">
                  <c:v>-196.26392488251233</c:v>
                </c:pt>
                <c:pt idx="347">
                  <c:v>-196.32801092586448</c:v>
                </c:pt>
                <c:pt idx="348">
                  <c:v>-196.37634359115293</c:v>
                </c:pt>
                <c:pt idx="349">
                  <c:v>-196.40941440518546</c:v>
                </c:pt>
                <c:pt idx="350">
                  <c:v>-196.42772446739815</c:v>
                </c:pt>
                <c:pt idx="351">
                  <c:v>-196.43178306127101</c:v>
                </c:pt>
                <c:pt idx="352">
                  <c:v>-196.42210626639823</c:v>
                </c:pt>
                <c:pt idx="353">
                  <c:v>-196.39921557667697</c:v>
                </c:pt>
                <c:pt idx="354">
                  <c:v>-196.36363653017537</c:v>
                </c:pt>
                <c:pt idx="355">
                  <c:v>-196.31589735628094</c:v>
                </c:pt>
                <c:pt idx="356">
                  <c:v>-196.25652764571581</c:v>
                </c:pt>
                <c:pt idx="357">
                  <c:v>-196.18605704892857</c:v>
                </c:pt>
                <c:pt idx="358">
                  <c:v>-196.10501400823594</c:v>
                </c:pt>
                <c:pt idx="359">
                  <c:v>-196.01392452889229</c:v>
                </c:pt>
                <c:pt idx="360">
                  <c:v>-195.9133109940085</c:v>
                </c:pt>
                <c:pt idx="361">
                  <c:v>-195.80369102793514</c:v>
                </c:pt>
                <c:pt idx="362">
                  <c:v>-195.68557641236185</c:v>
                </c:pt>
                <c:pt idx="363">
                  <c:v>-195.55947205898428</c:v>
                </c:pt>
                <c:pt idx="364">
                  <c:v>-195.42587504214123</c:v>
                </c:pt>
                <c:pt idx="365">
                  <c:v>-195.28527369435511</c:v>
                </c:pt>
                <c:pt idx="366">
                  <c:v>-195.13814676720557</c:v>
                </c:pt>
                <c:pt idx="367">
                  <c:v>-194.98496265945056</c:v>
                </c:pt>
                <c:pt idx="368">
                  <c:v>-194.8261787137869</c:v>
                </c:pt>
                <c:pt idx="369">
                  <c:v>-194.66224058311457</c:v>
                </c:pt>
                <c:pt idx="370">
                  <c:v>-194.4935816666511</c:v>
                </c:pt>
                <c:pt idx="371">
                  <c:v>-194.32062261573861</c:v>
                </c:pt>
                <c:pt idx="372">
                  <c:v>-194.14377090869951</c:v>
                </c:pt>
                <c:pt idx="373">
                  <c:v>-193.96342049363969</c:v>
                </c:pt>
                <c:pt idx="374">
                  <c:v>-193.77995149767105</c:v>
                </c:pt>
                <c:pt idx="375">
                  <c:v>-193.59373000063053</c:v>
                </c:pt>
                <c:pt idx="376">
                  <c:v>-193.40510787102352</c:v>
                </c:pt>
                <c:pt idx="377">
                  <c:v>-193.21442266160375</c:v>
                </c:pt>
                <c:pt idx="378">
                  <c:v>-193.02199756173337</c:v>
                </c:pt>
                <c:pt idx="379">
                  <c:v>-192.82814140344263</c:v>
                </c:pt>
                <c:pt idx="380">
                  <c:v>-192.63314871792136</c:v>
                </c:pt>
                <c:pt idx="381">
                  <c:v>-192.43729983904149</c:v>
                </c:pt>
                <c:pt idx="382">
                  <c:v>-192.24086105040379</c:v>
                </c:pt>
                <c:pt idx="383">
                  <c:v>-192.0440847723489</c:v>
                </c:pt>
                <c:pt idx="384">
                  <c:v>-191.84720978534662</c:v>
                </c:pt>
                <c:pt idx="385">
                  <c:v>-191.65046148619172</c:v>
                </c:pt>
                <c:pt idx="386">
                  <c:v>-191.45405217347792</c:v>
                </c:pt>
                <c:pt idx="387">
                  <c:v>-191.25818135889202</c:v>
                </c:pt>
                <c:pt idx="388">
                  <c:v>-191.06303610096754</c:v>
                </c:pt>
                <c:pt idx="389">
                  <c:v>-190.86879135805503</c:v>
                </c:pt>
                <c:pt idx="390">
                  <c:v>-190.67561035740079</c:v>
                </c:pt>
                <c:pt idx="391">
                  <c:v>-190.48364497737799</c:v>
                </c:pt>
                <c:pt idx="392">
                  <c:v>-190.29303614007461</c:v>
                </c:pt>
                <c:pt idx="393">
                  <c:v>-190.10391421161515</c:v>
                </c:pt>
                <c:pt idx="394">
                  <c:v>-189.91639940776878</c:v>
                </c:pt>
                <c:pt idx="395">
                  <c:v>-189.73060220257852</c:v>
                </c:pt>
                <c:pt idx="396">
                  <c:v>-189.54662373792613</c:v>
                </c:pt>
                <c:pt idx="397">
                  <c:v>-189.36455623212868</c:v>
                </c:pt>
                <c:pt idx="398">
                  <c:v>-189.18448338584284</c:v>
                </c:pt>
                <c:pt idx="399">
                  <c:v>-189.00648078372319</c:v>
                </c:pt>
                <c:pt idx="400">
                  <c:v>-188.83061629045358</c:v>
                </c:pt>
                <c:pt idx="401">
                  <c:v>-188.65695043992943</c:v>
                </c:pt>
                <c:pt idx="402">
                  <c:v>-188.48553681652587</c:v>
                </c:pt>
                <c:pt idx="403">
                  <c:v>-188.31642242753102</c:v>
                </c:pt>
                <c:pt idx="404">
                  <c:v>-188.1496480659639</c:v>
                </c:pt>
                <c:pt idx="405">
                  <c:v>-187.98524866312403</c:v>
                </c:pt>
                <c:pt idx="406">
                  <c:v>-187.82325363034082</c:v>
                </c:pt>
                <c:pt idx="407">
                  <c:v>-187.66368718950139</c:v>
                </c:pt>
                <c:pt idx="408">
                  <c:v>-187.50656869203814</c:v>
                </c:pt>
                <c:pt idx="409">
                  <c:v>-187.3519129261494</c:v>
                </c:pt>
                <c:pt idx="410">
                  <c:v>-187.1997304121121</c:v>
                </c:pt>
                <c:pt idx="411">
                  <c:v>-187.05002768562144</c:v>
                </c:pt>
                <c:pt idx="412">
                  <c:v>-186.90280756915956</c:v>
                </c:pt>
                <c:pt idx="413">
                  <c:v>-186.75806943145767</c:v>
                </c:pt>
                <c:pt idx="414">
                  <c:v>-186.61580943516802</c:v>
                </c:pt>
                <c:pt idx="415">
                  <c:v>-186.47602077290901</c:v>
                </c:pt>
                <c:pt idx="416">
                  <c:v>-186.33869389188783</c:v>
                </c:pt>
                <c:pt idx="417">
                  <c:v>-186.20381670733883</c:v>
                </c:pt>
                <c:pt idx="418">
                  <c:v>-186.07137480504537</c:v>
                </c:pt>
                <c:pt idx="419">
                  <c:v>-185.94135163323645</c:v>
                </c:pt>
                <c:pt idx="420">
                  <c:v>-185.8137286841704</c:v>
                </c:pt>
                <c:pt idx="421">
                  <c:v>-185.68848566573092</c:v>
                </c:pt>
                <c:pt idx="422">
                  <c:v>-185.56560066337707</c:v>
                </c:pt>
                <c:pt idx="423">
                  <c:v>-185.44505029279071</c:v>
                </c:pt>
                <c:pt idx="424">
                  <c:v>-185.32680984357751</c:v>
                </c:pt>
                <c:pt idx="425">
                  <c:v>-185.21085341437524</c:v>
                </c:pt>
                <c:pt idx="426">
                  <c:v>-185.09715403972609</c:v>
                </c:pt>
                <c:pt idx="427">
                  <c:v>-184.98568380906767</c:v>
                </c:pt>
                <c:pt idx="428">
                  <c:v>-184.8764139781932</c:v>
                </c:pt>
                <c:pt idx="429">
                  <c:v>-184.76931507352859</c:v>
                </c:pt>
                <c:pt idx="430">
                  <c:v>-184.66435698956593</c:v>
                </c:pt>
                <c:pt idx="431">
                  <c:v>-184.56150907978642</c:v>
                </c:pt>
                <c:pt idx="432">
                  <c:v>-184.4607402413977</c:v>
                </c:pt>
                <c:pt idx="433">
                  <c:v>-184.36201899420209</c:v>
                </c:pt>
                <c:pt idx="434">
                  <c:v>-184.26531355390139</c:v>
                </c:pt>
                <c:pt idx="435">
                  <c:v>-184.17059190013526</c:v>
                </c:pt>
                <c:pt idx="436">
                  <c:v>-184.07782183953978</c:v>
                </c:pt>
                <c:pt idx="437">
                  <c:v>-183.98697106410063</c:v>
                </c:pt>
                <c:pt idx="438">
                  <c:v>-183.89800720506744</c:v>
                </c:pt>
                <c:pt idx="439">
                  <c:v>-183.81089788268258</c:v>
                </c:pt>
                <c:pt idx="440">
                  <c:v>-183.72561075196811</c:v>
                </c:pt>
                <c:pt idx="441">
                  <c:v>-183.64211354480443</c:v>
                </c:pt>
                <c:pt idx="442">
                  <c:v>-183.56037410852218</c:v>
                </c:pt>
                <c:pt idx="443">
                  <c:v>-183.48036044122009</c:v>
                </c:pt>
                <c:pt idx="444">
                  <c:v>-183.40204072401085</c:v>
                </c:pt>
                <c:pt idx="445">
                  <c:v>-183.32538335038583</c:v>
                </c:pt>
                <c:pt idx="446">
                  <c:v>-183.25035695288361</c:v>
                </c:pt>
                <c:pt idx="447">
                  <c:v>-183.17693042723221</c:v>
                </c:pt>
                <c:pt idx="448">
                  <c:v>-183.10507295413194</c:v>
                </c:pt>
                <c:pt idx="449">
                  <c:v>-183.03475401883236</c:v>
                </c:pt>
                <c:pt idx="450">
                  <c:v>-182.96594342865149</c:v>
                </c:pt>
                <c:pt idx="451">
                  <c:v>-182.89861132857507</c:v>
                </c:pt>
                <c:pt idx="452">
                  <c:v>-182.83272821506807</c:v>
                </c:pt>
                <c:pt idx="453">
                  <c:v>-182.76826494822114</c:v>
                </c:pt>
                <c:pt idx="454">
                  <c:v>-182.70519276234947</c:v>
                </c:pt>
                <c:pt idx="455">
                  <c:v>-182.64348327515279</c:v>
                </c:pt>
                <c:pt idx="456">
                  <c:v>-182.58310849554169</c:v>
                </c:pt>
                <c:pt idx="457">
                  <c:v>-182.52404083022458</c:v>
                </c:pt>
                <c:pt idx="458">
                  <c:v>-182.46625308914989</c:v>
                </c:pt>
                <c:pt idx="459">
                  <c:v>-182.40971848988659</c:v>
                </c:pt>
                <c:pt idx="460">
                  <c:v>-182.3544106610249</c:v>
                </c:pt>
                <c:pt idx="461">
                  <c:v>-182.30030364467234</c:v>
                </c:pt>
                <c:pt idx="462">
                  <c:v>-182.24737189811569</c:v>
                </c:pt>
                <c:pt idx="463">
                  <c:v>-182.19559029471515</c:v>
                </c:pt>
                <c:pt idx="464">
                  <c:v>-182.1449341240928</c:v>
                </c:pt>
                <c:pt idx="465">
                  <c:v>-182.09537909167327</c:v>
                </c:pt>
                <c:pt idx="466">
                  <c:v>-182.04690131763064</c:v>
                </c:pt>
                <c:pt idx="467">
                  <c:v>-181.9994773352922</c:v>
                </c:pt>
                <c:pt idx="468">
                  <c:v>-181.95308408904663</c:v>
                </c:pt>
                <c:pt idx="469">
                  <c:v>-181.90769893180058</c:v>
                </c:pt>
                <c:pt idx="470">
                  <c:v>-181.86329962202402</c:v>
                </c:pt>
                <c:pt idx="471">
                  <c:v>-181.81986432042399</c:v>
                </c:pt>
                <c:pt idx="472">
                  <c:v>-181.77737158628091</c:v>
                </c:pt>
                <c:pt idx="473">
                  <c:v>-181.73580037348185</c:v>
                </c:pt>
                <c:pt idx="474">
                  <c:v>-181.69513002628059</c:v>
                </c:pt>
                <c:pt idx="475">
                  <c:v>-181.65534027481411</c:v>
                </c:pt>
                <c:pt idx="476">
                  <c:v>-181.61641123040064</c:v>
                </c:pt>
                <c:pt idx="477">
                  <c:v>-181.57832338064611</c:v>
                </c:pt>
                <c:pt idx="478">
                  <c:v>-181.5410575843791</c:v>
                </c:pt>
                <c:pt idx="479">
                  <c:v>-181.50459506643804</c:v>
                </c:pt>
                <c:pt idx="480">
                  <c:v>-181.46891741232872</c:v>
                </c:pt>
                <c:pt idx="481">
                  <c:v>-181.43400656277021</c:v>
                </c:pt>
                <c:pt idx="482">
                  <c:v>-181.39984480814715</c:v>
                </c:pt>
                <c:pt idx="483">
                  <c:v>-181.36641478288192</c:v>
                </c:pt>
                <c:pt idx="484">
                  <c:v>-181.33369945974283</c:v>
                </c:pt>
                <c:pt idx="485">
                  <c:v>-181.30168214410017</c:v>
                </c:pt>
                <c:pt idx="486">
                  <c:v>-181.27034646814209</c:v>
                </c:pt>
                <c:pt idx="487">
                  <c:v>-181.23967638506264</c:v>
                </c:pt>
                <c:pt idx="488">
                  <c:v>-181.20965616322994</c:v>
                </c:pt>
                <c:pt idx="489">
                  <c:v>-181.18027038034623</c:v>
                </c:pt>
                <c:pt idx="490">
                  <c:v>-181.15150391760585</c:v>
                </c:pt>
                <c:pt idx="491">
                  <c:v>-181.12334195386092</c:v>
                </c:pt>
                <c:pt idx="492">
                  <c:v>-181.09576995979995</c:v>
                </c:pt>
                <c:pt idx="493">
                  <c:v>-181.06877369214743</c:v>
                </c:pt>
                <c:pt idx="494">
                  <c:v>-181.04233918788816</c:v>
                </c:pt>
                <c:pt idx="495">
                  <c:v>-181.01645275852414</c:v>
                </c:pt>
                <c:pt idx="496">
                  <c:v>-180.99110098436594</c:v>
                </c:pt>
                <c:pt idx="497">
                  <c:v>-180.96627070886461</c:v>
                </c:pt>
                <c:pt idx="498">
                  <c:v>-180.94194903298731</c:v>
                </c:pt>
                <c:pt idx="499">
                  <c:v>-180.91812330963995</c:v>
                </c:pt>
                <c:pt idx="500">
                  <c:v>-180.89478113813942</c:v>
                </c:pt>
                <c:pt idx="501">
                  <c:v>-180.8719103587392</c:v>
                </c:pt>
                <c:pt idx="502">
                  <c:v>-180.84949904720878</c:v>
                </c:pt>
                <c:pt idx="503">
                  <c:v>-180.82753550947095</c:v>
                </c:pt>
                <c:pt idx="504">
                  <c:v>-180.80600827629618</c:v>
                </c:pt>
                <c:pt idx="505">
                  <c:v>-180.78490609805814</c:v>
                </c:pt>
                <c:pt idx="506">
                  <c:v>-180.76421793954921</c:v>
                </c:pt>
                <c:pt idx="507">
                  <c:v>-180.74393297485827</c:v>
                </c:pt>
                <c:pt idx="508">
                  <c:v>-180.72404058231115</c:v>
                </c:pt>
                <c:pt idx="509">
                  <c:v>-180.70453033947371</c:v>
                </c:pt>
                <c:pt idx="510">
                  <c:v>-180.68539201821898</c:v>
                </c:pt>
                <c:pt idx="511">
                  <c:v>-180.66661557985765</c:v>
                </c:pt>
                <c:pt idx="512">
                  <c:v>-180.6481911703319</c:v>
                </c:pt>
                <c:pt idx="513">
                  <c:v>-180.63010911547349</c:v>
                </c:pt>
                <c:pt idx="514">
                  <c:v>-180.61235991632435</c:v>
                </c:pt>
                <c:pt idx="515">
                  <c:v>-180.59493424452089</c:v>
                </c:pt>
                <c:pt idx="516">
                  <c:v>-180.57782293774011</c:v>
                </c:pt>
                <c:pt idx="517">
                  <c:v>-180.56101699520855</c:v>
                </c:pt>
                <c:pt idx="518">
                  <c:v>-180.54450757327103</c:v>
                </c:pt>
                <c:pt idx="519">
                  <c:v>-180.5282859810219</c:v>
                </c:pt>
                <c:pt idx="520">
                  <c:v>-180.51234367599426</c:v>
                </c:pt>
                <c:pt idx="521">
                  <c:v>-180.49667225990933</c:v>
                </c:pt>
                <c:pt idx="522">
                  <c:v>-180.48126347448294</c:v>
                </c:pt>
                <c:pt idx="523">
                  <c:v>-180.4661091972896</c:v>
                </c:pt>
                <c:pt idx="524">
                  <c:v>-180.45120143768173</c:v>
                </c:pt>
                <c:pt idx="525">
                  <c:v>-180.43653233276467</c:v>
                </c:pt>
                <c:pt idx="526">
                  <c:v>-180.42209414342446</c:v>
                </c:pt>
                <c:pt idx="527">
                  <c:v>-180.4078792504088</c:v>
                </c:pt>
                <c:pt idx="528">
                  <c:v>-180.39388015045873</c:v>
                </c:pt>
                <c:pt idx="529">
                  <c:v>-180.38008945249118</c:v>
                </c:pt>
                <c:pt idx="530">
                  <c:v>-180.36649987382938</c:v>
                </c:pt>
                <c:pt idx="531">
                  <c:v>-180.35310423648161</c:v>
                </c:pt>
                <c:pt idx="532">
                  <c:v>-180.33989546346567</c:v>
                </c:pt>
                <c:pt idx="533">
                  <c:v>-180.32686657517851</c:v>
                </c:pt>
                <c:pt idx="534">
                  <c:v>-180.31401068580917</c:v>
                </c:pt>
                <c:pt idx="535">
                  <c:v>-180.30132099979417</c:v>
                </c:pt>
                <c:pt idx="536">
                  <c:v>-180.28879080831348</c:v>
                </c:pt>
                <c:pt idx="537">
                  <c:v>-180.276413485826</c:v>
                </c:pt>
                <c:pt idx="538">
                  <c:v>-180.26418248664299</c:v>
                </c:pt>
                <c:pt idx="539">
                  <c:v>-180.2520913415384</c:v>
                </c:pt>
                <c:pt idx="540">
                  <c:v>-180.24013365439413</c:v>
                </c:pt>
                <c:pt idx="541">
                  <c:v>-180.22830309887877</c:v>
                </c:pt>
                <c:pt idx="542">
                  <c:v>-180.21659341515974</c:v>
                </c:pt>
                <c:pt idx="543">
                  <c:v>-180.20499840664499</c:v>
                </c:pt>
                <c:pt idx="544">
                  <c:v>-180.19351193675558</c:v>
                </c:pt>
                <c:pt idx="545">
                  <c:v>-180.18212792572496</c:v>
                </c:pt>
                <c:pt idx="546">
                  <c:v>-180.17084034742609</c:v>
                </c:pt>
                <c:pt idx="547">
                  <c:v>-180.15964322622276</c:v>
                </c:pt>
                <c:pt idx="548">
                  <c:v>-180.14853063384521</c:v>
                </c:pt>
                <c:pt idx="549">
                  <c:v>-180.13749668628822</c:v>
                </c:pt>
                <c:pt idx="550">
                  <c:v>-180.12653554072901</c:v>
                </c:pt>
                <c:pt idx="551">
                  <c:v>-180.11564139246553</c:v>
                </c:pt>
                <c:pt idx="552">
                  <c:v>-180.10480847187247</c:v>
                </c:pt>
                <c:pt idx="553">
                  <c:v>-180.09403104137348</c:v>
                </c:pt>
                <c:pt idx="554">
                  <c:v>-180.08330339242821</c:v>
                </c:pt>
                <c:pt idx="555">
                  <c:v>-180.07261984253378</c:v>
                </c:pt>
                <c:pt idx="556">
                  <c:v>-180.06197473223733</c:v>
                </c:pt>
                <c:pt idx="557">
                  <c:v>-180.05136242215997</c:v>
                </c:pt>
                <c:pt idx="558">
                  <c:v>-180.04077729002933</c:v>
                </c:pt>
                <c:pt idx="559">
                  <c:v>-180.03021372772048</c:v>
                </c:pt>
                <c:pt idx="560">
                  <c:v>-180.0196661383022</c:v>
                </c:pt>
                <c:pt idx="561">
                  <c:v>-180.00912893308899</c:v>
                </c:pt>
                <c:pt idx="562">
                  <c:v>-179.99859652869577</c:v>
                </c:pt>
                <c:pt idx="563">
                  <c:v>-179.98806334409466</c:v>
                </c:pt>
                <c:pt idx="564">
                  <c:v>-179.97752379767181</c:v>
                </c:pt>
                <c:pt idx="565">
                  <c:v>-179.96697230428359</c:v>
                </c:pt>
                <c:pt idx="566">
                  <c:v>-179.95640327230976</c:v>
                </c:pt>
                <c:pt idx="567">
                  <c:v>-179.94581110070271</c:v>
                </c:pt>
                <c:pt idx="568">
                  <c:v>-179.93519017603091</c:v>
                </c:pt>
                <c:pt idx="569">
                  <c:v>-179.92453486951558</c:v>
                </c:pt>
                <c:pt idx="570">
                  <c:v>-179.91383953405833</c:v>
                </c:pt>
                <c:pt idx="571">
                  <c:v>-179.90309850125905</c:v>
                </c:pt>
                <c:pt idx="572">
                  <c:v>-179.8923060784218</c:v>
                </c:pt>
                <c:pt idx="573">
                  <c:v>-179.88145654554768</c:v>
                </c:pt>
                <c:pt idx="574">
                  <c:v>-179.87054415231293</c:v>
                </c:pt>
                <c:pt idx="575">
                  <c:v>-179.85956311503082</c:v>
                </c:pt>
                <c:pt idx="576">
                  <c:v>-179.84850761359539</c:v>
                </c:pt>
                <c:pt idx="577">
                  <c:v>-179.83737178840627</c:v>
                </c:pt>
                <c:pt idx="578">
                  <c:v>-179.82614973727183</c:v>
                </c:pt>
                <c:pt idx="579">
                  <c:v>-179.81483551229061</c:v>
                </c:pt>
                <c:pt idx="580">
                  <c:v>-179.80342311670762</c:v>
                </c:pt>
                <c:pt idx="581">
                  <c:v>-179.79190650174561</c:v>
                </c:pt>
                <c:pt idx="582">
                  <c:v>-179.78027956340807</c:v>
                </c:pt>
                <c:pt idx="583">
                  <c:v>-179.76853613925428</c:v>
                </c:pt>
                <c:pt idx="584">
                  <c:v>-179.75667000514241</c:v>
                </c:pt>
                <c:pt idx="585">
                  <c:v>-179.74467487194107</c:v>
                </c:pt>
                <c:pt idx="586">
                  <c:v>-179.73254438220616</c:v>
                </c:pt>
                <c:pt idx="587">
                  <c:v>-179.72027210682239</c:v>
                </c:pt>
                <c:pt idx="588">
                  <c:v>-179.70785154160694</c:v>
                </c:pt>
                <c:pt idx="589">
                  <c:v>-179.69527610387397</c:v>
                </c:pt>
                <c:pt idx="590">
                  <c:v>-179.68253912895787</c:v>
                </c:pt>
                <c:pt idx="591">
                  <c:v>-179.66963386669423</c:v>
                </c:pt>
                <c:pt idx="592">
                  <c:v>-179.65655347785543</c:v>
                </c:pt>
                <c:pt idx="593">
                  <c:v>-179.64329103054058</c:v>
                </c:pt>
                <c:pt idx="594">
                  <c:v>-179.62983949651647</c:v>
                </c:pt>
                <c:pt idx="595">
                  <c:v>-179.61619174750896</c:v>
                </c:pt>
                <c:pt idx="596">
                  <c:v>-179.60234055144218</c:v>
                </c:pt>
                <c:pt idx="597">
                  <c:v>-179.58827856862337</c:v>
                </c:pt>
                <c:pt idx="598">
                  <c:v>-179.57399834787265</c:v>
                </c:pt>
                <c:pt idx="599">
                  <c:v>-179.55949232259442</c:v>
                </c:pt>
                <c:pt idx="600">
                  <c:v>-179.54475280678903</c:v>
                </c:pt>
                <c:pt idx="601">
                  <c:v>-179.52977199100314</c:v>
                </c:pt>
                <c:pt idx="602">
                  <c:v>-179.5145419382155</c:v>
                </c:pt>
                <c:pt idx="603">
                  <c:v>-179.49905457965758</c:v>
                </c:pt>
                <c:pt idx="604">
                  <c:v>-179.48330171056583</c:v>
                </c:pt>
                <c:pt idx="605">
                  <c:v>-179.46727498586412</c:v>
                </c:pt>
                <c:pt idx="606">
                  <c:v>-179.45096591577382</c:v>
                </c:pt>
                <c:pt idx="607">
                  <c:v>-179.43436586134976</c:v>
                </c:pt>
                <c:pt idx="608">
                  <c:v>-179.41746602993933</c:v>
                </c:pt>
                <c:pt idx="609">
                  <c:v>-179.4002574705633</c:v>
                </c:pt>
                <c:pt idx="610">
                  <c:v>-179.38273106921508</c:v>
                </c:pt>
                <c:pt idx="611">
                  <c:v>-179.36487754407739</c:v>
                </c:pt>
                <c:pt idx="612">
                  <c:v>-179.34668744065235</c:v>
                </c:pt>
                <c:pt idx="613">
                  <c:v>-179.32815112680498</c:v>
                </c:pt>
                <c:pt idx="614">
                  <c:v>-179.30925878771527</c:v>
                </c:pt>
                <c:pt idx="615">
                  <c:v>-179.29000042073824</c:v>
                </c:pt>
                <c:pt idx="616">
                  <c:v>-179.27036583016846</c:v>
                </c:pt>
                <c:pt idx="617">
                  <c:v>-179.25034462190766</c:v>
                </c:pt>
                <c:pt idx="618">
                  <c:v>-179.22992619803171</c:v>
                </c:pt>
                <c:pt idx="619">
                  <c:v>-179.2090997512552</c:v>
                </c:pt>
                <c:pt idx="620">
                  <c:v>-179.18785425929136</c:v>
                </c:pt>
                <c:pt idx="621">
                  <c:v>-179.16617847910391</c:v>
                </c:pt>
                <c:pt idx="622">
                  <c:v>-179.14406094104882</c:v>
                </c:pt>
                <c:pt idx="623">
                  <c:v>-179.12148994290331</c:v>
                </c:pt>
                <c:pt idx="624">
                  <c:v>-179.09845354377941</c:v>
                </c:pt>
                <c:pt idx="625">
                  <c:v>-179.07493955791915</c:v>
                </c:pt>
                <c:pt idx="626">
                  <c:v>-179.05093554836921</c:v>
                </c:pt>
                <c:pt idx="627">
                  <c:v>-179.02642882053192</c:v>
                </c:pt>
                <c:pt idx="628">
                  <c:v>-179.00140641558994</c:v>
                </c:pt>
                <c:pt idx="629">
                  <c:v>-178.97585510380182</c:v>
                </c:pt>
                <c:pt idx="630">
                  <c:v>-178.94976137766628</c:v>
                </c:pt>
                <c:pt idx="631">
                  <c:v>-178.92311144495145</c:v>
                </c:pt>
                <c:pt idx="632">
                  <c:v>-178.89589122158665</c:v>
                </c:pt>
                <c:pt idx="633">
                  <c:v>-178.86808632441472</c:v>
                </c:pt>
                <c:pt idx="634">
                  <c:v>-178.83968206380067</c:v>
                </c:pt>
                <c:pt idx="635">
                  <c:v>-178.81066343609518</c:v>
                </c:pt>
                <c:pt idx="636">
                  <c:v>-178.78101511594915</c:v>
                </c:pt>
                <c:pt idx="637">
                  <c:v>-178.75072144847698</c:v>
                </c:pt>
                <c:pt idx="638">
                  <c:v>-178.71976644126596</c:v>
                </c:pt>
                <c:pt idx="639">
                  <c:v>-178.68813375622835</c:v>
                </c:pt>
                <c:pt idx="640">
                  <c:v>-178.65580670129435</c:v>
                </c:pt>
                <c:pt idx="641">
                  <c:v>-178.62276822194252</c:v>
                </c:pt>
                <c:pt idx="642">
                  <c:v>-178.58900089256448</c:v>
                </c:pt>
                <c:pt idx="643">
                  <c:v>-178.55448690766298</c:v>
                </c:pt>
                <c:pt idx="644">
                  <c:v>-178.51920807287902</c:v>
                </c:pt>
                <c:pt idx="645">
                  <c:v>-178.48314579584633</c:v>
                </c:pt>
                <c:pt idx="646">
                  <c:v>-178.44628107687021</c:v>
                </c:pt>
                <c:pt idx="647">
                  <c:v>-178.40859449942909</c:v>
                </c:pt>
                <c:pt idx="648">
                  <c:v>-178.37006622049563</c:v>
                </c:pt>
                <c:pt idx="649">
                  <c:v>-178.33067596067599</c:v>
                </c:pt>
                <c:pt idx="650">
                  <c:v>-178.29040299416394</c:v>
                </c:pt>
                <c:pt idx="651">
                  <c:v>-178.24922613850941</c:v>
                </c:pt>
                <c:pt idx="652">
                  <c:v>-178.20712374419844</c:v>
                </c:pt>
                <c:pt idx="653">
                  <c:v>-178.16407368404268</c:v>
                </c:pt>
                <c:pt idx="654">
                  <c:v>-178.12005334237816</c:v>
                </c:pt>
                <c:pt idx="655">
                  <c:v>-178.07503960407098</c:v>
                </c:pt>
                <c:pt idx="656">
                  <c:v>-178.0290088433284</c:v>
                </c:pt>
                <c:pt idx="657">
                  <c:v>-177.98193691231583</c:v>
                </c:pt>
                <c:pt idx="658">
                  <c:v>-177.93379912957744</c:v>
                </c:pt>
                <c:pt idx="659">
                  <c:v>-177.88457026826157</c:v>
                </c:pt>
                <c:pt idx="660">
                  <c:v>-177.83422454414909</c:v>
                </c:pt>
                <c:pt idx="661">
                  <c:v>-177.78273560348643</c:v>
                </c:pt>
                <c:pt idx="662">
                  <c:v>-177.73007651062326</c:v>
                </c:pt>
                <c:pt idx="663">
                  <c:v>-177.67621973545539</c:v>
                </c:pt>
                <c:pt idx="664">
                  <c:v>-177.62113714067513</c:v>
                </c:pt>
                <c:pt idx="665">
                  <c:v>-177.56479996882987</c:v>
                </c:pt>
                <c:pt idx="666">
                  <c:v>-177.50717882919258</c:v>
                </c:pt>
                <c:pt idx="667">
                  <c:v>-177.44824368444577</c:v>
                </c:pt>
                <c:pt idx="668">
                  <c:v>-177.38796383718289</c:v>
                </c:pt>
                <c:pt idx="669">
                  <c:v>-177.32630791623168</c:v>
                </c:pt>
                <c:pt idx="670">
                  <c:v>-177.26324386280353</c:v>
                </c:pt>
                <c:pt idx="671">
                  <c:v>-177.19873891647464</c:v>
                </c:pt>
                <c:pt idx="672">
                  <c:v>-177.13275960100546</c:v>
                </c:pt>
                <c:pt idx="673">
                  <c:v>-177.06527171000536</c:v>
                </c:pt>
                <c:pt idx="674">
                  <c:v>-176.99624029245047</c:v>
                </c:pt>
                <c:pt idx="675">
                  <c:v>-176.92562963806398</c:v>
                </c:pt>
                <c:pt idx="676">
                  <c:v>-176.85340326256915</c:v>
                </c:pt>
                <c:pt idx="677">
                  <c:v>-176.77952389282621</c:v>
                </c:pt>
                <c:pt idx="678">
                  <c:v>-176.70395345186498</c:v>
                </c:pt>
                <c:pt idx="679">
                  <c:v>-176.62665304382881</c:v>
                </c:pt>
                <c:pt idx="680">
                  <c:v>-176.54758293884302</c:v>
                </c:pt>
                <c:pt idx="681">
                  <c:v>-176.46670255782621</c:v>
                </c:pt>
                <c:pt idx="682">
                  <c:v>-176.38397045726268</c:v>
                </c:pt>
                <c:pt idx="683">
                  <c:v>-176.29934431395492</c:v>
                </c:pt>
                <c:pt idx="684">
                  <c:v>-176.21278090977989</c:v>
                </c:pt>
                <c:pt idx="685">
                  <c:v>-176.12423611647247</c:v>
                </c:pt>
                <c:pt idx="686">
                  <c:v>-176.03366488046237</c:v>
                </c:pt>
                <c:pt idx="687">
                  <c:v>-175.94102120779274</c:v>
                </c:pt>
                <c:pt idx="688">
                  <c:v>-175.84625814915205</c:v>
                </c:pt>
                <c:pt idx="689">
                  <c:v>-175.74932778505269</c:v>
                </c:pt>
                <c:pt idx="690">
                  <c:v>-175.65018121119252</c:v>
                </c:pt>
                <c:pt idx="691">
                  <c:v>-175.54876852403856</c:v>
                </c:pt>
                <c:pt idx="692">
                  <c:v>-175.44503880667639</c:v>
                </c:pt>
                <c:pt idx="693">
                  <c:v>-175.33894011496966</c:v>
                </c:pt>
                <c:pt idx="694">
                  <c:v>-175.23041946408028</c:v>
                </c:pt>
                <c:pt idx="695">
                  <c:v>-175.11942281540257</c:v>
                </c:pt>
                <c:pt idx="696">
                  <c:v>-175.00589506396796</c:v>
                </c:pt>
                <c:pt idx="697">
                  <c:v>-174.88978002638262</c:v>
                </c:pt>
                <c:pt idx="698">
                  <c:v>-174.77102042936369</c:v>
                </c:pt>
                <c:pt idx="699">
                  <c:v>-174.64955789894523</c:v>
                </c:pt>
                <c:pt idx="700">
                  <c:v>-174.52533295043017</c:v>
                </c:pt>
                <c:pt idx="701">
                  <c:v>-174.39828497916926</c:v>
                </c:pt>
                <c:pt idx="702">
                  <c:v>-174.26835225225358</c:v>
                </c:pt>
                <c:pt idx="703">
                  <c:v>-174.13547190121571</c:v>
                </c:pt>
                <c:pt idx="704">
                  <c:v>-173.99957991583605</c:v>
                </c:pt>
                <c:pt idx="705">
                  <c:v>-173.86061113916253</c:v>
                </c:pt>
                <c:pt idx="706">
                  <c:v>-173.71849926385562</c:v>
                </c:pt>
                <c:pt idx="707">
                  <c:v>-173.57317682997831</c:v>
                </c:pt>
                <c:pt idx="708">
                  <c:v>-173.42457522436052</c:v>
                </c:pt>
                <c:pt idx="709">
                  <c:v>-173.27262468167206</c:v>
                </c:pt>
                <c:pt idx="710">
                  <c:v>-173.11725428734943</c:v>
                </c:pt>
                <c:pt idx="711">
                  <c:v>-172.95839198252887</c:v>
                </c:pt>
                <c:pt idx="712">
                  <c:v>-172.79596457114752</c:v>
                </c:pt>
                <c:pt idx="713">
                  <c:v>-172.62989772938448</c:v>
                </c:pt>
                <c:pt idx="714">
                  <c:v>-172.46011601762231</c:v>
                </c:pt>
                <c:pt idx="715">
                  <c:v>-172.2865428951205</c:v>
                </c:pt>
                <c:pt idx="716">
                  <c:v>-172.10910073760195</c:v>
                </c:pt>
                <c:pt idx="717">
                  <c:v>-171.92771085796514</c:v>
                </c:pt>
                <c:pt idx="718">
                  <c:v>-171.7422935303444</c:v>
                </c:pt>
                <c:pt idx="719">
                  <c:v>-171.55276801775318</c:v>
                </c:pt>
                <c:pt idx="720">
                  <c:v>-171.35905260355509</c:v>
                </c:pt>
                <c:pt idx="721">
                  <c:v>-171.16106462701984</c:v>
                </c:pt>
                <c:pt idx="722">
                  <c:v>-170.95872052323281</c:v>
                </c:pt>
                <c:pt idx="723">
                  <c:v>-170.75193586763828</c:v>
                </c:pt>
                <c:pt idx="724">
                  <c:v>-170.54062542550622</c:v>
                </c:pt>
                <c:pt idx="725">
                  <c:v>-170.32470320662839</c:v>
                </c:pt>
                <c:pt idx="726">
                  <c:v>-170.10408252555365</c:v>
                </c:pt>
                <c:pt idx="727">
                  <c:v>-169.87867606769038</c:v>
                </c:pt>
                <c:pt idx="728">
                  <c:v>-169.64839596160812</c:v>
                </c:pt>
                <c:pt idx="729">
                  <c:v>-169.41315385788397</c:v>
                </c:pt>
                <c:pt idx="730">
                  <c:v>-169.17286101484535</c:v>
                </c:pt>
                <c:pt idx="731">
                  <c:v>-168.92742839157074</c:v>
                </c:pt>
                <c:pt idx="732">
                  <c:v>-168.67676674851393</c:v>
                </c:pt>
                <c:pt idx="733">
                  <c:v>-168.4207867561251</c:v>
                </c:pt>
                <c:pt idx="734">
                  <c:v>-168.15939911184381</c:v>
                </c:pt>
                <c:pt idx="735">
                  <c:v>-167.89251466583991</c:v>
                </c:pt>
                <c:pt idx="736">
                  <c:v>-167.6200445558805</c:v>
                </c:pt>
                <c:pt idx="737">
                  <c:v>-167.34190035169465</c:v>
                </c:pt>
                <c:pt idx="738">
                  <c:v>-167.057994209204</c:v>
                </c:pt>
                <c:pt idx="739">
                  <c:v>-166.76823903497703</c:v>
                </c:pt>
                <c:pt idx="740">
                  <c:v>-166.47254866125226</c:v>
                </c:pt>
                <c:pt idx="741">
                  <c:v>-166.17083803185972</c:v>
                </c:pt>
                <c:pt idx="742">
                  <c:v>-165.86302339934844</c:v>
                </c:pt>
                <c:pt idx="743">
                  <c:v>-165.54902253360282</c:v>
                </c:pt>
                <c:pt idx="744">
                  <c:v>-165.22875494219852</c:v>
                </c:pt>
                <c:pt idx="745">
                  <c:v>-164.90214210271412</c:v>
                </c:pt>
                <c:pt idx="746">
                  <c:v>-164.56910770717138</c:v>
                </c:pt>
                <c:pt idx="747">
                  <c:v>-164.2295779187277</c:v>
                </c:pt>
                <c:pt idx="748">
                  <c:v>-163.88348164068915</c:v>
                </c:pt>
                <c:pt idx="749">
                  <c:v>-163.53075079785043</c:v>
                </c:pt>
                <c:pt idx="750">
                  <c:v>-163.1713206300949</c:v>
                </c:pt>
                <c:pt idx="751">
                  <c:v>-162.80512999811259</c:v>
                </c:pt>
                <c:pt idx="752">
                  <c:v>-162.43212170100421</c:v>
                </c:pt>
                <c:pt idx="753">
                  <c:v>-162.05224280544516</c:v>
                </c:pt>
                <c:pt idx="754">
                  <c:v>-161.66544498598134</c:v>
                </c:pt>
                <c:pt idx="755">
                  <c:v>-161.27168487591226</c:v>
                </c:pt>
                <c:pt idx="756">
                  <c:v>-160.87092442809862</c:v>
                </c:pt>
                <c:pt idx="757">
                  <c:v>-160.46313128490212</c:v>
                </c:pt>
                <c:pt idx="758">
                  <c:v>-160.04827915632666</c:v>
                </c:pt>
                <c:pt idx="759">
                  <c:v>-159.62634820528493</c:v>
                </c:pt>
                <c:pt idx="760">
                  <c:v>-159.1973254387643</c:v>
                </c:pt>
                <c:pt idx="761">
                  <c:v>-158.76120510350697</c:v>
                </c:pt>
                <c:pt idx="762">
                  <c:v>-158.3179890846572</c:v>
                </c:pt>
                <c:pt idx="763">
                  <c:v>-157.86768730566214</c:v>
                </c:pt>
                <c:pt idx="764">
                  <c:v>-157.41031812754682</c:v>
                </c:pt>
                <c:pt idx="765">
                  <c:v>-156.94590874551261</c:v>
                </c:pt>
                <c:pt idx="766">
                  <c:v>-156.47449558064628</c:v>
                </c:pt>
                <c:pt idx="767">
                  <c:v>-155.99612466436218</c:v>
                </c:pt>
                <c:pt idx="768">
                  <c:v>-155.51085201304684</c:v>
                </c:pt>
                <c:pt idx="769">
                  <c:v>-155.01874399023109</c:v>
                </c:pt>
                <c:pt idx="770">
                  <c:v>-154.51987765347542</c:v>
                </c:pt>
                <c:pt idx="771">
                  <c:v>-154.01434108304994</c:v>
                </c:pt>
                <c:pt idx="772">
                  <c:v>-153.50223368937799</c:v>
                </c:pt>
                <c:pt idx="773">
                  <c:v>-152.98366649614528</c:v>
                </c:pt>
                <c:pt idx="774">
                  <c:v>-152.45876239592405</c:v>
                </c:pt>
                <c:pt idx="775">
                  <c:v>-151.92765637513713</c:v>
                </c:pt>
                <c:pt idx="776">
                  <c:v>-151.39049570520066</c:v>
                </c:pt>
                <c:pt idx="777">
                  <c:v>-150.84744009672752</c:v>
                </c:pt>
                <c:pt idx="778">
                  <c:v>-150.29866181375513</c:v>
                </c:pt>
                <c:pt idx="779">
                  <c:v>-149.74434574508706</c:v>
                </c:pt>
                <c:pt idx="780">
                  <c:v>-149.18468942999672</c:v>
                </c:pt>
                <c:pt idx="781">
                  <c:v>-148.61990303575473</c:v>
                </c:pt>
                <c:pt idx="782">
                  <c:v>-148.05020928468568</c:v>
                </c:pt>
                <c:pt idx="783">
                  <c:v>-147.47584332875758</c:v>
                </c:pt>
                <c:pt idx="784">
                  <c:v>-146.89705257004158</c:v>
                </c:pt>
                <c:pt idx="785">
                  <c:v>-146.31409642575517</c:v>
                </c:pt>
                <c:pt idx="786">
                  <c:v>-145.72724603701693</c:v>
                </c:pt>
                <c:pt idx="787">
                  <c:v>-145.13678392088798</c:v>
                </c:pt>
                <c:pt idx="788">
                  <c:v>-144.54300356575268</c:v>
                </c:pt>
                <c:pt idx="789">
                  <c:v>-143.94620897059289</c:v>
                </c:pt>
                <c:pt idx="790">
                  <c:v>-143.34671412922881</c:v>
                </c:pt>
                <c:pt idx="791">
                  <c:v>-142.74484246112999</c:v>
                </c:pt>
                <c:pt idx="792">
                  <c:v>-142.14092619093299</c:v>
                </c:pt>
                <c:pt idx="793">
                  <c:v>-141.5353056793324</c:v>
                </c:pt>
                <c:pt idx="794">
                  <c:v>-140.92832870852536</c:v>
                </c:pt>
                <c:pt idx="795">
                  <c:v>-140.32034972588875</c:v>
                </c:pt>
                <c:pt idx="796">
                  <c:v>-139.71172905002769</c:v>
                </c:pt>
                <c:pt idx="797">
                  <c:v>-139.10283204376478</c:v>
                </c:pt>
                <c:pt idx="798">
                  <c:v>-138.49402825902155</c:v>
                </c:pt>
                <c:pt idx="799">
                  <c:v>-137.8856905588701</c:v>
                </c:pt>
                <c:pt idx="800">
                  <c:v>-137.27819422230561</c:v>
                </c:pt>
                <c:pt idx="801">
                  <c:v>-136.67191603749788</c:v>
                </c:pt>
                <c:pt idx="802">
                  <c:v>-136.06723338941933</c:v>
                </c:pt>
                <c:pt idx="803">
                  <c:v>-135.46452334781569</c:v>
                </c:pt>
                <c:pt idx="804">
                  <c:v>-134.86416176148524</c:v>
                </c:pt>
                <c:pt idx="805">
                  <c:v>-134.26652236475718</c:v>
                </c:pt>
                <c:pt idx="806">
                  <c:v>-133.67197590191765</c:v>
                </c:pt>
                <c:pt idx="807">
                  <c:v>-133.08088927512017</c:v>
                </c:pt>
                <c:pt idx="808">
                  <c:v>-132.49362472104195</c:v>
                </c:pt>
                <c:pt idx="809">
                  <c:v>-131.91053902121692</c:v>
                </c:pt>
                <c:pt idx="810">
                  <c:v>-131.3319827505922</c:v>
                </c:pt>
                <c:pt idx="811">
                  <c:v>-130.75829956841278</c:v>
                </c:pt>
                <c:pt idx="812">
                  <c:v>-130.18982555510146</c:v>
                </c:pt>
                <c:pt idx="813">
                  <c:v>-129.62688859826645</c:v>
                </c:pt>
                <c:pt idx="814">
                  <c:v>-129.06980783047487</c:v>
                </c:pt>
                <c:pt idx="815">
                  <c:v>-128.51889312090216</c:v>
                </c:pt>
                <c:pt idx="816">
                  <c:v>-127.97444462241552</c:v>
                </c:pt>
                <c:pt idx="817">
                  <c:v>-127.43675237513281</c:v>
                </c:pt>
                <c:pt idx="818">
                  <c:v>-126.90609596697365</c:v>
                </c:pt>
              </c:numCache>
            </c:numRef>
          </c:yVal>
          <c:smooth val="1"/>
          <c:extLst>
            <c:ext xmlns:c16="http://schemas.microsoft.com/office/drawing/2014/chart" uri="{C3380CC4-5D6E-409C-BE32-E72D297353CC}">
              <c16:uniqueId val="{00000003-3A41-49B6-8AAE-471A328AEB09}"/>
            </c:ext>
          </c:extLst>
        </c:ser>
        <c:dLbls>
          <c:showLegendKey val="0"/>
          <c:showVal val="0"/>
          <c:showCatName val="0"/>
          <c:showSerName val="0"/>
          <c:showPercent val="0"/>
          <c:showBubbleSize val="0"/>
        </c:dLbls>
        <c:axId val="529065088"/>
        <c:axId val="529066624"/>
      </c:scatterChart>
      <c:valAx>
        <c:axId val="529020032"/>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a:t>
                </a:r>
              </a:p>
            </c:rich>
          </c:tx>
          <c:overlay val="0"/>
        </c:title>
        <c:numFmt formatCode="0.E+00" sourceLinked="0"/>
        <c:majorTickMark val="out"/>
        <c:minorTickMark val="out"/>
        <c:tickLblPos val="low"/>
        <c:txPr>
          <a:bodyPr rot="-60000000" spcFirstLastPara="0" vertOverflow="ellipsis" vert="horz" wrap="square" anchor="ctr" anchorCtr="0"/>
          <a:lstStyle/>
          <a:p>
            <a:pPr>
              <a:defRPr lang="zh-CN" sz="1000" b="0" i="0" u="none" strike="noStrike" kern="1200" baseline="0">
                <a:solidFill>
                  <a:schemeClr val="tx1"/>
                </a:solidFill>
                <a:latin typeface="+mn-lt"/>
                <a:ea typeface="+mn-ea"/>
                <a:cs typeface="+mn-cs"/>
              </a:defRPr>
            </a:pPr>
            <a:endParaRPr lang="en-US"/>
          </a:p>
        </c:txPr>
        <c:crossAx val="529021952"/>
        <c:crossesAt val="-30"/>
        <c:crossBetween val="midCat"/>
      </c:valAx>
      <c:valAx>
        <c:axId val="529021952"/>
        <c:scaling>
          <c:orientation val="minMax"/>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5.8949089740253903E-2"/>
              <c:y val="0.3830965593858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020032"/>
        <c:crossesAt val="100"/>
        <c:crossBetween val="midCat"/>
      </c:valAx>
      <c:valAx>
        <c:axId val="529065088"/>
        <c:scaling>
          <c:logBase val="10"/>
          <c:orientation val="minMax"/>
        </c:scaling>
        <c:delete val="1"/>
        <c:axPos val="b"/>
        <c:numFmt formatCode="0" sourceLinked="1"/>
        <c:majorTickMark val="out"/>
        <c:minorTickMark val="none"/>
        <c:tickLblPos val="nextTo"/>
        <c:crossAx val="529066624"/>
        <c:crosses val="autoZero"/>
        <c:crossBetween val="midCat"/>
      </c:valAx>
      <c:valAx>
        <c:axId val="529066624"/>
        <c:scaling>
          <c:orientation val="minMax"/>
          <c:max val="0"/>
          <c:min val="-18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(degree)</a:t>
                </a:r>
              </a:p>
            </c:rich>
          </c:tx>
          <c:layout>
            <c:manualLayout>
              <c:xMode val="edge"/>
              <c:yMode val="edge"/>
              <c:x val="0.87389130012000105"/>
              <c:y val="0.2745007780674679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065088"/>
        <c:crosses val="max"/>
        <c:crossBetween val="midCat"/>
        <c:majorUnit val="30"/>
      </c:valAx>
    </c:plotArea>
    <c:legend>
      <c:legendPos val="r"/>
      <c:layout>
        <c:manualLayout>
          <c:xMode val="edge"/>
          <c:yMode val="edge"/>
          <c:x val="0.16032244751274644"/>
          <c:y val="0.61860680002053348"/>
          <c:w val="0.11172067873927911"/>
          <c:h val="0.22138904507278437"/>
        </c:manualLayout>
      </c:layout>
      <c:overlay val="0"/>
      <c:spPr>
        <a:solidFill>
          <a:schemeClr val="bg1"/>
        </a:solidFill>
      </c:spPr>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r>
              <a:rPr lang="en-US"/>
              <a:t>Feedforward</a:t>
            </a:r>
            <a:r>
              <a:rPr lang="en-US" baseline="0"/>
              <a:t> </a:t>
            </a:r>
            <a:r>
              <a:rPr lang="en-US"/>
              <a:t>Bode Plot</a:t>
            </a:r>
          </a:p>
        </c:rich>
      </c:tx>
      <c:layout>
        <c:manualLayout>
          <c:xMode val="edge"/>
          <c:yMode val="edge"/>
          <c:x val="0.33683336621269799"/>
          <c:y val="2.5442171813234399E-2"/>
        </c:manualLayout>
      </c:layout>
      <c:overlay val="0"/>
    </c:title>
    <c:autoTitleDeleted val="0"/>
    <c:plotArea>
      <c:layout>
        <c:manualLayout>
          <c:layoutTarget val="inner"/>
          <c:xMode val="edge"/>
          <c:yMode val="edge"/>
          <c:x val="0.157506652653672"/>
          <c:y val="0.12817556923798801"/>
          <c:w val="0.65781411588250804"/>
          <c:h val="0.71510376866900005"/>
        </c:manualLayout>
      </c:layout>
      <c:scatterChart>
        <c:scatterStyle val="smoothMarker"/>
        <c:varyColors val="0"/>
        <c:ser>
          <c:idx val="0"/>
          <c:order val="0"/>
          <c:tx>
            <c:v>gain</c:v>
          </c:tx>
          <c:spPr>
            <a:ln w="38100" cap="rnd" cmpd="sng" algn="ctr">
              <a:solidFill>
                <a:schemeClr val="accent1">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Sheet2!$AX$4:$AX$822</c:f>
              <c:numCache>
                <c:formatCode>0.00000000</c:formatCode>
                <c:ptCount val="8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1.9286549331065739E-15</c:v>
                </c:pt>
                <c:pt idx="28">
                  <c:v>1.9286549331065739E-15</c:v>
                </c:pt>
                <c:pt idx="29">
                  <c:v>1.9286549331065739E-15</c:v>
                </c:pt>
                <c:pt idx="30">
                  <c:v>1.9286549331065739E-15</c:v>
                </c:pt>
                <c:pt idx="31">
                  <c:v>1.9286549331065739E-15</c:v>
                </c:pt>
                <c:pt idx="32">
                  <c:v>1.9286549331065739E-15</c:v>
                </c:pt>
                <c:pt idx="33">
                  <c:v>1.9286549331065739E-15</c:v>
                </c:pt>
                <c:pt idx="34">
                  <c:v>1.9286549331065739E-15</c:v>
                </c:pt>
                <c:pt idx="35">
                  <c:v>1.9286549331065739E-15</c:v>
                </c:pt>
                <c:pt idx="36">
                  <c:v>1.9286549331065739E-15</c:v>
                </c:pt>
                <c:pt idx="37">
                  <c:v>1.9286549331065739E-15</c:v>
                </c:pt>
                <c:pt idx="38">
                  <c:v>3.8573098662131478E-15</c:v>
                </c:pt>
                <c:pt idx="39">
                  <c:v>3.8573098662131478E-15</c:v>
                </c:pt>
                <c:pt idx="40">
                  <c:v>3.8573098662131478E-15</c:v>
                </c:pt>
                <c:pt idx="41">
                  <c:v>3.8573098662131478E-15</c:v>
                </c:pt>
                <c:pt idx="42">
                  <c:v>3.8573098662131478E-15</c:v>
                </c:pt>
                <c:pt idx="43">
                  <c:v>3.8573098662131478E-15</c:v>
                </c:pt>
                <c:pt idx="44">
                  <c:v>3.8573098662131478E-15</c:v>
                </c:pt>
                <c:pt idx="45">
                  <c:v>3.8573098662131478E-15</c:v>
                </c:pt>
                <c:pt idx="46">
                  <c:v>3.8573098662131478E-15</c:v>
                </c:pt>
                <c:pt idx="47">
                  <c:v>3.8573098662131478E-15</c:v>
                </c:pt>
                <c:pt idx="48">
                  <c:v>3.8573098662131478E-15</c:v>
                </c:pt>
                <c:pt idx="49">
                  <c:v>3.8573098662131478E-15</c:v>
                </c:pt>
                <c:pt idx="50">
                  <c:v>3.8573098662131478E-15</c:v>
                </c:pt>
                <c:pt idx="51">
                  <c:v>3.8573098662131478E-15</c:v>
                </c:pt>
                <c:pt idx="52">
                  <c:v>3.8573098662131478E-15</c:v>
                </c:pt>
                <c:pt idx="53">
                  <c:v>3.8573098662131478E-15</c:v>
                </c:pt>
                <c:pt idx="54">
                  <c:v>3.8573098662131478E-15</c:v>
                </c:pt>
                <c:pt idx="55">
                  <c:v>5.7859647993197208E-15</c:v>
                </c:pt>
                <c:pt idx="56">
                  <c:v>5.7859647993197208E-15</c:v>
                </c:pt>
                <c:pt idx="57">
                  <c:v>5.7859647993197208E-15</c:v>
                </c:pt>
                <c:pt idx="58">
                  <c:v>7.7146197324262939E-15</c:v>
                </c:pt>
                <c:pt idx="59">
                  <c:v>7.7146197324262939E-15</c:v>
                </c:pt>
                <c:pt idx="60">
                  <c:v>7.7146197324262939E-15</c:v>
                </c:pt>
                <c:pt idx="61">
                  <c:v>7.7146197324262939E-15</c:v>
                </c:pt>
                <c:pt idx="62">
                  <c:v>7.7146197324262939E-15</c:v>
                </c:pt>
                <c:pt idx="63">
                  <c:v>7.7146197324262939E-15</c:v>
                </c:pt>
                <c:pt idx="64">
                  <c:v>7.7146197324262939E-15</c:v>
                </c:pt>
                <c:pt idx="65">
                  <c:v>7.7146197324262939E-15</c:v>
                </c:pt>
                <c:pt idx="66">
                  <c:v>7.7146197324262939E-15</c:v>
                </c:pt>
                <c:pt idx="67">
                  <c:v>9.6432746655328662E-15</c:v>
                </c:pt>
                <c:pt idx="68">
                  <c:v>9.6432746655328662E-15</c:v>
                </c:pt>
                <c:pt idx="69">
                  <c:v>1.1571929598639439E-14</c:v>
                </c:pt>
                <c:pt idx="70">
                  <c:v>1.1571929598639439E-14</c:v>
                </c:pt>
                <c:pt idx="71">
                  <c:v>1.1571929598639439E-14</c:v>
                </c:pt>
                <c:pt idx="72">
                  <c:v>1.1571929598639439E-14</c:v>
                </c:pt>
                <c:pt idx="73">
                  <c:v>1.1571929598639439E-14</c:v>
                </c:pt>
                <c:pt idx="74">
                  <c:v>1.3500584531746009E-14</c:v>
                </c:pt>
                <c:pt idx="75">
                  <c:v>1.3500584531746009E-14</c:v>
                </c:pt>
                <c:pt idx="76">
                  <c:v>1.5429239464852578E-14</c:v>
                </c:pt>
                <c:pt idx="77">
                  <c:v>1.5429239464852578E-14</c:v>
                </c:pt>
                <c:pt idx="78">
                  <c:v>1.5429239464852578E-14</c:v>
                </c:pt>
                <c:pt idx="79">
                  <c:v>1.5429239464852578E-14</c:v>
                </c:pt>
                <c:pt idx="80">
                  <c:v>1.7357894397959149E-14</c:v>
                </c:pt>
                <c:pt idx="81">
                  <c:v>1.928654933106572E-14</c:v>
                </c:pt>
                <c:pt idx="82">
                  <c:v>1.928654933106572E-14</c:v>
                </c:pt>
                <c:pt idx="83">
                  <c:v>1.928654933106572E-14</c:v>
                </c:pt>
                <c:pt idx="84">
                  <c:v>2.1215204264172291E-14</c:v>
                </c:pt>
                <c:pt idx="85">
                  <c:v>2.3143859197278861E-14</c:v>
                </c:pt>
                <c:pt idx="86">
                  <c:v>2.3143859197278861E-14</c:v>
                </c:pt>
                <c:pt idx="87">
                  <c:v>2.3143859197278861E-14</c:v>
                </c:pt>
                <c:pt idx="88">
                  <c:v>2.5072514130385426E-14</c:v>
                </c:pt>
                <c:pt idx="89">
                  <c:v>2.7001169063491996E-14</c:v>
                </c:pt>
                <c:pt idx="90">
                  <c:v>2.7001169063491996E-14</c:v>
                </c:pt>
                <c:pt idx="91">
                  <c:v>2.8929823996598567E-14</c:v>
                </c:pt>
                <c:pt idx="92">
                  <c:v>3.0858478929705132E-14</c:v>
                </c:pt>
                <c:pt idx="93">
                  <c:v>3.0858478929705132E-14</c:v>
                </c:pt>
                <c:pt idx="94">
                  <c:v>3.2787133862811696E-14</c:v>
                </c:pt>
                <c:pt idx="95">
                  <c:v>3.4715788795918267E-14</c:v>
                </c:pt>
                <c:pt idx="96">
                  <c:v>3.4715788795918267E-14</c:v>
                </c:pt>
                <c:pt idx="97">
                  <c:v>3.8573098662131402E-14</c:v>
                </c:pt>
                <c:pt idx="98">
                  <c:v>3.8573098662131402E-14</c:v>
                </c:pt>
                <c:pt idx="99">
                  <c:v>4.2430408528344531E-14</c:v>
                </c:pt>
                <c:pt idx="100">
                  <c:v>4.2430408528344531E-14</c:v>
                </c:pt>
                <c:pt idx="101">
                  <c:v>4.6287718394557659E-14</c:v>
                </c:pt>
                <c:pt idx="102">
                  <c:v>4.6287718394557659E-14</c:v>
                </c:pt>
                <c:pt idx="103">
                  <c:v>5.0145028260770782E-14</c:v>
                </c:pt>
                <c:pt idx="104">
                  <c:v>5.2073683193877346E-14</c:v>
                </c:pt>
                <c:pt idx="105">
                  <c:v>5.4002338126983911E-14</c:v>
                </c:pt>
                <c:pt idx="106">
                  <c:v>5.7859647993197033E-14</c:v>
                </c:pt>
                <c:pt idx="107">
                  <c:v>5.9788302926303604E-14</c:v>
                </c:pt>
                <c:pt idx="108">
                  <c:v>6.1716957859410149E-14</c:v>
                </c:pt>
                <c:pt idx="109">
                  <c:v>6.5574267725623278E-14</c:v>
                </c:pt>
                <c:pt idx="110">
                  <c:v>6.9431577591836395E-14</c:v>
                </c:pt>
                <c:pt idx="111">
                  <c:v>7.3288887458049511E-14</c:v>
                </c:pt>
                <c:pt idx="112">
                  <c:v>7.5217542391156069E-14</c:v>
                </c:pt>
                <c:pt idx="113">
                  <c:v>7.9074852257369185E-14</c:v>
                </c:pt>
                <c:pt idx="114">
                  <c:v>8.2932162123582289E-14</c:v>
                </c:pt>
                <c:pt idx="115">
                  <c:v>8.6789471989795417E-14</c:v>
                </c:pt>
                <c:pt idx="116">
                  <c:v>9.0646781856008508E-14</c:v>
                </c:pt>
                <c:pt idx="117">
                  <c:v>9.643274665532817E-14</c:v>
                </c:pt>
                <c:pt idx="118">
                  <c:v>1.0029005652154129E-13</c:v>
                </c:pt>
                <c:pt idx="119">
                  <c:v>1.0414736638775438E-13</c:v>
                </c:pt>
                <c:pt idx="120">
                  <c:v>1.0800467625396748E-13</c:v>
                </c:pt>
                <c:pt idx="121">
                  <c:v>1.1571929598639369E-13</c:v>
                </c:pt>
                <c:pt idx="122">
                  <c:v>1.1957660585260678E-13</c:v>
                </c:pt>
                <c:pt idx="123">
                  <c:v>1.2536257065192643E-13</c:v>
                </c:pt>
                <c:pt idx="124">
                  <c:v>1.3114853545124605E-13</c:v>
                </c:pt>
                <c:pt idx="125">
                  <c:v>1.3886315518367223E-13</c:v>
                </c:pt>
                <c:pt idx="126">
                  <c:v>1.4272046504988532E-13</c:v>
                </c:pt>
                <c:pt idx="127">
                  <c:v>1.5043508478231148E-13</c:v>
                </c:pt>
                <c:pt idx="128">
                  <c:v>1.5814970451473764E-13</c:v>
                </c:pt>
                <c:pt idx="129">
                  <c:v>1.6586432424716379E-13</c:v>
                </c:pt>
                <c:pt idx="130">
                  <c:v>1.7357894397958995E-13</c:v>
                </c:pt>
                <c:pt idx="131">
                  <c:v>1.8129356371201606E-13</c:v>
                </c:pt>
                <c:pt idx="132">
                  <c:v>1.8900818344444224E-13</c:v>
                </c:pt>
                <c:pt idx="133">
                  <c:v>1.9865145810997485E-13</c:v>
                </c:pt>
                <c:pt idx="134">
                  <c:v>2.0829473277550752E-13</c:v>
                </c:pt>
                <c:pt idx="135">
                  <c:v>2.1793800744104016E-13</c:v>
                </c:pt>
                <c:pt idx="136">
                  <c:v>2.275812821065728E-13</c:v>
                </c:pt>
                <c:pt idx="137">
                  <c:v>2.3915321170521189E-13</c:v>
                </c:pt>
                <c:pt idx="138">
                  <c:v>2.5072514130385104E-13</c:v>
                </c:pt>
                <c:pt idx="139">
                  <c:v>2.6229707090249013E-13</c:v>
                </c:pt>
                <c:pt idx="140">
                  <c:v>2.7386900050112923E-13</c:v>
                </c:pt>
                <c:pt idx="141">
                  <c:v>2.8736958503287483E-13</c:v>
                </c:pt>
                <c:pt idx="142">
                  <c:v>3.0087016956462034E-13</c:v>
                </c:pt>
                <c:pt idx="143">
                  <c:v>3.162994090294724E-13</c:v>
                </c:pt>
                <c:pt idx="144">
                  <c:v>3.297999935612179E-13</c:v>
                </c:pt>
                <c:pt idx="145">
                  <c:v>3.4522923302606991E-13</c:v>
                </c:pt>
                <c:pt idx="146">
                  <c:v>3.6258712742402843E-13</c:v>
                </c:pt>
                <c:pt idx="147">
                  <c:v>3.7801636688888034E-13</c:v>
                </c:pt>
                <c:pt idx="148">
                  <c:v>3.9730291621994516E-13</c:v>
                </c:pt>
                <c:pt idx="149">
                  <c:v>4.1658946555101009E-13</c:v>
                </c:pt>
                <c:pt idx="150">
                  <c:v>4.3587601488207481E-13</c:v>
                </c:pt>
                <c:pt idx="151">
                  <c:v>4.5516256421313963E-13</c:v>
                </c:pt>
                <c:pt idx="152">
                  <c:v>4.7637776847731076E-13</c:v>
                </c:pt>
                <c:pt idx="153">
                  <c:v>4.9952162767458835E-13</c:v>
                </c:pt>
                <c:pt idx="154">
                  <c:v>5.2266548687186594E-13</c:v>
                </c:pt>
                <c:pt idx="155">
                  <c:v>5.4773800100224978E-13</c:v>
                </c:pt>
                <c:pt idx="156">
                  <c:v>5.7281051513263362E-13</c:v>
                </c:pt>
                <c:pt idx="157">
                  <c:v>5.9981168419612392E-13</c:v>
                </c:pt>
                <c:pt idx="158">
                  <c:v>6.2874150819272047E-13</c:v>
                </c:pt>
                <c:pt idx="159">
                  <c:v>6.5767133218931692E-13</c:v>
                </c:pt>
                <c:pt idx="160">
                  <c:v>6.8852981111901973E-13</c:v>
                </c:pt>
                <c:pt idx="161">
                  <c:v>7.213169449818288E-13</c:v>
                </c:pt>
                <c:pt idx="162">
                  <c:v>7.5603273377774412E-13</c:v>
                </c:pt>
                <c:pt idx="163">
                  <c:v>7.9074852257365944E-13</c:v>
                </c:pt>
                <c:pt idx="164">
                  <c:v>8.2932162123578727E-13</c:v>
                </c:pt>
                <c:pt idx="165">
                  <c:v>8.67894719897915E-13</c:v>
                </c:pt>
                <c:pt idx="166">
                  <c:v>9.0646781856004242E-13</c:v>
                </c:pt>
                <c:pt idx="167">
                  <c:v>9.4889822708838236E-13</c:v>
                </c:pt>
                <c:pt idx="168">
                  <c:v>9.9325729054982865E-13</c:v>
                </c:pt>
                <c:pt idx="169">
                  <c:v>1.039545008944381E-12</c:v>
                </c:pt>
                <c:pt idx="170">
                  <c:v>1.0896900372051457E-12</c:v>
                </c:pt>
                <c:pt idx="171">
                  <c:v>1.1417637203990166E-12</c:v>
                </c:pt>
                <c:pt idx="172">
                  <c:v>1.1957660585259933E-12</c:v>
                </c:pt>
                <c:pt idx="173">
                  <c:v>1.2516970515860761E-12</c:v>
                </c:pt>
                <c:pt idx="174">
                  <c:v>1.3095566995792648E-12</c:v>
                </c:pt>
                <c:pt idx="175">
                  <c:v>1.373202312371772E-12</c:v>
                </c:pt>
                <c:pt idx="176">
                  <c:v>1.4368479251642787E-12</c:v>
                </c:pt>
                <c:pt idx="177">
                  <c:v>1.5043508478229972E-12</c:v>
                </c:pt>
                <c:pt idx="178">
                  <c:v>1.5737824254148212E-12</c:v>
                </c:pt>
                <c:pt idx="179">
                  <c:v>1.6489999678059637E-12</c:v>
                </c:pt>
                <c:pt idx="180">
                  <c:v>1.7280748200633179E-12</c:v>
                </c:pt>
                <c:pt idx="181">
                  <c:v>1.8090783272537776E-12</c:v>
                </c:pt>
                <c:pt idx="182">
                  <c:v>1.8939391443104484E-12</c:v>
                </c:pt>
                <c:pt idx="183">
                  <c:v>1.9826572712333309E-12</c:v>
                </c:pt>
                <c:pt idx="184">
                  <c:v>2.0771613629555309E-12</c:v>
                </c:pt>
                <c:pt idx="185">
                  <c:v>2.1755227645439423E-12</c:v>
                </c:pt>
                <c:pt idx="186">
                  <c:v>2.2777414759985645E-12</c:v>
                </c:pt>
                <c:pt idx="187">
                  <c:v>2.3838174973193972E-12</c:v>
                </c:pt>
                <c:pt idx="188">
                  <c:v>2.4976081383726534E-12</c:v>
                </c:pt>
                <c:pt idx="189">
                  <c:v>2.6152560892921196E-12</c:v>
                </c:pt>
                <c:pt idx="190">
                  <c:v>2.7386900050109021E-12</c:v>
                </c:pt>
                <c:pt idx="191">
                  <c:v>2.8698385404621069E-12</c:v>
                </c:pt>
                <c:pt idx="192">
                  <c:v>3.0048443857795213E-12</c:v>
                </c:pt>
                <c:pt idx="193">
                  <c:v>3.1456361958962513E-12</c:v>
                </c:pt>
                <c:pt idx="194">
                  <c:v>3.2941426257454023E-12</c:v>
                </c:pt>
                <c:pt idx="195">
                  <c:v>3.4465063654607621E-12</c:v>
                </c:pt>
                <c:pt idx="196">
                  <c:v>3.6104420347747542E-12</c:v>
                </c:pt>
                <c:pt idx="197">
                  <c:v>3.7801636688880598E-12</c:v>
                </c:pt>
                <c:pt idx="198">
                  <c:v>3.9575999227337844E-12</c:v>
                </c:pt>
                <c:pt idx="199">
                  <c:v>4.1427507963119292E-12</c:v>
                </c:pt>
                <c:pt idx="200">
                  <c:v>4.3394735994887042E-12</c:v>
                </c:pt>
                <c:pt idx="201">
                  <c:v>4.5439110223978961E-12</c:v>
                </c:pt>
                <c:pt idx="202">
                  <c:v>4.7599203749057159E-12</c:v>
                </c:pt>
                <c:pt idx="203">
                  <c:v>4.9836443471459527E-12</c:v>
                </c:pt>
                <c:pt idx="204">
                  <c:v>5.2189402489848173E-12</c:v>
                </c:pt>
                <c:pt idx="205">
                  <c:v>5.4658080804223065E-12</c:v>
                </c:pt>
                <c:pt idx="206">
                  <c:v>5.7223191865253144E-12</c:v>
                </c:pt>
                <c:pt idx="207">
                  <c:v>5.9923308771600528E-12</c:v>
                </c:pt>
                <c:pt idx="208">
                  <c:v>6.2739144973934142E-12</c:v>
                </c:pt>
                <c:pt idx="209">
                  <c:v>6.5689987021584988E-12</c:v>
                </c:pt>
                <c:pt idx="210">
                  <c:v>6.8775834914553122E-12</c:v>
                </c:pt>
                <c:pt idx="211">
                  <c:v>7.2035261751500581E-12</c:v>
                </c:pt>
                <c:pt idx="212">
                  <c:v>7.5429694433765263E-12</c:v>
                </c:pt>
                <c:pt idx="213">
                  <c:v>7.8997706060009238E-12</c:v>
                </c:pt>
                <c:pt idx="214">
                  <c:v>8.2700723531570389E-12</c:v>
                </c:pt>
                <c:pt idx="215">
                  <c:v>8.6615893045772916E-12</c:v>
                </c:pt>
                <c:pt idx="216">
                  <c:v>9.0685354954623605E-12</c:v>
                </c:pt>
                <c:pt idx="217">
                  <c:v>9.4966968906115622E-12</c:v>
                </c:pt>
                <c:pt idx="218">
                  <c:v>9.9441448350917853E-12</c:v>
                </c:pt>
                <c:pt idx="219">
                  <c:v>1.0412807983836133E-11</c:v>
                </c:pt>
                <c:pt idx="220">
                  <c:v>1.0902686336844598E-11</c:v>
                </c:pt>
                <c:pt idx="221">
                  <c:v>1.1415708549050286E-11</c:v>
                </c:pt>
                <c:pt idx="222">
                  <c:v>1.1953803275386295E-11</c:v>
                </c:pt>
                <c:pt idx="223">
                  <c:v>1.2518899170785724E-11</c:v>
                </c:pt>
                <c:pt idx="224">
                  <c:v>1.3107138925382359E-11</c:v>
                </c:pt>
                <c:pt idx="225">
                  <c:v>1.3724308503975504E-11</c:v>
                </c:pt>
                <c:pt idx="226">
                  <c:v>1.4372336561498262E-11</c:v>
                </c:pt>
                <c:pt idx="227">
                  <c:v>1.5051223097950625E-11</c:v>
                </c:pt>
                <c:pt idx="228">
                  <c:v>1.5759039458399475E-11</c:v>
                </c:pt>
                <c:pt idx="229">
                  <c:v>1.6501571607644122E-11</c:v>
                </c:pt>
                <c:pt idx="230">
                  <c:v>1.7280748200617661E-11</c:v>
                </c:pt>
                <c:pt idx="231">
                  <c:v>1.809271192745387E-11</c:v>
                </c:pt>
                <c:pt idx="232">
                  <c:v>1.8947106062818251E-11</c:v>
                </c:pt>
                <c:pt idx="233">
                  <c:v>1.98400732968446E-11</c:v>
                </c:pt>
                <c:pt idx="234">
                  <c:v>2.0771613629532882E-11</c:v>
                </c:pt>
                <c:pt idx="235">
                  <c:v>2.175329899048172E-11</c:v>
                </c:pt>
                <c:pt idx="236">
                  <c:v>2.2779343414891781E-11</c:v>
                </c:pt>
                <c:pt idx="237">
                  <c:v>2.385167555769615E-11</c:v>
                </c:pt>
                <c:pt idx="238">
                  <c:v>2.4976081383694112E-11</c:v>
                </c:pt>
                <c:pt idx="239">
                  <c:v>2.6152560892885649E-11</c:v>
                </c:pt>
                <c:pt idx="240">
                  <c:v>2.7384971395136935E-11</c:v>
                </c:pt>
                <c:pt idx="241">
                  <c:v>2.8675241545381058E-11</c:v>
                </c:pt>
                <c:pt idx="242">
                  <c:v>3.0027228653484182E-11</c:v>
                </c:pt>
                <c:pt idx="243">
                  <c:v>3.1444790029312485E-11</c:v>
                </c:pt>
                <c:pt idx="244">
                  <c:v>3.2924068362999724E-11</c:v>
                </c:pt>
                <c:pt idx="245">
                  <c:v>3.4478564239077581E-11</c:v>
                </c:pt>
                <c:pt idx="246">
                  <c:v>3.6100563037813598E-11</c:v>
                </c:pt>
                <c:pt idx="247">
                  <c:v>3.7801636688806326E-11</c:v>
                </c:pt>
                <c:pt idx="248">
                  <c:v>3.9585642501921939E-11</c:v>
                </c:pt>
                <c:pt idx="249">
                  <c:v>4.1450651822227278E-11</c:v>
                </c:pt>
                <c:pt idx="250">
                  <c:v>4.3404379269454654E-11</c:v>
                </c:pt>
                <c:pt idx="251">
                  <c:v>4.5448753498537128E-11</c:v>
                </c:pt>
                <c:pt idx="252">
                  <c:v>4.7591489129207015E-11</c:v>
                </c:pt>
                <c:pt idx="253">
                  <c:v>4.9832586161464251E-11</c:v>
                </c:pt>
                <c:pt idx="254">
                  <c:v>5.2181687869974219E-11</c:v>
                </c:pt>
                <c:pt idx="255">
                  <c:v>5.4640722909669927E-11</c:v>
                </c:pt>
                <c:pt idx="256">
                  <c:v>5.7215477245350575E-11</c:v>
                </c:pt>
                <c:pt idx="257">
                  <c:v>5.991366549674842E-11</c:v>
                </c:pt>
                <c:pt idx="258">
                  <c:v>6.2739144973729557E-11</c:v>
                </c:pt>
                <c:pt idx="259">
                  <c:v>6.5695772986160014E-11</c:v>
                </c:pt>
                <c:pt idx="260">
                  <c:v>6.8791264153772005E-11</c:v>
                </c:pt>
                <c:pt idx="261">
                  <c:v>7.2031404441364697E-11</c:v>
                </c:pt>
                <c:pt idx="262">
                  <c:v>7.5429694433469559E-11</c:v>
                </c:pt>
                <c:pt idx="263">
                  <c:v>7.8982276820220176E-11</c:v>
                </c:pt>
                <c:pt idx="264">
                  <c:v>8.2704580841081115E-11</c:v>
                </c:pt>
                <c:pt idx="265">
                  <c:v>8.6602392460851388E-11</c:v>
                </c:pt>
                <c:pt idx="266">
                  <c:v>9.068149764433002E-11</c:v>
                </c:pt>
                <c:pt idx="267">
                  <c:v>9.4957325630981463E-11</c:v>
                </c:pt>
                <c:pt idx="268">
                  <c:v>9.9433733730671566E-11</c:v>
                </c:pt>
                <c:pt idx="269">
                  <c:v>1.0412036521806547E-10</c:v>
                </c:pt>
                <c:pt idx="270">
                  <c:v>1.090268633678282E-10</c:v>
                </c:pt>
                <c:pt idx="271">
                  <c:v>1.1416287145462478E-10</c:v>
                </c:pt>
                <c:pt idx="272">
                  <c:v>1.1954189006298642E-10</c:v>
                </c:pt>
                <c:pt idx="273">
                  <c:v>1.251774197774442E-10</c:v>
                </c:pt>
                <c:pt idx="274">
                  <c:v>1.3107717521772989E-10</c:v>
                </c:pt>
                <c:pt idx="275">
                  <c:v>1.3725465696837454E-10</c:v>
                </c:pt>
                <c:pt idx="276">
                  <c:v>1.4372336561390899E-10</c:v>
                </c:pt>
                <c:pt idx="277">
                  <c:v>1.504987303937973E-10</c:v>
                </c:pt>
                <c:pt idx="278">
                  <c:v>1.57590394582704E-10</c:v>
                </c:pt>
                <c:pt idx="279">
                  <c:v>1.6501764472995902E-10</c:v>
                </c:pt>
                <c:pt idx="280">
                  <c:v>1.7279205276515995E-10</c:v>
                </c:pt>
                <c:pt idx="281">
                  <c:v>1.8093869120243573E-10</c:v>
                </c:pt>
                <c:pt idx="282">
                  <c:v>1.894633460065844E-10</c:v>
                </c:pt>
                <c:pt idx="283">
                  <c:v>1.983949470016009E-10</c:v>
                </c:pt>
                <c:pt idx="284">
                  <c:v>2.0774699477201538E-10</c:v>
                </c:pt>
                <c:pt idx="285">
                  <c:v>2.1753491855729082E-10</c:v>
                </c:pt>
                <c:pt idx="286">
                  <c:v>2.2778571952648861E-10</c:v>
                </c:pt>
                <c:pt idx="287">
                  <c:v>2.385225415388038E-10</c:v>
                </c:pt>
                <c:pt idx="288">
                  <c:v>2.4976274248863194E-10</c:v>
                </c:pt>
                <c:pt idx="289">
                  <c:v>2.6153332354503382E-10</c:v>
                </c:pt>
                <c:pt idx="290">
                  <c:v>2.7385935722213685E-10</c:v>
                </c:pt>
                <c:pt idx="291">
                  <c:v>2.8676784468900129E-10</c:v>
                </c:pt>
                <c:pt idx="292">
                  <c:v>3.0028000114988783E-10</c:v>
                </c:pt>
                <c:pt idx="293">
                  <c:v>3.1443247104852139E-10</c:v>
                </c:pt>
                <c:pt idx="294">
                  <c:v>3.292522555539614E-10</c:v>
                </c:pt>
                <c:pt idx="295">
                  <c:v>3.4477021314513295E-10</c:v>
                </c:pt>
                <c:pt idx="296">
                  <c:v>3.610172023009605E-10</c:v>
                </c:pt>
                <c:pt idx="297">
                  <c:v>3.7803179612010054E-10</c:v>
                </c:pt>
                <c:pt idx="298">
                  <c:v>3.9584871039134284E-10</c:v>
                </c:pt>
                <c:pt idx="299">
                  <c:v>4.1450651821334267E-10</c:v>
                </c:pt>
                <c:pt idx="300">
                  <c:v>4.3403993537488896E-10</c:v>
                </c:pt>
                <c:pt idx="301">
                  <c:v>4.5449524959436755E-10</c:v>
                </c:pt>
                <c:pt idx="302">
                  <c:v>4.7591489128029829E-10</c:v>
                </c:pt>
                <c:pt idx="303">
                  <c:v>4.9834514815106578E-10</c:v>
                </c:pt>
                <c:pt idx="304">
                  <c:v>5.2182845061518784E-10</c:v>
                </c:pt>
                <c:pt idx="305">
                  <c:v>5.4642265832064564E-10</c:v>
                </c:pt>
                <c:pt idx="306">
                  <c:v>5.7217405898582114E-10</c:v>
                </c:pt>
                <c:pt idx="307">
                  <c:v>5.9914051225869313E-10</c:v>
                </c:pt>
                <c:pt idx="308">
                  <c:v>6.2737602047737349E-10</c:v>
                </c:pt>
                <c:pt idx="309">
                  <c:v>6.569461579095703E-10</c:v>
                </c:pt>
                <c:pt idx="310">
                  <c:v>6.8790492689339253E-10</c:v>
                </c:pt>
                <c:pt idx="311">
                  <c:v>7.2032754497121066E-10</c:v>
                </c:pt>
                <c:pt idx="312">
                  <c:v>7.5427572910086171E-10</c:v>
                </c:pt>
                <c:pt idx="313">
                  <c:v>7.8982276816977904E-10</c:v>
                </c:pt>
                <c:pt idx="314">
                  <c:v>8.2704580837526042E-10</c:v>
                </c:pt>
                <c:pt idx="315">
                  <c:v>8.6602199591460003E-10</c:v>
                </c:pt>
                <c:pt idx="316">
                  <c:v>9.0683619160482286E-10</c:v>
                </c:pt>
                <c:pt idx="317">
                  <c:v>9.4957518491788278E-10</c:v>
                </c:pt>
                <c:pt idx="318">
                  <c:v>9.9432769398066366E-10</c:v>
                </c:pt>
                <c:pt idx="319">
                  <c:v>1.0411901515397786E-9</c:v>
                </c:pt>
                <c:pt idx="320">
                  <c:v>1.0902570616869032E-9</c:v>
                </c:pt>
                <c:pt idx="321">
                  <c:v>1.141640286408106E-9</c:v>
                </c:pt>
                <c:pt idx="322">
                  <c:v>1.1954420444147853E-9</c:v>
                </c:pt>
                <c:pt idx="323">
                  <c:v>1.2517838409676654E-9</c:v>
                </c:pt>
                <c:pt idx="324">
                  <c:v>1.3107775380527992E-9</c:v>
                </c:pt>
                <c:pt idx="325">
                  <c:v>1.3725542842055629E-9</c:v>
                </c:pt>
                <c:pt idx="326">
                  <c:v>1.4372413706514608E-9</c:v>
                </c:pt>
                <c:pt idx="327">
                  <c:v>1.5049757318906548E-9</c:v>
                </c:pt>
                <c:pt idx="328">
                  <c:v>1.575900088388097E-9</c:v>
                </c:pt>
                <c:pt idx="329">
                  <c:v>1.650172589848194E-9</c:v>
                </c:pt>
                <c:pt idx="330">
                  <c:v>1.7279436713556114E-9</c:v>
                </c:pt>
                <c:pt idx="331">
                  <c:v>1.8093772685795355E-9</c:v>
                </c:pt>
                <c:pt idx="332">
                  <c:v>1.8946527464286017E-9</c:v>
                </c:pt>
                <c:pt idx="333">
                  <c:v>1.98394561250157E-9</c:v>
                </c:pt>
                <c:pt idx="334">
                  <c:v>2.0774448749817136E-9</c:v>
                </c:pt>
                <c:pt idx="335">
                  <c:v>2.1753491853269571E-9</c:v>
                </c:pt>
                <c:pt idx="336">
                  <c:v>2.2778726242346711E-9</c:v>
                </c:pt>
                <c:pt idx="337">
                  <c:v>2.3852254150923398E-9</c:v>
                </c:pt>
                <c:pt idx="338">
                  <c:v>2.4976351391818257E-9</c:v>
                </c:pt>
                <c:pt idx="339">
                  <c:v>2.6153467356793623E-9</c:v>
                </c:pt>
                <c:pt idx="340">
                  <c:v>2.7386051437611598E-9</c:v>
                </c:pt>
                <c:pt idx="341">
                  <c:v>2.8676707318428662E-9</c:v>
                </c:pt>
                <c:pt idx="342">
                  <c:v>3.0028192975795586E-9</c:v>
                </c:pt>
                <c:pt idx="343">
                  <c:v>3.1443401392108144E-9</c:v>
                </c:pt>
                <c:pt idx="344">
                  <c:v>3.2925264122860393E-9</c:v>
                </c:pt>
                <c:pt idx="345">
                  <c:v>3.4476982735236624E-9</c:v>
                </c:pt>
                <c:pt idx="346">
                  <c:v>3.6101835942617976E-9</c:v>
                </c:pt>
                <c:pt idx="347">
                  <c:v>3.7803256750779773E-9</c:v>
                </c:pt>
                <c:pt idx="348">
                  <c:v>3.9584871030990085E-9</c:v>
                </c:pt>
                <c:pt idx="349">
                  <c:v>4.1450458946911025E-9</c:v>
                </c:pt>
                <c:pt idx="350">
                  <c:v>4.3403954954598743E-9</c:v>
                </c:pt>
                <c:pt idx="351">
                  <c:v>4.5449524948700608E-9</c:v>
                </c:pt>
                <c:pt idx="352">
                  <c:v>4.7591489116257879E-9</c:v>
                </c:pt>
                <c:pt idx="353">
                  <c:v>4.9834399082902898E-9</c:v>
                </c:pt>
                <c:pt idx="354">
                  <c:v>5.2183037912859071E-9</c:v>
                </c:pt>
                <c:pt idx="355">
                  <c:v>5.4642342962743425E-9</c:v>
                </c:pt>
                <c:pt idx="356">
                  <c:v>5.7217560173961102E-9</c:v>
                </c:pt>
                <c:pt idx="357">
                  <c:v>5.9914147639958666E-9</c:v>
                </c:pt>
                <c:pt idx="358">
                  <c:v>6.2737794892773335E-9</c:v>
                </c:pt>
                <c:pt idx="359">
                  <c:v>6.5694557908878037E-9</c:v>
                </c:pt>
                <c:pt idx="360">
                  <c:v>6.8790627670589458E-9</c:v>
                </c:pt>
                <c:pt idx="361">
                  <c:v>7.2032619464307744E-9</c:v>
                </c:pt>
                <c:pt idx="362">
                  <c:v>7.5427418588121682E-9</c:v>
                </c:pt>
                <c:pt idx="363">
                  <c:v>7.8982218924907239E-9</c:v>
                </c:pt>
                <c:pt idx="364">
                  <c:v>8.2704542228876605E-9</c:v>
                </c:pt>
                <c:pt idx="365">
                  <c:v>8.6602276698676707E-9</c:v>
                </c:pt>
                <c:pt idx="366">
                  <c:v>9.0683715550487538E-9</c:v>
                </c:pt>
                <c:pt idx="367">
                  <c:v>9.4957518444923244E-9</c:v>
                </c:pt>
                <c:pt idx="368">
                  <c:v>9.9432711487031939E-9</c:v>
                </c:pt>
                <c:pt idx="369">
                  <c:v>1.0411882223214044E-8</c:v>
                </c:pt>
                <c:pt idx="370">
                  <c:v>1.0902580253965687E-8</c:v>
                </c:pt>
                <c:pt idx="371">
                  <c:v>1.1416404785961932E-8</c:v>
                </c:pt>
                <c:pt idx="372">
                  <c:v>1.1954441651924512E-8</c:v>
                </c:pt>
                <c:pt idx="373">
                  <c:v>1.2517836472877511E-8</c:v>
                </c:pt>
                <c:pt idx="374">
                  <c:v>1.3107785014872706E-8</c:v>
                </c:pt>
                <c:pt idx="375">
                  <c:v>1.3725535117644405E-8</c:v>
                </c:pt>
                <c:pt idx="376">
                  <c:v>1.4372402123848853E-8</c:v>
                </c:pt>
                <c:pt idx="377">
                  <c:v>1.504975152116979E-8</c:v>
                </c:pt>
                <c:pt idx="378">
                  <c:v>1.5759025943487398E-8</c:v>
                </c:pt>
                <c:pt idx="379">
                  <c:v>1.6501723955673997E-8</c:v>
                </c:pt>
                <c:pt idx="380">
                  <c:v>1.7279427054762982E-8</c:v>
                </c:pt>
                <c:pt idx="381">
                  <c:v>1.8093782312054359E-8</c:v>
                </c:pt>
                <c:pt idx="382">
                  <c:v>1.8946513945044186E-8</c:v>
                </c:pt>
                <c:pt idx="383">
                  <c:v>1.9839436818009042E-8</c:v>
                </c:pt>
                <c:pt idx="384">
                  <c:v>2.0774439084111462E-8</c:v>
                </c:pt>
                <c:pt idx="385">
                  <c:v>2.1753507257913922E-8</c:v>
                </c:pt>
                <c:pt idx="386">
                  <c:v>2.2778718500758974E-8</c:v>
                </c:pt>
                <c:pt idx="387">
                  <c:v>2.3852246406733839E-8</c:v>
                </c:pt>
                <c:pt idx="388">
                  <c:v>2.4976368717289979E-8</c:v>
                </c:pt>
                <c:pt idx="389">
                  <c:v>2.6153469249897801E-8</c:v>
                </c:pt>
                <c:pt idx="390">
                  <c:v>2.7386045612666179E-8</c:v>
                </c:pt>
                <c:pt idx="391">
                  <c:v>2.8676711132997116E-8</c:v>
                </c:pt>
                <c:pt idx="392">
                  <c:v>3.0028202572205227E-8</c:v>
                </c:pt>
                <c:pt idx="393">
                  <c:v>3.1443387840137133E-8</c:v>
                </c:pt>
                <c:pt idx="394">
                  <c:v>3.2925269852481038E-8</c:v>
                </c:pt>
                <c:pt idx="395">
                  <c:v>3.4476988459421288E-8</c:v>
                </c:pt>
                <c:pt idx="396">
                  <c:v>3.6101839732187277E-8</c:v>
                </c:pt>
                <c:pt idx="397">
                  <c:v>3.780326631977838E-8</c:v>
                </c:pt>
                <c:pt idx="398">
                  <c:v>3.9584878664167733E-8</c:v>
                </c:pt>
                <c:pt idx="399">
                  <c:v>4.1450456928956628E-8</c:v>
                </c:pt>
                <c:pt idx="400">
                  <c:v>4.3403956785338749E-8</c:v>
                </c:pt>
                <c:pt idx="401">
                  <c:v>4.5449522912684102E-8</c:v>
                </c:pt>
                <c:pt idx="402">
                  <c:v>4.7591492855848122E-8</c:v>
                </c:pt>
                <c:pt idx="403">
                  <c:v>4.9834412454410439E-8</c:v>
                </c:pt>
                <c:pt idx="404">
                  <c:v>5.2183033914019111E-8</c:v>
                </c:pt>
                <c:pt idx="405">
                  <c:v>5.4642344736213672E-8</c:v>
                </c:pt>
                <c:pt idx="406">
                  <c:v>5.7217558075149552E-8</c:v>
                </c:pt>
                <c:pt idx="407">
                  <c:v>5.9914139738765928E-8</c:v>
                </c:pt>
                <c:pt idx="408">
                  <c:v>6.2737806260129681E-8</c:v>
                </c:pt>
                <c:pt idx="409">
                  <c:v>6.5694548041293275E-8</c:v>
                </c:pt>
                <c:pt idx="410">
                  <c:v>6.8790635139258063E-8</c:v>
                </c:pt>
                <c:pt idx="411">
                  <c:v>7.2032638481177015E-8</c:v>
                </c:pt>
                <c:pt idx="412">
                  <c:v>7.542743372166286E-8</c:v>
                </c:pt>
                <c:pt idx="413">
                  <c:v>7.8982218600680504E-8</c:v>
                </c:pt>
                <c:pt idx="414">
                  <c:v>8.2704536087404254E-8</c:v>
                </c:pt>
                <c:pt idx="415">
                  <c:v>8.6602280166180287E-8</c:v>
                </c:pt>
                <c:pt idx="416">
                  <c:v>9.0683720909038244E-8</c:v>
                </c:pt>
                <c:pt idx="417">
                  <c:v>9.4957512190308238E-8</c:v>
                </c:pt>
                <c:pt idx="418">
                  <c:v>9.9432722545096736E-8</c:v>
                </c:pt>
                <c:pt idx="419">
                  <c:v>1.0411884095524826E-7</c:v>
                </c:pt>
                <c:pt idx="420">
                  <c:v>1.0902581156513019E-7</c:v>
                </c:pt>
                <c:pt idx="421">
                  <c:v>1.1416403946759394E-7</c:v>
                </c:pt>
                <c:pt idx="422">
                  <c:v>1.1954442541975923E-7</c:v>
                </c:pt>
                <c:pt idx="423">
                  <c:v>1.2517837934359384E-7</c:v>
                </c:pt>
                <c:pt idx="424">
                  <c:v>1.3107785311304237E-7</c:v>
                </c:pt>
                <c:pt idx="425">
                  <c:v>1.3725536562653438E-7</c:v>
                </c:pt>
                <c:pt idx="426">
                  <c:v>1.4372400859294334E-7</c:v>
                </c:pt>
                <c:pt idx="427">
                  <c:v>1.5049751403450173E-7</c:v>
                </c:pt>
                <c:pt idx="428">
                  <c:v>1.5759024078620973E-7</c:v>
                </c:pt>
                <c:pt idx="429">
                  <c:v>1.6501724392740373E-7</c:v>
                </c:pt>
                <c:pt idx="430">
                  <c:v>1.7279426513847325E-7</c:v>
                </c:pt>
                <c:pt idx="431">
                  <c:v>1.809378079183929E-7</c:v>
                </c:pt>
                <c:pt idx="432">
                  <c:v>1.8946514337067657E-7</c:v>
                </c:pt>
                <c:pt idx="433">
                  <c:v>1.9839436227704818E-7</c:v>
                </c:pt>
                <c:pt idx="434">
                  <c:v>2.0774439824128829E-7</c:v>
                </c:pt>
                <c:pt idx="435">
                  <c:v>2.1753508940617729E-7</c:v>
                </c:pt>
                <c:pt idx="436">
                  <c:v>2.2778720159733858E-7</c:v>
                </c:pt>
                <c:pt idx="437">
                  <c:v>2.3852248232555971E-7</c:v>
                </c:pt>
                <c:pt idx="438">
                  <c:v>2.4976370128852686E-7</c:v>
                </c:pt>
                <c:pt idx="439">
                  <c:v>2.6153469858717725E-7</c:v>
                </c:pt>
                <c:pt idx="440">
                  <c:v>2.7386045029994425E-7</c:v>
                </c:pt>
                <c:pt idx="441">
                  <c:v>2.8676709548390089E-7</c:v>
                </c:pt>
                <c:pt idx="442">
                  <c:v>3.0028201139227549E-7</c:v>
                </c:pt>
                <c:pt idx="443">
                  <c:v>3.1443386747675926E-7</c:v>
                </c:pt>
                <c:pt idx="444">
                  <c:v>3.2925267746115622E-7</c:v>
                </c:pt>
                <c:pt idx="445">
                  <c:v>3.4476987648754508E-7</c:v>
                </c:pt>
                <c:pt idx="446">
                  <c:v>3.610183828331966E-7</c:v>
                </c:pt>
                <c:pt idx="447">
                  <c:v>3.7803265384152373E-7</c:v>
                </c:pt>
                <c:pt idx="448">
                  <c:v>3.9584878235478014E-7</c:v>
                </c:pt>
                <c:pt idx="449">
                  <c:v>4.14504558430966E-7</c:v>
                </c:pt>
                <c:pt idx="450">
                  <c:v>4.3403955613324227E-7</c:v>
                </c:pt>
                <c:pt idx="451">
                  <c:v>4.5449521067606569E-7</c:v>
                </c:pt>
                <c:pt idx="452">
                  <c:v>4.7591490714324607E-7</c:v>
                </c:pt>
                <c:pt idx="453">
                  <c:v>4.9834408463523733E-7</c:v>
                </c:pt>
                <c:pt idx="454">
                  <c:v>5.2183031727256196E-7</c:v>
                </c:pt>
                <c:pt idx="455">
                  <c:v>5.464234202717412E-7</c:v>
                </c:pt>
                <c:pt idx="456">
                  <c:v>5.7217556180718097E-7</c:v>
                </c:pt>
                <c:pt idx="457">
                  <c:v>5.9914136330112024E-7</c:v>
                </c:pt>
                <c:pt idx="458">
                  <c:v>6.2737802285742543E-7</c:v>
                </c:pt>
                <c:pt idx="459">
                  <c:v>6.5694543676672086E-7</c:v>
                </c:pt>
                <c:pt idx="460">
                  <c:v>6.8790631715419552E-7</c:v>
                </c:pt>
                <c:pt idx="461">
                  <c:v>7.2032634048587372E-7</c:v>
                </c:pt>
                <c:pt idx="462">
                  <c:v>7.5427427293101359E-7</c:v>
                </c:pt>
                <c:pt idx="463">
                  <c:v>7.8982212079700181E-7</c:v>
                </c:pt>
                <c:pt idx="464">
                  <c:v>8.2704528867884909E-7</c:v>
                </c:pt>
                <c:pt idx="465">
                  <c:v>8.6602272796539258E-7</c:v>
                </c:pt>
                <c:pt idx="466">
                  <c:v>9.0683711620395283E-7</c:v>
                </c:pt>
                <c:pt idx="467">
                  <c:v>9.4957502875034967E-7</c:v>
                </c:pt>
                <c:pt idx="468">
                  <c:v>9.9432711427619907E-7</c:v>
                </c:pt>
                <c:pt idx="469">
                  <c:v>1.0411883030633156E-6</c:v>
                </c:pt>
                <c:pt idx="470">
                  <c:v>1.0902579902255702E-6</c:v>
                </c:pt>
                <c:pt idx="471">
                  <c:v>1.1416402575038093E-6</c:v>
                </c:pt>
                <c:pt idx="472">
                  <c:v>1.1954441008467019E-6</c:v>
                </c:pt>
                <c:pt idx="473">
                  <c:v>1.2517836367763408E-6</c:v>
                </c:pt>
                <c:pt idx="474">
                  <c:v>1.3107783743280638E-6</c:v>
                </c:pt>
                <c:pt idx="475">
                  <c:v>1.3725534464884738E-6</c:v>
                </c:pt>
                <c:pt idx="476">
                  <c:v>1.4372398859924621E-6</c:v>
                </c:pt>
                <c:pt idx="477">
                  <c:v>1.5049749011201776E-6</c:v>
                </c:pt>
                <c:pt idx="478">
                  <c:v>1.5759021707804706E-6</c:v>
                </c:pt>
                <c:pt idx="479">
                  <c:v>1.6501721395942736E-6</c:v>
                </c:pt>
                <c:pt idx="480">
                  <c:v>1.7279423399790614E-6</c:v>
                </c:pt>
                <c:pt idx="481">
                  <c:v>1.8093777354484347E-6</c:v>
                </c:pt>
                <c:pt idx="482">
                  <c:v>1.8946510639116019E-6</c:v>
                </c:pt>
                <c:pt idx="483">
                  <c:v>1.983943196402002E-6</c:v>
                </c:pt>
                <c:pt idx="484">
                  <c:v>2.0774435363075591E-6</c:v>
                </c:pt>
                <c:pt idx="485">
                  <c:v>2.1753504089575344E-6</c:v>
                </c:pt>
                <c:pt idx="486">
                  <c:v>2.2778714897823472E-6</c:v>
                </c:pt>
                <c:pt idx="487">
                  <c:v>2.3852242363305426E-6</c:v>
                </c:pt>
                <c:pt idx="488">
                  <c:v>2.4976363588586987E-6</c:v>
                </c:pt>
                <c:pt idx="489">
                  <c:v>2.6153462967071069E-6</c:v>
                </c:pt>
                <c:pt idx="490">
                  <c:v>2.7386037313197033E-6</c:v>
                </c:pt>
                <c:pt idx="491">
                  <c:v>2.8676701069783975E-6</c:v>
                </c:pt>
                <c:pt idx="492">
                  <c:v>3.0028191881815979E-6</c:v>
                </c:pt>
                <c:pt idx="493">
                  <c:v>3.1443376440236469E-6</c:v>
                </c:pt>
                <c:pt idx="494">
                  <c:v>3.2925256557178234E-6</c:v>
                </c:pt>
                <c:pt idx="495">
                  <c:v>3.4476975472628857E-6</c:v>
                </c:pt>
                <c:pt idx="496">
                  <c:v>3.6101824604683284E-6</c:v>
                </c:pt>
                <c:pt idx="497">
                  <c:v>3.7803250434798386E-6</c:v>
                </c:pt>
                <c:pt idx="498">
                  <c:v>3.9584861913780239E-6</c:v>
                </c:pt>
                <c:pt idx="499">
                  <c:v>4.1450438099205233E-6</c:v>
                </c:pt>
                <c:pt idx="500">
                  <c:v>4.3403936082134562E-6</c:v>
                </c:pt>
                <c:pt idx="501">
                  <c:v>4.54494994924195E-6</c:v>
                </c:pt>
                <c:pt idx="502">
                  <c:v>4.7591467235439333E-6</c:v>
                </c:pt>
                <c:pt idx="503">
                  <c:v>4.9834382672423078E-6</c:v>
                </c:pt>
                <c:pt idx="504">
                  <c:v>5.2183003379360666E-6</c:v>
                </c:pt>
                <c:pt idx="505">
                  <c:v>5.464231100233858E-6</c:v>
                </c:pt>
                <c:pt idx="506">
                  <c:v>5.7217522096480935E-6</c:v>
                </c:pt>
                <c:pt idx="507">
                  <c:v>5.9914098945594318E-6</c:v>
                </c:pt>
                <c:pt idx="508">
                  <c:v>6.273776138470263E-6</c:v>
                </c:pt>
                <c:pt idx="509">
                  <c:v>6.5694498757576184E-6</c:v>
                </c:pt>
                <c:pt idx="510">
                  <c:v>6.8790582645710232E-6</c:v>
                </c:pt>
                <c:pt idx="511">
                  <c:v>7.2032580214458995E-6</c:v>
                </c:pt>
                <c:pt idx="512">
                  <c:v>7.5427368176324124E-6</c:v>
                </c:pt>
                <c:pt idx="513">
                  <c:v>7.8982147294249789E-6</c:v>
                </c:pt>
                <c:pt idx="514">
                  <c:v>8.270445765636145E-6</c:v>
                </c:pt>
                <c:pt idx="515">
                  <c:v>8.66021947607195E-6</c:v>
                </c:pt>
                <c:pt idx="516">
                  <c:v>9.0683626197934068E-6</c:v>
                </c:pt>
                <c:pt idx="517">
                  <c:v>9.4957409124504053E-6</c:v>
                </c:pt>
                <c:pt idx="518">
                  <c:v>9.9432608816176387E-6</c:v>
                </c:pt>
                <c:pt idx="519">
                  <c:v>1.0411871764558051E-5</c:v>
                </c:pt>
                <c:pt idx="520">
                  <c:v>1.090256754677488E-5</c:v>
                </c:pt>
                <c:pt idx="521">
                  <c:v>1.1416389046847976E-5</c:v>
                </c:pt>
                <c:pt idx="522">
                  <c:v>1.1954426145915342E-5</c:v>
                </c:pt>
                <c:pt idx="523">
                  <c:v>1.2517820076938846E-5</c:v>
                </c:pt>
                <c:pt idx="524">
                  <c:v>1.3107765868257663E-5</c:v>
                </c:pt>
                <c:pt idx="525">
                  <c:v>1.3725514864282922E-5</c:v>
                </c:pt>
                <c:pt idx="526">
                  <c:v>1.4372377375406652E-5</c:v>
                </c:pt>
                <c:pt idx="527">
                  <c:v>1.5049725476411112E-5</c:v>
                </c:pt>
                <c:pt idx="528">
                  <c:v>1.5758995895518244E-5</c:v>
                </c:pt>
                <c:pt idx="529">
                  <c:v>1.6501693075082121E-5</c:v>
                </c:pt>
                <c:pt idx="530">
                  <c:v>1.7279392359564589E-5</c:v>
                </c:pt>
                <c:pt idx="531">
                  <c:v>1.8093743330079985E-5</c:v>
                </c:pt>
                <c:pt idx="532">
                  <c:v>1.8946473316366381E-5</c:v>
                </c:pt>
                <c:pt idx="533">
                  <c:v>1.9839391045680884E-5</c:v>
                </c:pt>
                <c:pt idx="534">
                  <c:v>2.0774390498049367E-5</c:v>
                </c:pt>
                <c:pt idx="535">
                  <c:v>2.1753454900366751E-5</c:v>
                </c:pt>
                <c:pt idx="536">
                  <c:v>2.2778660946135951E-5</c:v>
                </c:pt>
                <c:pt idx="537">
                  <c:v>2.3852183206128394E-5</c:v>
                </c:pt>
                <c:pt idx="538">
                  <c:v>2.4976298726107455E-5</c:v>
                </c:pt>
                <c:pt idx="539">
                  <c:v>2.6153391865615317E-5</c:v>
                </c:pt>
                <c:pt idx="540">
                  <c:v>2.738595935082048E-5</c:v>
                </c:pt>
                <c:pt idx="541">
                  <c:v>2.8676615578068379E-5</c:v>
                </c:pt>
                <c:pt idx="542">
                  <c:v>3.0028098144989092E-5</c:v>
                </c:pt>
                <c:pt idx="543">
                  <c:v>3.1443273672805477E-5</c:v>
                </c:pt>
                <c:pt idx="544">
                  <c:v>3.2925143871622807E-5</c:v>
                </c:pt>
                <c:pt idx="545">
                  <c:v>3.4476851918128537E-5</c:v>
                </c:pt>
                <c:pt idx="546">
                  <c:v>3.6101689114840886E-5</c:v>
                </c:pt>
                <c:pt idx="547">
                  <c:v>3.7803101875261791E-5</c:v>
                </c:pt>
                <c:pt idx="548">
                  <c:v>3.9584699034930444E-5</c:v>
                </c:pt>
                <c:pt idx="549">
                  <c:v>4.1450259493195308E-5</c:v>
                </c:pt>
                <c:pt idx="550">
                  <c:v>4.3403740245488026E-5</c:v>
                </c:pt>
                <c:pt idx="551">
                  <c:v>4.5449284764628759E-5</c:v>
                </c:pt>
                <c:pt idx="552">
                  <c:v>4.7591231792874139E-5</c:v>
                </c:pt>
                <c:pt idx="553">
                  <c:v>4.9834124537952031E-5</c:v>
                </c:pt>
                <c:pt idx="554">
                  <c:v>5.2182720317435516E-5</c:v>
                </c:pt>
                <c:pt idx="555">
                  <c:v>5.4642000635055576E-5</c:v>
                </c:pt>
                <c:pt idx="556">
                  <c:v>5.7217181771876865E-5</c:v>
                </c:pt>
                <c:pt idx="557">
                  <c:v>5.9913725813253555E-5</c:v>
                </c:pt>
                <c:pt idx="558">
                  <c:v>6.2737352258133083E-5</c:v>
                </c:pt>
                <c:pt idx="559">
                  <c:v>6.5694050143195556E-5</c:v>
                </c:pt>
                <c:pt idx="560">
                  <c:v>6.8790090743533805E-5</c:v>
                </c:pt>
                <c:pt idx="561">
                  <c:v>7.203204086818479E-5</c:v>
                </c:pt>
                <c:pt idx="562">
                  <c:v>7.5426776796785999E-5</c:v>
                </c:pt>
                <c:pt idx="563">
                  <c:v>7.8981498840949201E-5</c:v>
                </c:pt>
                <c:pt idx="564">
                  <c:v>8.2703746651840057E-5</c:v>
                </c:pt>
                <c:pt idx="565">
                  <c:v>8.6601415161120305E-5</c:v>
                </c:pt>
                <c:pt idx="566">
                  <c:v>9.0682771372205934E-5</c:v>
                </c:pt>
                <c:pt idx="567">
                  <c:v>9.4956471848493088E-5</c:v>
                </c:pt>
                <c:pt idx="568">
                  <c:v>9.9431581102000331E-5</c:v>
                </c:pt>
                <c:pt idx="569">
                  <c:v>1.0411759079561335E-4</c:v>
                </c:pt>
                <c:pt idx="570">
                  <c:v>1.0902443989005157E-4</c:v>
                </c:pt>
                <c:pt idx="571">
                  <c:v>1.1416253569502534E-4</c:v>
                </c:pt>
                <c:pt idx="572">
                  <c:v>1.1954277595762595E-4</c:v>
                </c:pt>
                <c:pt idx="573">
                  <c:v>1.2517657196766169E-4</c:v>
                </c:pt>
                <c:pt idx="574">
                  <c:v>1.3107587274450896E-4</c:v>
                </c:pt>
                <c:pt idx="575">
                  <c:v>1.3725319038450858E-4</c:v>
                </c:pt>
                <c:pt idx="576">
                  <c:v>1.4372162658911038E-4</c:v>
                </c:pt>
                <c:pt idx="577">
                  <c:v>1.5049490044025021E-4</c:v>
                </c:pt>
                <c:pt idx="578">
                  <c:v>1.5758737749715476E-4</c:v>
                </c:pt>
                <c:pt idx="579">
                  <c:v>1.6501410024247532E-4</c:v>
                </c:pt>
                <c:pt idx="580">
                  <c:v>1.7279081999339944E-4</c:v>
                </c:pt>
                <c:pt idx="581">
                  <c:v>1.8093403028248472E-4</c:v>
                </c:pt>
                <c:pt idx="582">
                  <c:v>1.8946100182867128E-4</c:v>
                </c:pt>
                <c:pt idx="583">
                  <c:v>1.9838981916491907E-4</c:v>
                </c:pt>
                <c:pt idx="584">
                  <c:v>2.077394189590119E-4</c:v>
                </c:pt>
                <c:pt idx="585">
                  <c:v>2.1752963017399523E-4</c:v>
                </c:pt>
                <c:pt idx="586">
                  <c:v>2.2778121609512647E-4</c:v>
                </c:pt>
                <c:pt idx="587">
                  <c:v>2.3851591835917323E-4</c:v>
                </c:pt>
                <c:pt idx="588">
                  <c:v>2.4975650302352253E-4</c:v>
                </c:pt>
                <c:pt idx="589">
                  <c:v>2.6152680884273128E-4</c:v>
                </c:pt>
                <c:pt idx="590">
                  <c:v>2.7385179778320178E-4</c:v>
                </c:pt>
                <c:pt idx="591">
                  <c:v>2.8675760794647165E-4</c:v>
                </c:pt>
                <c:pt idx="592">
                  <c:v>3.0027160896841152E-4</c:v>
                </c:pt>
                <c:pt idx="593">
                  <c:v>3.1442246002235145E-4</c:v>
                </c:pt>
                <c:pt idx="594">
                  <c:v>3.292401705628154E-4</c:v>
                </c:pt>
                <c:pt idx="595">
                  <c:v>3.4475616392626795E-4</c:v>
                </c:pt>
                <c:pt idx="596">
                  <c:v>3.6100334392164267E-4</c:v>
                </c:pt>
                <c:pt idx="597">
                  <c:v>3.7801616456942965E-4</c:v>
                </c:pt>
                <c:pt idx="598">
                  <c:v>3.9583070309117313E-4</c:v>
                </c:pt>
                <c:pt idx="599">
                  <c:v>4.1448473637462486E-4</c:v>
                </c:pt>
                <c:pt idx="600">
                  <c:v>4.3401782101440124E-4</c:v>
                </c:pt>
                <c:pt idx="601">
                  <c:v>4.5447137710413028E-4</c:v>
                </c:pt>
                <c:pt idx="602">
                  <c:v>4.7588877602352674E-4</c:v>
                </c:pt>
                <c:pt idx="603">
                  <c:v>4.9831543228828225E-4</c:v>
                </c:pt>
                <c:pt idx="604">
                  <c:v>5.217988997764959E-4</c:v>
                </c:pt>
                <c:pt idx="605">
                  <c:v>5.4638897245823674E-4</c:v>
                </c:pt>
                <c:pt idx="606">
                  <c:v>5.7213778985697509E-4</c:v>
                </c:pt>
                <c:pt idx="607">
                  <c:v>5.9909994748794267E-4</c:v>
                </c:pt>
                <c:pt idx="608">
                  <c:v>6.2733261247500352E-4</c:v>
                </c:pt>
                <c:pt idx="609">
                  <c:v>6.5689564463142268E-4</c:v>
                </c:pt>
                <c:pt idx="610">
                  <c:v>6.8785172318761121E-4</c:v>
                </c:pt>
                <c:pt idx="611">
                  <c:v>7.2026647952913526E-4</c:v>
                </c:pt>
                <c:pt idx="612">
                  <c:v>7.5420863613362844E-4</c:v>
                </c:pt>
                <c:pt idx="613">
                  <c:v>7.897501520657957E-4</c:v>
                </c:pt>
                <c:pt idx="614">
                  <c:v>8.2696637529698299E-4</c:v>
                </c:pt>
                <c:pt idx="615">
                  <c:v>8.6593620218120546E-4</c:v>
                </c:pt>
                <c:pt idx="616">
                  <c:v>9.067422444376808E-4</c:v>
                </c:pt>
                <c:pt idx="617">
                  <c:v>9.4947100396079536E-4</c:v>
                </c:pt>
                <c:pt idx="618">
                  <c:v>9.942130558611604E-4</c:v>
                </c:pt>
                <c:pt idx="619">
                  <c:v>1.0410632400842973E-3</c:v>
                </c:pt>
                <c:pt idx="620">
                  <c:v>1.0901208620458164E-3</c:v>
                </c:pt>
                <c:pt idx="621">
                  <c:v>1.1414899026590127E-3</c:v>
                </c:pt>
                <c:pt idx="622">
                  <c:v>1.195279238265497E-3</c:v>
                </c:pt>
                <c:pt idx="623">
                  <c:v>1.2516028708345283E-3</c:v>
                </c:pt>
                <c:pt idx="624">
                  <c:v>1.3105801690210276E-3</c:v>
                </c:pt>
                <c:pt idx="625">
                  <c:v>1.3723361204751577E-3</c:v>
                </c:pt>
                <c:pt idx="626">
                  <c:v>1.437001596035069E-3</c:v>
                </c:pt>
                <c:pt idx="627">
                  <c:v>1.5047136262873724E-3</c:v>
                </c:pt>
                <c:pt idx="628">
                  <c:v>1.5756156910787184E-3</c:v>
                </c:pt>
                <c:pt idx="629">
                  <c:v>1.6498580226355357E-3</c:v>
                </c:pt>
                <c:pt idx="630">
                  <c:v>1.7275979228432859E-3</c:v>
                </c:pt>
                <c:pt idx="631">
                  <c:v>1.8090000954383873E-3</c:v>
                </c:pt>
                <c:pt idx="632">
                  <c:v>1.8942369937013277E-3</c:v>
                </c:pt>
                <c:pt idx="633">
                  <c:v>1.9834891844845424E-3</c:v>
                </c:pt>
                <c:pt idx="634">
                  <c:v>2.0769457292341914E-3</c:v>
                </c:pt>
                <c:pt idx="635">
                  <c:v>2.1748045828693867E-3</c:v>
                </c:pt>
                <c:pt idx="636">
                  <c:v>2.2772730113022818E-3</c:v>
                </c:pt>
                <c:pt idx="637">
                  <c:v>2.3845680284786735E-3</c:v>
                </c:pt>
                <c:pt idx="638">
                  <c:v>2.4969168538676039E-3</c:v>
                </c:pt>
                <c:pt idx="639">
                  <c:v>2.6145573912952557E-3</c:v>
                </c:pt>
                <c:pt idx="640">
                  <c:v>2.7377387301644215E-3</c:v>
                </c:pt>
                <c:pt idx="641">
                  <c:v>2.8667216700470587E-3</c:v>
                </c:pt>
                <c:pt idx="642">
                  <c:v>3.0017792697937572E-3</c:v>
                </c:pt>
                <c:pt idx="643">
                  <c:v>3.1431974222055005E-3</c:v>
                </c:pt>
                <c:pt idx="644">
                  <c:v>3.2912754555297465E-3</c:v>
                </c:pt>
                <c:pt idx="645">
                  <c:v>3.4463267629681309E-3</c:v>
                </c:pt>
                <c:pt idx="646">
                  <c:v>3.6086794614894045E-3</c:v>
                </c:pt>
                <c:pt idx="647">
                  <c:v>3.7786770813086558E-3</c:v>
                </c:pt>
                <c:pt idx="648">
                  <c:v>3.956679287451457E-3</c:v>
                </c:pt>
                <c:pt idx="649">
                  <c:v>4.1430626348151799E-3</c:v>
                </c:pt>
                <c:pt idx="650">
                  <c:v>4.3382213583605268E-3</c:v>
                </c:pt>
                <c:pt idx="651">
                  <c:v>4.542568199922362E-3</c:v>
                </c:pt>
                <c:pt idx="652">
                  <c:v>4.7565352734241619E-3</c:v>
                </c:pt>
                <c:pt idx="653">
                  <c:v>4.9805749701538719E-3</c:v>
                </c:pt>
                <c:pt idx="654">
                  <c:v>5.215160905989725E-3</c:v>
                </c:pt>
                <c:pt idx="655">
                  <c:v>5.4607889124632493E-3</c:v>
                </c:pt>
                <c:pt idx="656">
                  <c:v>5.7179780736105771E-3</c:v>
                </c:pt>
                <c:pt idx="657">
                  <c:v>5.9872718107515472E-3</c:v>
                </c:pt>
                <c:pt idx="658">
                  <c:v>6.2692390173050587E-3</c:v>
                </c:pt>
                <c:pt idx="659">
                  <c:v>6.5644752459361431E-3</c:v>
                </c:pt>
                <c:pt idx="660">
                  <c:v>6.8736039503477361E-3</c:v>
                </c:pt>
                <c:pt idx="661">
                  <c:v>7.1972777842259214E-3</c:v>
                </c:pt>
                <c:pt idx="662">
                  <c:v>7.5361799598486854E-3</c:v>
                </c:pt>
                <c:pt idx="663">
                  <c:v>7.8910256690252582E-3</c:v>
                </c:pt>
                <c:pt idx="664">
                  <c:v>8.2625635691969436E-3</c:v>
                </c:pt>
                <c:pt idx="665">
                  <c:v>8.6515773375316369E-3</c:v>
                </c:pt>
                <c:pt idx="666">
                  <c:v>9.0588872960342647E-3</c:v>
                </c:pt>
                <c:pt idx="667">
                  <c:v>9.4853521108585522E-3</c:v>
                </c:pt>
                <c:pt idx="668">
                  <c:v>9.9318705690158455E-3</c:v>
                </c:pt>
                <c:pt idx="669">
                  <c:v>1.03993834359155E-2</c:v>
                </c:pt>
                <c:pt idx="670">
                  <c:v>1.0888875397280798E-2</c:v>
                </c:pt>
                <c:pt idx="671">
                  <c:v>1.1401377089073399E-2</c:v>
                </c:pt>
                <c:pt idx="672">
                  <c:v>1.1937967219249009E-2</c:v>
                </c:pt>
                <c:pt idx="673">
                  <c:v>1.2499774785374219E-2</c:v>
                </c:pt>
                <c:pt idx="674">
                  <c:v>1.3087981392095042E-2</c:v>
                </c:pt>
                <c:pt idx="675">
                  <c:v>1.3703823672871533E-2</c:v>
                </c:pt>
                <c:pt idx="676">
                  <c:v>1.4348595820298621E-2</c:v>
                </c:pt>
                <c:pt idx="677">
                  <c:v>1.5023652229681564E-2</c:v>
                </c:pt>
                <c:pt idx="678">
                  <c:v>1.5730410260594126E-2</c:v>
                </c:pt>
                <c:pt idx="679">
                  <c:v>1.6470353121367826E-2</c:v>
                </c:pt>
                <c:pt idx="680">
                  <c:v>1.7245032881626512E-2</c:v>
                </c:pt>
                <c:pt idx="681">
                  <c:v>1.8056073618132717E-2</c:v>
                </c:pt>
                <c:pt idx="682">
                  <c:v>1.8905174699458578E-2</c:v>
                </c:pt>
                <c:pt idx="683">
                  <c:v>1.9794114215044352E-2</c:v>
                </c:pt>
                <c:pt idx="684">
                  <c:v>2.0724752554571874E-2</c:v>
                </c:pt>
                <c:pt idx="685">
                  <c:v>2.1699036143591879E-2</c:v>
                </c:pt>
                <c:pt idx="686">
                  <c:v>2.2719001341626043E-2</c:v>
                </c:pt>
                <c:pt idx="687">
                  <c:v>2.3786778509140332E-2</c:v>
                </c:pt>
                <c:pt idx="688">
                  <c:v>2.4904596249926168E-2</c:v>
                </c:pt>
                <c:pt idx="689">
                  <c:v>2.6074785835640702E-2</c:v>
                </c:pt>
                <c:pt idx="690">
                  <c:v>2.7299785819429601E-2</c:v>
                </c:pt>
                <c:pt idx="691">
                  <c:v>2.8582146845721131E-2</c:v>
                </c:pt>
                <c:pt idx="692">
                  <c:v>2.9924536663445522E-2</c:v>
                </c:pt>
                <c:pt idx="693">
                  <c:v>3.1329745350095646E-2</c:v>
                </c:pt>
                <c:pt idx="694">
                  <c:v>3.2800690754221561E-2</c:v>
                </c:pt>
                <c:pt idx="695">
                  <c:v>3.4340424164028965E-2</c:v>
                </c:pt>
                <c:pt idx="696">
                  <c:v>3.5952136209951184E-2</c:v>
                </c:pt>
                <c:pt idx="697">
                  <c:v>3.763916300912859E-2</c:v>
                </c:pt>
                <c:pt idx="698">
                  <c:v>3.9404992559853975E-2</c:v>
                </c:pt>
                <c:pt idx="699">
                  <c:v>4.1253271394101579E-2</c:v>
                </c:pt>
                <c:pt idx="700">
                  <c:v>4.3187811496301305E-2</c:v>
                </c:pt>
                <c:pt idx="701">
                  <c:v>4.5212597496602051E-2</c:v>
                </c:pt>
                <c:pt idx="702">
                  <c:v>4.7331794146795371E-2</c:v>
                </c:pt>
                <c:pt idx="703">
                  <c:v>4.9549754087080788E-2</c:v>
                </c:pt>
                <c:pt idx="704">
                  <c:v>5.1871025911760821E-2</c:v>
                </c:pt>
                <c:pt idx="705">
                  <c:v>5.4300362541888761E-2</c:v>
                </c:pt>
                <c:pt idx="706">
                  <c:v>5.6842729912647813E-2</c:v>
                </c:pt>
                <c:pt idx="707">
                  <c:v>5.9503315983102822E-2</c:v>
                </c:pt>
                <c:pt idx="708">
                  <c:v>6.2287540075670639E-2</c:v>
                </c:pt>
                <c:pt idx="709">
                  <c:v>6.5201062552314129E-2</c:v>
                </c:pt>
                <c:pt idx="710">
                  <c:v>6.824979483407842E-2</c:v>
                </c:pt>
                <c:pt idx="711">
                  <c:v>7.1439909770111457E-2</c:v>
                </c:pt>
                <c:pt idx="712">
                  <c:v>7.4777852361692002E-2</c:v>
                </c:pt>
                <c:pt idx="713">
                  <c:v>7.8270350846228576E-2</c:v>
                </c:pt>
                <c:pt idx="714">
                  <c:v>8.1924428145360703E-2</c:v>
                </c:pt>
                <c:pt idx="715">
                  <c:v>8.5747413680421075E-2</c:v>
                </c:pt>
                <c:pt idx="716">
                  <c:v>8.974695555756175E-2</c:v>
                </c:pt>
                <c:pt idx="717">
                  <c:v>9.3931033123742222E-2</c:v>
                </c:pt>
                <c:pt idx="718">
                  <c:v>9.8307969893408606E-2</c:v>
                </c:pt>
                <c:pt idx="719">
                  <c:v>0.10288644684446767</c:v>
                </c:pt>
                <c:pt idx="720">
                  <c:v>0.10767551608031919</c:v>
                </c:pt>
                <c:pt idx="721">
                  <c:v>0.11268461485324109</c:v>
                </c:pt>
                <c:pt idx="722">
                  <c:v>0.11792357994223214</c:v>
                </c:pt>
                <c:pt idx="723">
                  <c:v>0.12340266237640832</c:v>
                </c:pt>
                <c:pt idx="724">
                  <c:v>0.12913254249263087</c:v>
                </c:pt>
                <c:pt idx="725">
                  <c:v>0.13512434531344297</c:v>
                </c:pt>
                <c:pt idx="726">
                  <c:v>0.14138965622861763</c:v>
                </c:pt>
                <c:pt idx="727">
                  <c:v>0.1479405369603973</c:v>
                </c:pt>
                <c:pt idx="728">
                  <c:v>0.15478954178925383</c:v>
                </c:pt>
                <c:pt idx="729">
                  <c:v>0.16194973401332435</c:v>
                </c:pt>
                <c:pt idx="730">
                  <c:v>0.16943470261064228</c:v>
                </c:pt>
                <c:pt idx="731">
                  <c:v>0.17725857906921411</c:v>
                </c:pt>
                <c:pt idx="732">
                  <c:v>0.18543605434514215</c:v>
                </c:pt>
                <c:pt idx="733">
                  <c:v>0.19398239590443728</c:v>
                </c:pt>
                <c:pt idx="734">
                  <c:v>0.20291346479859126</c:v>
                </c:pt>
                <c:pt idx="735">
                  <c:v>0.21224573271868344</c:v>
                </c:pt>
                <c:pt idx="736">
                  <c:v>0.22199629896669737</c:v>
                </c:pt>
                <c:pt idx="737">
                  <c:v>0.23218290727656066</c:v>
                </c:pt>
                <c:pt idx="738">
                  <c:v>0.24282396241081494</c:v>
                </c:pt>
                <c:pt idx="739">
                  <c:v>0.25393854645188951</c:v>
                </c:pt>
                <c:pt idx="740">
                  <c:v>0.2655464346997562</c:v>
                </c:pt>
                <c:pt idx="741">
                  <c:v>0.27766811108019124</c:v>
                </c:pt>
                <c:pt idx="742">
                  <c:v>0.29032478296009268</c:v>
                </c:pt>
                <c:pt idx="743">
                  <c:v>0.30353839525831927</c:v>
                </c:pt>
                <c:pt idx="744">
                  <c:v>0.3173316437322265</c:v>
                </c:pt>
                <c:pt idx="745">
                  <c:v>0.33172798731181619</c:v>
                </c:pt>
                <c:pt idx="746">
                  <c:v>0.3467516593449001</c:v>
                </c:pt>
                <c:pt idx="747">
                  <c:v>0.36242767760824879</c:v>
                </c:pt>
                <c:pt idx="748">
                  <c:v>0.37878185293133682</c:v>
                </c:pt>
                <c:pt idx="749">
                  <c:v>0.39584079627104096</c:v>
                </c:pt>
                <c:pt idx="750">
                  <c:v>0.41363192406766652</c:v>
                </c:pt>
                <c:pt idx="751">
                  <c:v>0.43218346170510685</c:v>
                </c:pt>
                <c:pt idx="752">
                  <c:v>0.45152444489089161</c:v>
                </c:pt>
                <c:pt idx="753">
                  <c:v>0.47168471876536477</c:v>
                </c:pt>
                <c:pt idx="754">
                  <c:v>0.49269493454364732</c:v>
                </c:pt>
                <c:pt idx="755">
                  <c:v>0.51458654348944632</c:v>
                </c:pt>
                <c:pt idx="756">
                  <c:v>0.53739178801617105</c:v>
                </c:pt>
                <c:pt idx="757">
                  <c:v>0.56114368970869588</c:v>
                </c:pt>
                <c:pt idx="758">
                  <c:v>0.5858760340585657</c:v>
                </c:pt>
                <c:pt idx="759">
                  <c:v>0.61162335170641458</c:v>
                </c:pt>
                <c:pt idx="760">
                  <c:v>0.63842089598872354</c:v>
                </c:pt>
                <c:pt idx="761">
                  <c:v>0.66630461659101792</c:v>
                </c:pt>
                <c:pt idx="762">
                  <c:v>0.69531112911753745</c:v>
                </c:pt>
                <c:pt idx="763">
                  <c:v>0.72547768039755756</c:v>
                </c:pt>
                <c:pt idx="764">
                  <c:v>0.75684210936152818</c:v>
                </c:pt>
                <c:pt idx="765">
                  <c:v>0.78944280333646522</c:v>
                </c:pt>
                <c:pt idx="766">
                  <c:v>0.82331864962889278</c:v>
                </c:pt>
                <c:pt idx="767">
                  <c:v>0.85850898228635186</c:v>
                </c:pt>
                <c:pt idx="768">
                  <c:v>0.89505352395404314</c:v>
                </c:pt>
                <c:pt idx="769">
                  <c:v>0.93299232277244337</c:v>
                </c:pt>
                <c:pt idx="770">
                  <c:v>0.97236568429481074</c:v>
                </c:pt>
                <c:pt idx="771">
                  <c:v>1.0132140984384437</c:v>
                </c:pt>
                <c:pt idx="772">
                  <c:v>1.0555781615241655</c:v>
                </c:pt>
                <c:pt idx="773">
                  <c:v>1.0994984934999237</c:v>
                </c:pt>
                <c:pt idx="774">
                  <c:v>1.1450156504900078</c:v>
                </c:pt>
                <c:pt idx="775">
                  <c:v>1.1921700328592291</c:v>
                </c:pt>
                <c:pt idx="776">
                  <c:v>1.241001789031106</c:v>
                </c:pt>
                <c:pt idx="777">
                  <c:v>1.2915507153506713</c:v>
                </c:pt>
                <c:pt idx="778">
                  <c:v>1.3438561523352455</c:v>
                </c:pt>
                <c:pt idx="779">
                  <c:v>1.3979568777092874</c:v>
                </c:pt>
                <c:pt idx="780">
                  <c:v>1.4538909966725251</c:v>
                </c:pt>
                <c:pt idx="781">
                  <c:v>1.5116958299018206</c:v>
                </c:pt>
                <c:pt idx="782">
                  <c:v>1.5714077998373579</c:v>
                </c:pt>
                <c:pt idx="783">
                  <c:v>1.6330623158505422</c:v>
                </c:pt>
                <c:pt idx="784">
                  <c:v>1.6966936589342956</c:v>
                </c:pt>
                <c:pt idx="785">
                  <c:v>1.7623348665953784</c:v>
                </c:pt>
                <c:pt idx="786">
                  <c:v>1.8300176186613744</c:v>
                </c:pt>
                <c:pt idx="787">
                  <c:v>1.8997721247420063</c:v>
                </c:pt>
                <c:pt idx="788">
                  <c:v>1.9716270141043453</c:v>
                </c:pt>
                <c:pt idx="789">
                  <c:v>2.0456092287330883</c:v>
                </c:pt>
                <c:pt idx="790">
                  <c:v>2.1217439203507253</c:v>
                </c:pt>
                <c:pt idx="791">
                  <c:v>2.200054352166696</c:v>
                </c:pt>
                <c:pt idx="792">
                  <c:v>2.2805618061097053</c:v>
                </c:pt>
                <c:pt idx="793">
                  <c:v>2.3632854962727201</c:v>
                </c:pt>
                <c:pt idx="794">
                  <c:v>2.4482424892662551</c:v>
                </c:pt>
                <c:pt idx="795">
                  <c:v>2.5354476321316342</c:v>
                </c:pt>
                <c:pt idx="796">
                  <c:v>2.62491348841362</c:v>
                </c:pt>
                <c:pt idx="797">
                  <c:v>2.7166502829304449</c:v>
                </c:pt>
                <c:pt idx="798">
                  <c:v>2.81066585570988</c:v>
                </c:pt>
                <c:pt idx="799">
                  <c:v>2.906965625484542</c:v>
                </c:pt>
                <c:pt idx="800">
                  <c:v>3.0055525630570652</c:v>
                </c:pt>
                <c:pt idx="801">
                  <c:v>3.106427174759482</c:v>
                </c:pt>
                <c:pt idx="802">
                  <c:v>3.2095874961406894</c:v>
                </c:pt>
                <c:pt idx="803">
                  <c:v>3.315029095923772</c:v>
                </c:pt>
                <c:pt idx="804">
                  <c:v>3.422745090181786</c:v>
                </c:pt>
                <c:pt idx="805">
                  <c:v>3.5327261665886929</c:v>
                </c:pt>
                <c:pt idx="806">
                  <c:v>3.6449606185116901</c:v>
                </c:pt>
                <c:pt idx="807">
                  <c:v>3.7594343886247086</c:v>
                </c:pt>
                <c:pt idx="808">
                  <c:v>3.876131121641456</c:v>
                </c:pt>
                <c:pt idx="809">
                  <c:v>3.9950322256901303</c:v>
                </c:pt>
                <c:pt idx="810">
                  <c:v>4.1161169417825114</c:v>
                </c:pt>
                <c:pt idx="811">
                  <c:v>4.2393624207727267</c:v>
                </c:pt>
                <c:pt idx="812">
                  <c:v>4.3647438071413225</c:v>
                </c:pt>
                <c:pt idx="813">
                  <c:v>4.4922343289057798</c:v>
                </c:pt>
                <c:pt idx="814">
                  <c:v>4.6218053929193976</c:v>
                </c:pt>
                <c:pt idx="815">
                  <c:v>4.7534266847961781</c:v>
                </c:pt>
                <c:pt idx="816">
                  <c:v>4.887066272687755</c:v>
                </c:pt>
                <c:pt idx="817">
                  <c:v>5.0226907141308041</c:v>
                </c:pt>
                <c:pt idx="818">
                  <c:v>5.1602651651874654</c:v>
                </c:pt>
              </c:numCache>
            </c:numRef>
          </c:yVal>
          <c:smooth val="1"/>
          <c:extLst>
            <c:ext xmlns:c16="http://schemas.microsoft.com/office/drawing/2014/chart" uri="{C3380CC4-5D6E-409C-BE32-E72D297353CC}">
              <c16:uniqueId val="{00000000-34EA-4D35-8349-832D8BEB494F}"/>
            </c:ext>
          </c:extLst>
        </c:ser>
        <c:dLbls>
          <c:showLegendKey val="0"/>
          <c:showVal val="0"/>
          <c:showCatName val="0"/>
          <c:showSerName val="0"/>
          <c:showPercent val="0"/>
          <c:showBubbleSize val="0"/>
        </c:dLbls>
        <c:axId val="529360000"/>
        <c:axId val="529361920"/>
      </c:scatterChart>
      <c:scatterChart>
        <c:scatterStyle val="smoothMarker"/>
        <c:varyColors val="0"/>
        <c:ser>
          <c:idx val="1"/>
          <c:order val="1"/>
          <c:tx>
            <c:v>phase</c:v>
          </c:tx>
          <c:spPr>
            <a:ln w="38100" cap="rnd" cmpd="sng" algn="ctr">
              <a:solidFill>
                <a:schemeClr val="accent2">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Sheet2!$AY$4:$AY$822</c:f>
              <c:numCache>
                <c:formatCode>0.0000</c:formatCode>
                <c:ptCount val="819"/>
                <c:pt idx="0">
                  <c:v>5.503184713375794E-7</c:v>
                </c:pt>
                <c:pt idx="1">
                  <c:v>5.6313703524240213E-7</c:v>
                </c:pt>
                <c:pt idx="2">
                  <c:v>5.7625418185731033E-7</c:v>
                </c:pt>
                <c:pt idx="3">
                  <c:v>5.8967686606706509E-7</c:v>
                </c:pt>
                <c:pt idx="4">
                  <c:v>6.0341220475650442E-7</c:v>
                </c:pt>
                <c:pt idx="5">
                  <c:v>6.1746748058401037E-7</c:v>
                </c:pt>
                <c:pt idx="6">
                  <c:v>6.3185014584287077E-7</c:v>
                </c:pt>
                <c:pt idx="7">
                  <c:v>6.4656782641258186E-7</c:v>
                </c:pt>
                <c:pt idx="8">
                  <c:v>6.6162832580219419E-7</c:v>
                </c:pt>
                <c:pt idx="9">
                  <c:v>6.7703962928783292E-7</c:v>
                </c:pt>
                <c:pt idx="10">
                  <c:v>6.9280990814659928E-7</c:v>
                </c:pt>
                <c:pt idx="11">
                  <c:v>7.0894752398908791E-7</c:v>
                </c:pt>
                <c:pt idx="12">
                  <c:v>7.2546103319282544E-7</c:v>
                </c:pt>
                <c:pt idx="13">
                  <c:v>7.4235919143897352E-7</c:v>
                </c:pt>
                <c:pt idx="14">
                  <c:v>7.5965095835470848E-7</c:v>
                </c:pt>
                <c:pt idx="15">
                  <c:v>7.7734550226373191E-7</c:v>
                </c:pt>
                <c:pt idx="16">
                  <c:v>7.9545220504744009E-7</c:v>
                </c:pt>
                <c:pt idx="17">
                  <c:v>8.139806671193188E-7</c:v>
                </c:pt>
                <c:pt idx="18">
                  <c:v>8.3294071251521285E-7</c:v>
                </c:pt>
                <c:pt idx="19">
                  <c:v>8.5234239410215527E-7</c:v>
                </c:pt>
                <c:pt idx="20">
                  <c:v>8.721959989085362E-7</c:v>
                </c:pt>
                <c:pt idx="21">
                  <c:v>8.9251205357841712E-7</c:v>
                </c:pt>
                <c:pt idx="22">
                  <c:v>9.1330132995289974E-7</c:v>
                </c:pt>
                <c:pt idx="23">
                  <c:v>9.3457485078149489E-7</c:v>
                </c:pt>
                <c:pt idx="24">
                  <c:v>9.5634389556653496E-7</c:v>
                </c:pt>
                <c:pt idx="25">
                  <c:v>9.7862000654371276E-7</c:v>
                </c:pt>
                <c:pt idx="26">
                  <c:v>1.001414994801927E-6</c:v>
                </c:pt>
                <c:pt idx="27">
                  <c:v>1.0247409465456798E-6</c:v>
                </c:pt>
                <c:pt idx="28">
                  <c:v>1.0486102295033408E-6</c:v>
                </c:pt>
                <c:pt idx="29">
                  <c:v>1.0730354994846823E-6</c:v>
                </c:pt>
                <c:pt idx="30">
                  <c:v>1.0980297070911541E-6</c:v>
                </c:pt>
                <c:pt idx="31">
                  <c:v>1.1236061045824669E-6</c:v>
                </c:pt>
                <c:pt idx="32">
                  <c:v>1.1497782529031147E-6</c:v>
                </c:pt>
                <c:pt idx="33">
                  <c:v>1.1765600288725661E-6</c:v>
                </c:pt>
                <c:pt idx="34">
                  <c:v>1.2039656325429385E-6</c:v>
                </c:pt>
                <c:pt idx="35">
                  <c:v>1.2320095947280543E-6</c:v>
                </c:pt>
                <c:pt idx="36">
                  <c:v>1.26070678470787E-6</c:v>
                </c:pt>
                <c:pt idx="37">
                  <c:v>1.2900724181123649E-6</c:v>
                </c:pt>
                <c:pt idx="38">
                  <c:v>1.3201220649890694E-6</c:v>
                </c:pt>
                <c:pt idx="39">
                  <c:v>1.350871658058513E-6</c:v>
                </c:pt>
                <c:pt idx="40">
                  <c:v>1.3823375011619593E-6</c:v>
                </c:pt>
                <c:pt idx="41">
                  <c:v>1.4145362779059222E-6</c:v>
                </c:pt>
                <c:pt idx="42">
                  <c:v>1.4474850605080312E-6</c:v>
                </c:pt>
                <c:pt idx="43">
                  <c:v>1.4812013188489515E-6</c:v>
                </c:pt>
                <c:pt idx="44">
                  <c:v>1.5157029297351432E-6</c:v>
                </c:pt>
                <c:pt idx="45">
                  <c:v>1.5510081863773806E-6</c:v>
                </c:pt>
                <c:pt idx="46">
                  <c:v>1.5871358080900556E-6</c:v>
                </c:pt>
                <c:pt idx="47">
                  <c:v>1.6241049502164053E-6</c:v>
                </c:pt>
                <c:pt idx="48">
                  <c:v>1.6619352142849304E-6</c:v>
                </c:pt>
                <c:pt idx="49">
                  <c:v>1.7006466584023836E-6</c:v>
                </c:pt>
                <c:pt idx="50">
                  <c:v>1.74025980788884E-6</c:v>
                </c:pt>
                <c:pt idx="51">
                  <c:v>1.7807956661605012E-6</c:v>
                </c:pt>
                <c:pt idx="52">
                  <c:v>1.8222757258659786E-6</c:v>
                </c:pt>
                <c:pt idx="53">
                  <c:v>1.8647219802819803E-6</c:v>
                </c:pt>
                <c:pt idx="54">
                  <c:v>1.9081569349744416E-6</c:v>
                </c:pt>
                <c:pt idx="55">
                  <c:v>1.9526036197312679E-6</c:v>
                </c:pt>
                <c:pt idx="56">
                  <c:v>1.9980856007730419E-6</c:v>
                </c:pt>
                <c:pt idx="57">
                  <c:v>2.0446269932481339E-6</c:v>
                </c:pt>
                <c:pt idx="58">
                  <c:v>2.0922524740188838E-6</c:v>
                </c:pt>
                <c:pt idx="59">
                  <c:v>2.1409872947455942E-6</c:v>
                </c:pt>
                <c:pt idx="60">
                  <c:v>2.1908572952752966E-6</c:v>
                </c:pt>
                <c:pt idx="61">
                  <c:v>2.2418889173423783E-6</c:v>
                </c:pt>
                <c:pt idx="62">
                  <c:v>2.2941092185883414E-6</c:v>
                </c:pt>
                <c:pt idx="63">
                  <c:v>2.3475458869081254E-6</c:v>
                </c:pt>
                <c:pt idx="64">
                  <c:v>2.4022272551305933E-6</c:v>
                </c:pt>
                <c:pt idx="65">
                  <c:v>2.4581823160409674E-6</c:v>
                </c:pt>
                <c:pt idx="66">
                  <c:v>2.5154407377531956E-6</c:v>
                </c:pt>
                <c:pt idx="67">
                  <c:v>2.5740328794403747E-6</c:v>
                </c:pt>
                <c:pt idx="68">
                  <c:v>2.6339898074315875E-6</c:v>
                </c:pt>
                <c:pt idx="69">
                  <c:v>2.6953433116836762E-6</c:v>
                </c:pt>
                <c:pt idx="70">
                  <c:v>2.7581259226367059E-6</c:v>
                </c:pt>
                <c:pt idx="71">
                  <c:v>2.8223709284620297E-6</c:v>
                </c:pt>
                <c:pt idx="72">
                  <c:v>2.8881123927121226E-6</c:v>
                </c:pt>
                <c:pt idx="73">
                  <c:v>2.9553851723815152E-6</c:v>
                </c:pt>
                <c:pt idx="74">
                  <c:v>3.0242249363884527E-6</c:v>
                </c:pt>
                <c:pt idx="75">
                  <c:v>3.0946681844870126E-6</c:v>
                </c:pt>
                <c:pt idx="76">
                  <c:v>3.166752266619764E-6</c:v>
                </c:pt>
                <c:pt idx="77">
                  <c:v>3.240515402721201E-6</c:v>
                </c:pt>
                <c:pt idx="78">
                  <c:v>3.3159967029824496E-6</c:v>
                </c:pt>
                <c:pt idx="79">
                  <c:v>3.3932361885880263E-6</c:v>
                </c:pt>
                <c:pt idx="80">
                  <c:v>3.4722748129355821E-6</c:v>
                </c:pt>
                <c:pt idx="81">
                  <c:v>3.5531544833499465E-6</c:v>
                </c:pt>
                <c:pt idx="82">
                  <c:v>3.6359180833029441E-6</c:v>
                </c:pt>
                <c:pt idx="83">
                  <c:v>3.720609495150773E-6</c:v>
                </c:pt>
                <c:pt idx="84">
                  <c:v>3.8072736234010198E-6</c:v>
                </c:pt>
                <c:pt idx="85">
                  <c:v>3.8959564185216212E-6</c:v>
                </c:pt>
                <c:pt idx="86">
                  <c:v>3.9867049013043993E-6</c:v>
                </c:pt>
                <c:pt idx="87">
                  <c:v>4.0795671877961266E-6</c:v>
                </c:pt>
                <c:pt idx="88">
                  <c:v>4.1745925148102747E-6</c:v>
                </c:pt>
                <c:pt idx="89">
                  <c:v>4.271831266033047E-6</c:v>
                </c:pt>
                <c:pt idx="90">
                  <c:v>4.3713349987374397E-6</c:v>
                </c:pt>
                <c:pt idx="91">
                  <c:v>4.4731564711196197E-6</c:v>
                </c:pt>
                <c:pt idx="92">
                  <c:v>4.5773496702720129E-6</c:v>
                </c:pt>
                <c:pt idx="93">
                  <c:v>4.6839698408079697E-6</c:v>
                </c:pt>
                <c:pt idx="94">
                  <c:v>4.7930735141531946E-6</c:v>
                </c:pt>
                <c:pt idx="95">
                  <c:v>4.9047185385194514E-6</c:v>
                </c:pt>
                <c:pt idx="96">
                  <c:v>5.0189641095764549E-6</c:v>
                </c:pt>
                <c:pt idx="97">
                  <c:v>5.135870801838204E-6</c:v>
                </c:pt>
                <c:pt idx="98">
                  <c:v>5.255500600780371E-6</c:v>
                </c:pt>
                <c:pt idx="99">
                  <c:v>5.377916935705846E-6</c:v>
                </c:pt>
                <c:pt idx="100">
                  <c:v>5.503184713375776E-6</c:v>
                </c:pt>
                <c:pt idx="101">
                  <c:v>5.6313703524240027E-6</c:v>
                </c:pt>
                <c:pt idx="102">
                  <c:v>5.7625418185730806E-6</c:v>
                </c:pt>
                <c:pt idx="103">
                  <c:v>5.896768660670625E-6</c:v>
                </c:pt>
                <c:pt idx="104">
                  <c:v>6.0341220475650231E-6</c:v>
                </c:pt>
                <c:pt idx="105">
                  <c:v>6.1746748058400749E-6</c:v>
                </c:pt>
                <c:pt idx="106">
                  <c:v>6.3185014584286789E-6</c:v>
                </c:pt>
                <c:pt idx="107">
                  <c:v>6.4656782641257841E-6</c:v>
                </c:pt>
                <c:pt idx="108">
                  <c:v>6.6162832580219091E-6</c:v>
                </c:pt>
                <c:pt idx="109">
                  <c:v>6.7703962928782962E-6</c:v>
                </c:pt>
                <c:pt idx="110">
                  <c:v>6.928099081465953E-6</c:v>
                </c:pt>
                <c:pt idx="111">
                  <c:v>7.0894752398908365E-6</c:v>
                </c:pt>
                <c:pt idx="112">
                  <c:v>7.2546103319282154E-6</c:v>
                </c:pt>
                <c:pt idx="113">
                  <c:v>7.4235919143896907E-6</c:v>
                </c:pt>
                <c:pt idx="114">
                  <c:v>7.5965095835470407E-6</c:v>
                </c:pt>
                <c:pt idx="115">
                  <c:v>7.7734550226372651E-6</c:v>
                </c:pt>
                <c:pt idx="116">
                  <c:v>7.9545220504743477E-6</c:v>
                </c:pt>
                <c:pt idx="117">
                  <c:v>8.1398066711931351E-6</c:v>
                </c:pt>
                <c:pt idx="118">
                  <c:v>8.3294071251520633E-6</c:v>
                </c:pt>
                <c:pt idx="119">
                  <c:v>8.5234239410214832E-6</c:v>
                </c:pt>
                <c:pt idx="120">
                  <c:v>8.7219599890852955E-6</c:v>
                </c:pt>
                <c:pt idx="121">
                  <c:v>8.9251205357840941E-6</c:v>
                </c:pt>
                <c:pt idx="122">
                  <c:v>9.133013299528915E-6</c:v>
                </c:pt>
                <c:pt idx="123">
                  <c:v>9.3457485078148534E-6</c:v>
                </c:pt>
                <c:pt idx="124">
                  <c:v>9.5634389556652577E-6</c:v>
                </c:pt>
                <c:pt idx="125">
                  <c:v>9.7862000654370268E-6</c:v>
                </c:pt>
                <c:pt idx="126">
                  <c:v>1.0014149948019153E-5</c:v>
                </c:pt>
                <c:pt idx="127">
                  <c:v>1.0247409465456681E-5</c:v>
                </c:pt>
                <c:pt idx="128">
                  <c:v>1.048610229503328E-5</c:v>
                </c:pt>
                <c:pt idx="129">
                  <c:v>1.0730354994846682E-5</c:v>
                </c:pt>
                <c:pt idx="130">
                  <c:v>1.098029707091139E-5</c:v>
                </c:pt>
                <c:pt idx="131">
                  <c:v>1.1236061045824519E-5</c:v>
                </c:pt>
                <c:pt idx="132">
                  <c:v>1.1497782529030971E-5</c:v>
                </c:pt>
                <c:pt idx="133">
                  <c:v>1.1765600288725481E-5</c:v>
                </c:pt>
                <c:pt idx="134">
                  <c:v>1.203965632542918E-5</c:v>
                </c:pt>
                <c:pt idx="135">
                  <c:v>1.2320095947280336E-5</c:v>
                </c:pt>
                <c:pt idx="136">
                  <c:v>1.2607067847078475E-5</c:v>
                </c:pt>
                <c:pt idx="137">
                  <c:v>1.2900724181123405E-5</c:v>
                </c:pt>
                <c:pt idx="138">
                  <c:v>1.3201220649890436E-5</c:v>
                </c:pt>
                <c:pt idx="139">
                  <c:v>1.3508716580584866E-5</c:v>
                </c:pt>
                <c:pt idx="140">
                  <c:v>1.3823375011619295E-5</c:v>
                </c:pt>
                <c:pt idx="141">
                  <c:v>1.414536277905891E-5</c:v>
                </c:pt>
                <c:pt idx="142">
                  <c:v>1.4474850605079964E-5</c:v>
                </c:pt>
                <c:pt idx="143">
                  <c:v>1.4812013188489158E-5</c:v>
                </c:pt>
                <c:pt idx="144">
                  <c:v>1.5157029297351042E-5</c:v>
                </c:pt>
                <c:pt idx="145">
                  <c:v>1.5510081863773385E-5</c:v>
                </c:pt>
                <c:pt idx="146">
                  <c:v>1.5871358080900104E-5</c:v>
                </c:pt>
                <c:pt idx="147">
                  <c:v>1.6241049502163584E-5</c:v>
                </c:pt>
                <c:pt idx="148">
                  <c:v>1.6619352142848784E-5</c:v>
                </c:pt>
                <c:pt idx="149">
                  <c:v>1.7006466584023285E-5</c:v>
                </c:pt>
                <c:pt idx="150">
                  <c:v>1.7402598078887817E-5</c:v>
                </c:pt>
                <c:pt idx="151">
                  <c:v>1.7807956661604363E-5</c:v>
                </c:pt>
                <c:pt idx="152">
                  <c:v>1.8222757258659105E-5</c:v>
                </c:pt>
                <c:pt idx="153">
                  <c:v>1.8647219802819056E-5</c:v>
                </c:pt>
                <c:pt idx="154">
                  <c:v>1.9081569349743623E-5</c:v>
                </c:pt>
                <c:pt idx="155">
                  <c:v>1.952603619731184E-5</c:v>
                </c:pt>
                <c:pt idx="156">
                  <c:v>1.9980856007729508E-5</c:v>
                </c:pt>
                <c:pt idx="157">
                  <c:v>2.0446269932480367E-5</c:v>
                </c:pt>
                <c:pt idx="158">
                  <c:v>2.0922524740187809E-5</c:v>
                </c:pt>
                <c:pt idx="159">
                  <c:v>2.1409872947454825E-5</c:v>
                </c:pt>
                <c:pt idx="160">
                  <c:v>2.1908572952751772E-5</c:v>
                </c:pt>
                <c:pt idx="161">
                  <c:v>2.2418889173422484E-5</c:v>
                </c:pt>
                <c:pt idx="162">
                  <c:v>2.2941092185882052E-5</c:v>
                </c:pt>
                <c:pt idx="163">
                  <c:v>2.34754588690798E-5</c:v>
                </c:pt>
                <c:pt idx="164">
                  <c:v>2.4022272551304366E-5</c:v>
                </c:pt>
                <c:pt idx="165">
                  <c:v>2.4581823160407995E-5</c:v>
                </c:pt>
                <c:pt idx="166">
                  <c:v>2.5154407377530174E-5</c:v>
                </c:pt>
                <c:pt idx="167">
                  <c:v>2.5740328794401818E-5</c:v>
                </c:pt>
                <c:pt idx="168">
                  <c:v>2.6339898074313815E-5</c:v>
                </c:pt>
                <c:pt idx="169">
                  <c:v>2.6953433116834533E-5</c:v>
                </c:pt>
                <c:pt idx="170">
                  <c:v>2.7581259226364694E-5</c:v>
                </c:pt>
                <c:pt idx="171">
                  <c:v>2.8223709284617765E-5</c:v>
                </c:pt>
                <c:pt idx="172">
                  <c:v>2.8881123927118483E-5</c:v>
                </c:pt>
                <c:pt idx="173">
                  <c:v>2.9553851723812226E-5</c:v>
                </c:pt>
                <c:pt idx="174">
                  <c:v>3.0242249363881425E-5</c:v>
                </c:pt>
                <c:pt idx="175">
                  <c:v>3.094668184486676E-5</c:v>
                </c:pt>
                <c:pt idx="176">
                  <c:v>3.1667522666194037E-5</c:v>
                </c:pt>
                <c:pt idx="177">
                  <c:v>3.2405154027208149E-5</c:v>
                </c:pt>
                <c:pt idx="178">
                  <c:v>3.3159967029820341E-5</c:v>
                </c:pt>
                <c:pt idx="179">
                  <c:v>3.3932361885875839E-5</c:v>
                </c:pt>
                <c:pt idx="180">
                  <c:v>3.4722748129351042E-5</c:v>
                </c:pt>
                <c:pt idx="181">
                  <c:v>3.5531544833494376E-5</c:v>
                </c:pt>
                <c:pt idx="182">
                  <c:v>3.6359180833023992E-5</c:v>
                </c:pt>
                <c:pt idx="183">
                  <c:v>3.7206094951501891E-5</c:v>
                </c:pt>
                <c:pt idx="184">
                  <c:v>3.8072736234003928E-5</c:v>
                </c:pt>
                <c:pt idx="185">
                  <c:v>3.8959564185209501E-5</c:v>
                </c:pt>
                <c:pt idx="186">
                  <c:v>3.9867049013036762E-5</c:v>
                </c:pt>
                <c:pt idx="187">
                  <c:v>4.0795671877953567E-5</c:v>
                </c:pt>
                <c:pt idx="188">
                  <c:v>4.1745925148094493E-5</c:v>
                </c:pt>
                <c:pt idx="189">
                  <c:v>4.2718312660321631E-5</c:v>
                </c:pt>
                <c:pt idx="190">
                  <c:v>4.3713349987364915E-5</c:v>
                </c:pt>
                <c:pt idx="191">
                  <c:v>4.4731564711186032E-5</c:v>
                </c:pt>
                <c:pt idx="192">
                  <c:v>4.577349670270924E-5</c:v>
                </c:pt>
                <c:pt idx="193">
                  <c:v>4.683969840806809E-5</c:v>
                </c:pt>
                <c:pt idx="194">
                  <c:v>4.7930735141519453E-5</c:v>
                </c:pt>
                <c:pt idx="195">
                  <c:v>4.9047185385181158E-5</c:v>
                </c:pt>
                <c:pt idx="196">
                  <c:v>5.0189641095750194E-5</c:v>
                </c:pt>
                <c:pt idx="197">
                  <c:v>5.1358708018366678E-5</c:v>
                </c:pt>
                <c:pt idx="198">
                  <c:v>5.2555006007787239E-5</c:v>
                </c:pt>
                <c:pt idx="199">
                  <c:v>5.3779169357040803E-5</c:v>
                </c:pt>
                <c:pt idx="200">
                  <c:v>5.5031847133738824E-5</c:v>
                </c:pt>
                <c:pt idx="201">
                  <c:v>5.6313703524219757E-5</c:v>
                </c:pt>
                <c:pt idx="202">
                  <c:v>5.7625418185709082E-5</c:v>
                </c:pt>
                <c:pt idx="203">
                  <c:v>5.896768660668296E-5</c:v>
                </c:pt>
                <c:pt idx="204">
                  <c:v>6.0341220475625282E-5</c:v>
                </c:pt>
                <c:pt idx="205">
                  <c:v>6.1746748058374022E-5</c:v>
                </c:pt>
                <c:pt idx="206">
                  <c:v>6.3185014584258157E-5</c:v>
                </c:pt>
                <c:pt idx="207">
                  <c:v>6.4656782641227134E-5</c:v>
                </c:pt>
                <c:pt idx="208">
                  <c:v>6.6162832580186199E-5</c:v>
                </c:pt>
                <c:pt idx="209">
                  <c:v>6.7703962928747697E-5</c:v>
                </c:pt>
                <c:pt idx="210">
                  <c:v>6.9280990814621769E-5</c:v>
                </c:pt>
                <c:pt idx="211">
                  <c:v>7.0894752398867903E-5</c:v>
                </c:pt>
                <c:pt idx="212">
                  <c:v>7.2546103319238791E-5</c:v>
                </c:pt>
                <c:pt idx="213">
                  <c:v>7.4235919143850423E-5</c:v>
                </c:pt>
                <c:pt idx="214">
                  <c:v>7.5965095835420609E-5</c:v>
                </c:pt>
                <c:pt idx="215">
                  <c:v>7.7734550226319325E-5</c:v>
                </c:pt>
                <c:pt idx="216">
                  <c:v>7.9545220504686326E-5</c:v>
                </c:pt>
                <c:pt idx="217">
                  <c:v>8.1398066711870073E-5</c:v>
                </c:pt>
                <c:pt idx="218">
                  <c:v>8.3294071251454992E-5</c:v>
                </c:pt>
                <c:pt idx="219">
                  <c:v>8.5234239410144505E-5</c:v>
                </c:pt>
                <c:pt idx="220">
                  <c:v>8.7219599890777589E-5</c:v>
                </c:pt>
                <c:pt idx="221">
                  <c:v>8.9251205357760178E-5</c:v>
                </c:pt>
                <c:pt idx="222">
                  <c:v>9.1330132995202614E-5</c:v>
                </c:pt>
                <c:pt idx="223">
                  <c:v>9.3457485078055817E-5</c:v>
                </c:pt>
                <c:pt idx="224">
                  <c:v>9.563438955655322E-5</c:v>
                </c:pt>
                <c:pt idx="225">
                  <c:v>9.7862000654263813E-5</c:v>
                </c:pt>
                <c:pt idx="226">
                  <c:v>1.0014149948007744E-4</c:v>
                </c:pt>
                <c:pt idx="227">
                  <c:v>1.0247409465444453E-4</c:v>
                </c:pt>
                <c:pt idx="228">
                  <c:v>1.0486102295020182E-4</c:v>
                </c:pt>
                <c:pt idx="229">
                  <c:v>1.0730354994832647E-4</c:v>
                </c:pt>
                <c:pt idx="230">
                  <c:v>1.098029707089635E-4</c:v>
                </c:pt>
                <c:pt idx="231">
                  <c:v>1.1236061045808404E-4</c:v>
                </c:pt>
                <c:pt idx="232">
                  <c:v>1.1497782529013702E-4</c:v>
                </c:pt>
                <c:pt idx="233">
                  <c:v>1.1765600288706979E-4</c:v>
                </c:pt>
                <c:pt idx="234">
                  <c:v>1.2039656325409356E-4</c:v>
                </c:pt>
                <c:pt idx="235">
                  <c:v>1.2320095947259094E-4</c:v>
                </c:pt>
                <c:pt idx="236">
                  <c:v>1.260706784705571E-4</c:v>
                </c:pt>
                <c:pt idx="237">
                  <c:v>1.2900724181099012E-4</c:v>
                </c:pt>
                <c:pt idx="238">
                  <c:v>1.3201220649864304E-4</c:v>
                </c:pt>
                <c:pt idx="239">
                  <c:v>1.3508716580556862E-4</c:v>
                </c:pt>
                <c:pt idx="240">
                  <c:v>1.3823375011589291E-4</c:v>
                </c:pt>
                <c:pt idx="241">
                  <c:v>1.4145362779026754E-4</c:v>
                </c:pt>
                <c:pt idx="242">
                  <c:v>1.4474850605045508E-4</c:v>
                </c:pt>
                <c:pt idx="243">
                  <c:v>1.4812013188452241E-4</c:v>
                </c:pt>
                <c:pt idx="244">
                  <c:v>1.5157029297311486E-4</c:v>
                </c:pt>
                <c:pt idx="245">
                  <c:v>1.5510081863730999E-4</c:v>
                </c:pt>
                <c:pt idx="246">
                  <c:v>1.5871358080854682E-4</c:v>
                </c:pt>
                <c:pt idx="247">
                  <c:v>1.6241049502114917E-4</c:v>
                </c:pt>
                <c:pt idx="248">
                  <c:v>1.6619352142796637E-4</c:v>
                </c:pt>
                <c:pt idx="249">
                  <c:v>1.7006466583967397E-4</c:v>
                </c:pt>
                <c:pt idx="250">
                  <c:v>1.7402598078828323E-4</c:v>
                </c:pt>
                <c:pt idx="251">
                  <c:v>1.7807956661540619E-4</c:v>
                </c:pt>
                <c:pt idx="252">
                  <c:v>1.8222757258590767E-4</c:v>
                </c:pt>
                <c:pt idx="253">
                  <c:v>1.8647219802745823E-4</c:v>
                </c:pt>
                <c:pt idx="254">
                  <c:v>1.9081569349665119E-4</c:v>
                </c:pt>
                <c:pt idx="255">
                  <c:v>1.9526036197227732E-4</c:v>
                </c:pt>
                <c:pt idx="256">
                  <c:v>1.9980856007639324E-4</c:v>
                </c:pt>
                <c:pt idx="257">
                  <c:v>2.0446269932383745E-4</c:v>
                </c:pt>
                <c:pt idx="258">
                  <c:v>2.0922524740084209E-4</c:v>
                </c:pt>
                <c:pt idx="259">
                  <c:v>2.1409872947343841E-4</c:v>
                </c:pt>
                <c:pt idx="260">
                  <c:v>2.1908572952632812E-4</c:v>
                </c:pt>
                <c:pt idx="261">
                  <c:v>2.2418889173295012E-4</c:v>
                </c:pt>
                <c:pt idx="262">
                  <c:v>2.2941092185745408E-4</c:v>
                </c:pt>
                <c:pt idx="263">
                  <c:v>2.3475458868933371E-4</c:v>
                </c:pt>
                <c:pt idx="264">
                  <c:v>2.4022272551147433E-4</c:v>
                </c:pt>
                <c:pt idx="265">
                  <c:v>2.4581823160239804E-4</c:v>
                </c:pt>
                <c:pt idx="266">
                  <c:v>2.5154407377349906E-4</c:v>
                </c:pt>
                <c:pt idx="267">
                  <c:v>2.5740328794208653E-4</c:v>
                </c:pt>
                <c:pt idx="268">
                  <c:v>2.6339898074106787E-4</c:v>
                </c:pt>
                <c:pt idx="269">
                  <c:v>2.695343311661269E-4</c:v>
                </c:pt>
                <c:pt idx="270">
                  <c:v>2.7581259226126933E-4</c:v>
                </c:pt>
                <c:pt idx="271">
                  <c:v>2.8223709284363026E-4</c:v>
                </c:pt>
                <c:pt idx="272">
                  <c:v>2.8881123926845437E-4</c:v>
                </c:pt>
                <c:pt idx="273">
                  <c:v>2.9553851723519676E-4</c:v>
                </c:pt>
                <c:pt idx="274">
                  <c:v>3.0242249363567883E-4</c:v>
                </c:pt>
                <c:pt idx="275">
                  <c:v>3.0946681844530799E-4</c:v>
                </c:pt>
                <c:pt idx="276">
                  <c:v>3.1667522665833998E-4</c:v>
                </c:pt>
                <c:pt idx="277">
                  <c:v>3.2405154026822236E-4</c:v>
                </c:pt>
                <c:pt idx="278">
                  <c:v>3.3159967029406891E-4</c:v>
                </c:pt>
                <c:pt idx="279">
                  <c:v>3.3932361885432737E-4</c:v>
                </c:pt>
                <c:pt idx="280">
                  <c:v>3.4722748128876251E-4</c:v>
                </c:pt>
                <c:pt idx="281">
                  <c:v>3.5531544832985564E-4</c:v>
                </c:pt>
                <c:pt idx="282">
                  <c:v>3.6359180832478739E-4</c:v>
                </c:pt>
                <c:pt idx="283">
                  <c:v>3.72060949509176E-4</c:v>
                </c:pt>
                <c:pt idx="284">
                  <c:v>3.8072736233377819E-4</c:v>
                </c:pt>
                <c:pt idx="285">
                  <c:v>3.8959564184538534E-4</c:v>
                </c:pt>
                <c:pt idx="286">
                  <c:v>3.9867049012317805E-4</c:v>
                </c:pt>
                <c:pt idx="287">
                  <c:v>4.0795671877183091E-4</c:v>
                </c:pt>
                <c:pt idx="288">
                  <c:v>4.1745925147268915E-4</c:v>
                </c:pt>
                <c:pt idx="289">
                  <c:v>4.2718312659436924E-4</c:v>
                </c:pt>
                <c:pt idx="290">
                  <c:v>4.3713349986416962E-4</c:v>
                </c:pt>
                <c:pt idx="291">
                  <c:v>4.4731564710170165E-4</c:v>
                </c:pt>
                <c:pt idx="292">
                  <c:v>4.5773496701621716E-4</c:v>
                </c:pt>
                <c:pt idx="293">
                  <c:v>4.6839698406901556E-4</c:v>
                </c:pt>
                <c:pt idx="294">
                  <c:v>4.793073514027069E-4</c:v>
                </c:pt>
                <c:pt idx="295">
                  <c:v>4.9047185383842935E-4</c:v>
                </c:pt>
                <c:pt idx="296">
                  <c:v>5.0189641094316193E-4</c:v>
                </c:pt>
                <c:pt idx="297">
                  <c:v>5.1358708016829944E-4</c:v>
                </c:pt>
                <c:pt idx="298">
                  <c:v>5.2555006006140502E-4</c:v>
                </c:pt>
                <c:pt idx="299">
                  <c:v>5.3779169355276158E-4</c:v>
                </c:pt>
                <c:pt idx="300">
                  <c:v>5.5031847131847898E-4</c:v>
                </c:pt>
                <c:pt idx="301">
                  <c:v>5.6313703522193411E-4</c:v>
                </c:pt>
                <c:pt idx="302">
                  <c:v>5.7625418183537705E-4</c:v>
                </c:pt>
                <c:pt idx="303">
                  <c:v>5.8967686604356165E-4</c:v>
                </c:pt>
                <c:pt idx="304">
                  <c:v>6.0341220473131881E-4</c:v>
                </c:pt>
                <c:pt idx="305">
                  <c:v>6.1746748055702344E-4</c:v>
                </c:pt>
                <c:pt idx="306">
                  <c:v>6.3185014581395064E-4</c:v>
                </c:pt>
                <c:pt idx="307">
                  <c:v>6.4656782638159219E-4</c:v>
                </c:pt>
                <c:pt idx="308">
                  <c:v>6.616283257689867E-4</c:v>
                </c:pt>
                <c:pt idx="309">
                  <c:v>6.7703962925225007E-4</c:v>
                </c:pt>
                <c:pt idx="310">
                  <c:v>6.9280990810846978E-4</c:v>
                </c:pt>
                <c:pt idx="311">
                  <c:v>7.0894752394822858E-4</c:v>
                </c:pt>
                <c:pt idx="312">
                  <c:v>7.2546103314904237E-4</c:v>
                </c:pt>
                <c:pt idx="313">
                  <c:v>7.4235919139205883E-4</c:v>
                </c:pt>
                <c:pt idx="314">
                  <c:v>7.5965095830443684E-4</c:v>
                </c:pt>
                <c:pt idx="315">
                  <c:v>7.7734550220986325E-4</c:v>
                </c:pt>
                <c:pt idx="316">
                  <c:v>7.954522049897154E-4</c:v>
                </c:pt>
                <c:pt idx="317">
                  <c:v>8.1398066705746553E-4</c:v>
                </c:pt>
                <c:pt idx="318">
                  <c:v>8.3294071244893319E-4</c:v>
                </c:pt>
                <c:pt idx="319">
                  <c:v>8.5234239403113364E-4</c:v>
                </c:pt>
                <c:pt idx="320">
                  <c:v>8.7219599883243341E-4</c:v>
                </c:pt>
                <c:pt idx="321">
                  <c:v>8.9251205349687125E-4</c:v>
                </c:pt>
                <c:pt idx="322">
                  <c:v>9.1330132986551743E-4</c:v>
                </c:pt>
                <c:pt idx="323">
                  <c:v>9.3457485068786116E-4</c:v>
                </c:pt>
                <c:pt idx="324">
                  <c:v>9.5634389546620261E-4</c:v>
                </c:pt>
                <c:pt idx="325">
                  <c:v>9.7862000643620392E-4</c:v>
                </c:pt>
                <c:pt idx="326">
                  <c:v>1.0014149946867268E-3</c:v>
                </c:pt>
                <c:pt idx="327">
                  <c:v>1.0247409464222365E-3</c:v>
                </c:pt>
                <c:pt idx="328">
                  <c:v>1.0486102293710668E-3</c:v>
                </c:pt>
                <c:pt idx="329">
                  <c:v>1.073035499342945E-3</c:v>
                </c:pt>
                <c:pt idx="330">
                  <c:v>1.0980297069392794E-3</c:v>
                </c:pt>
                <c:pt idx="331">
                  <c:v>1.1236061044197277E-3</c:v>
                </c:pt>
                <c:pt idx="332">
                  <c:v>1.149778252728732E-3</c:v>
                </c:pt>
                <c:pt idx="333">
                  <c:v>1.1765600286857086E-3</c:v>
                </c:pt>
                <c:pt idx="334">
                  <c:v>1.2039656323427166E-3</c:v>
                </c:pt>
                <c:pt idx="335">
                  <c:v>1.2320095945135387E-3</c:v>
                </c:pt>
                <c:pt idx="336">
                  <c:v>1.2607067844780055E-3</c:v>
                </c:pt>
                <c:pt idx="337">
                  <c:v>1.2900724178660588E-3</c:v>
                </c:pt>
                <c:pt idx="338">
                  <c:v>1.3201220647251436E-3</c:v>
                </c:pt>
                <c:pt idx="339">
                  <c:v>1.3508716577757067E-3</c:v>
                </c:pt>
                <c:pt idx="340">
                  <c:v>1.3823375008589222E-3</c:v>
                </c:pt>
                <c:pt idx="341">
                  <c:v>1.4145362775812098E-3</c:v>
                </c:pt>
                <c:pt idx="342">
                  <c:v>1.4474850601600882E-3</c:v>
                </c:pt>
                <c:pt idx="343">
                  <c:v>1.4812013184761191E-3</c:v>
                </c:pt>
                <c:pt idx="344">
                  <c:v>1.5157029293356406E-3</c:v>
                </c:pt>
                <c:pt idx="345">
                  <c:v>1.551008185949303E-3</c:v>
                </c:pt>
                <c:pt idx="346">
                  <c:v>1.5871358076313567E-3</c:v>
                </c:pt>
                <c:pt idx="347">
                  <c:v>1.6241049497248926E-3</c:v>
                </c:pt>
                <c:pt idx="348">
                  <c:v>1.6619352137582598E-3</c:v>
                </c:pt>
                <c:pt idx="349">
                  <c:v>1.700646657838042E-3</c:v>
                </c:pt>
                <c:pt idx="350">
                  <c:v>1.740259807284132E-3</c:v>
                </c:pt>
                <c:pt idx="351">
                  <c:v>1.7807956655125387E-3</c:v>
                </c:pt>
                <c:pt idx="352">
                  <c:v>1.8222757251716646E-3</c:v>
                </c:pt>
                <c:pt idx="353">
                  <c:v>1.8647219795380032E-3</c:v>
                </c:pt>
                <c:pt idx="354">
                  <c:v>1.9081569341772523E-3</c:v>
                </c:pt>
                <c:pt idx="355">
                  <c:v>1.9526036188770586E-3</c:v>
                </c:pt>
                <c:pt idx="356">
                  <c:v>1.9980855998577322E-3</c:v>
                </c:pt>
                <c:pt idx="357">
                  <c:v>2.0446269922673515E-3</c:v>
                </c:pt>
                <c:pt idx="358">
                  <c:v>2.092252472967954E-3</c:v>
                </c:pt>
                <c:pt idx="359">
                  <c:v>2.1409872936194959E-3</c:v>
                </c:pt>
                <c:pt idx="360">
                  <c:v>2.1908572940686514E-3</c:v>
                </c:pt>
                <c:pt idx="361">
                  <c:v>2.2418889160494269E-3</c:v>
                </c:pt>
                <c:pt idx="362">
                  <c:v>2.2941092172029174E-3</c:v>
                </c:pt>
                <c:pt idx="363">
                  <c:v>2.347545885423605E-3</c:v>
                </c:pt>
                <c:pt idx="364">
                  <c:v>2.4022272535398925E-3</c:v>
                </c:pt>
                <c:pt idx="365">
                  <c:v>2.4581823143364928E-3</c:v>
                </c:pt>
                <c:pt idx="366">
                  <c:v>2.5154407359268146E-3</c:v>
                </c:pt>
                <c:pt idx="367">
                  <c:v>2.5740328774833637E-3</c:v>
                </c:pt>
                <c:pt idx="368">
                  <c:v>2.6339898053346017E-3</c:v>
                </c:pt>
                <c:pt idx="369">
                  <c:v>2.6953433094367017E-3</c:v>
                </c:pt>
                <c:pt idx="370">
                  <c:v>2.758125920229026E-3</c:v>
                </c:pt>
                <c:pt idx="371">
                  <c:v>2.8223709258821455E-3</c:v>
                </c:pt>
                <c:pt idx="372">
                  <c:v>2.8881123899477143E-3</c:v>
                </c:pt>
                <c:pt idx="373">
                  <c:v>2.9553851694193896E-3</c:v>
                </c:pt>
                <c:pt idx="374">
                  <c:v>3.0242249332144678E-3</c:v>
                </c:pt>
                <c:pt idx="375">
                  <c:v>3.094668181086016E-3</c:v>
                </c:pt>
                <c:pt idx="376">
                  <c:v>3.1667522629755195E-3</c:v>
                </c:pt>
                <c:pt idx="377">
                  <c:v>3.2405153988163096E-3</c:v>
                </c:pt>
                <c:pt idx="378">
                  <c:v>3.3159966987983494E-3</c:v>
                </c:pt>
                <c:pt idx="379">
                  <c:v>3.3932361841046664E-3</c:v>
                </c:pt>
                <c:pt idx="380">
                  <c:v>3.47227480813156E-3</c:v>
                </c:pt>
                <c:pt idx="381">
                  <c:v>3.5531544782023295E-3</c:v>
                </c:pt>
                <c:pt idx="382">
                  <c:v>3.6359180777871636E-3</c:v>
                </c:pt>
                <c:pt idx="383">
                  <c:v>3.7206094892404847E-3</c:v>
                </c:pt>
                <c:pt idx="384">
                  <c:v>3.8072736170680164E-3</c:v>
                </c:pt>
                <c:pt idx="385">
                  <c:v>3.8959564117356641E-3</c:v>
                </c:pt>
                <c:pt idx="386">
                  <c:v>3.986704894033106E-3</c:v>
                </c:pt>
                <c:pt idx="387">
                  <c:v>4.0795671800047777E-3</c:v>
                </c:pt>
                <c:pt idx="388">
                  <c:v>4.1745925064616786E-3</c:v>
                </c:pt>
                <c:pt idx="389">
                  <c:v>4.2718312570873369E-3</c:v>
                </c:pt>
                <c:pt idx="390">
                  <c:v>4.3713349891519246E-3</c:v>
                </c:pt>
                <c:pt idx="391">
                  <c:v>4.4731564608485371E-3</c:v>
                </c:pt>
                <c:pt idx="392">
                  <c:v>4.5773496592663287E-3</c:v>
                </c:pt>
                <c:pt idx="393">
                  <c:v>4.6839698290151478E-3</c:v>
                </c:pt>
                <c:pt idx="394">
                  <c:v>4.7930735015169366E-3</c:v>
                </c:pt>
                <c:pt idx="395">
                  <c:v>4.9047185249794355E-3</c:v>
                </c:pt>
                <c:pt idx="396">
                  <c:v>5.0189640950680436E-3</c:v>
                </c:pt>
                <c:pt idx="397">
                  <c:v>5.1358707862921363E-3</c:v>
                </c:pt>
                <c:pt idx="398">
                  <c:v>5.2555005841224446E-3</c:v>
                </c:pt>
                <c:pt idx="399">
                  <c:v>5.377916917856532E-3</c:v>
                </c:pt>
                <c:pt idx="400">
                  <c:v>5.5031846942498594E-3</c:v>
                </c:pt>
                <c:pt idx="401">
                  <c:v>5.6313703319301866E-3</c:v>
                </c:pt>
                <c:pt idx="402">
                  <c:v>5.7625417966135463E-3</c:v>
                </c:pt>
                <c:pt idx="403">
                  <c:v>5.8967686371405341E-3</c:v>
                </c:pt>
                <c:pt idx="404">
                  <c:v>6.0341220223520441E-3</c:v>
                </c:pt>
                <c:pt idx="405">
                  <c:v>6.1746747788238516E-3</c:v>
                </c:pt>
                <c:pt idx="406">
                  <c:v>6.3185014294802394E-3</c:v>
                </c:pt>
                <c:pt idx="407">
                  <c:v>6.4656782331069616E-3</c:v>
                </c:pt>
                <c:pt idx="408">
                  <c:v>6.6162832247846073E-3</c:v>
                </c:pt>
                <c:pt idx="409">
                  <c:v>6.770396257263854E-3</c:v>
                </c:pt>
                <c:pt idx="410">
                  <c:v>6.9280990433043489E-3</c:v>
                </c:pt>
                <c:pt idx="411">
                  <c:v>7.089475198999922E-3</c:v>
                </c:pt>
                <c:pt idx="412">
                  <c:v>7.254610288112774E-3</c:v>
                </c:pt>
                <c:pt idx="413">
                  <c:v>7.4235918674405718E-3</c:v>
                </c:pt>
                <c:pt idx="414">
                  <c:v>7.5965095332401139E-3</c:v>
                </c:pt>
                <c:pt idx="415">
                  <c:v>7.7734549687324111E-3</c:v>
                </c:pt>
                <c:pt idx="416">
                  <c:v>7.9545219927142016E-3</c:v>
                </c:pt>
                <c:pt idx="417">
                  <c:v>8.1398066093019833E-3</c:v>
                </c:pt>
                <c:pt idx="418">
                  <c:v>8.3294070588344638E-3</c:v>
                </c:pt>
                <c:pt idx="419">
                  <c:v>8.5234238699608746E-3</c:v>
                </c:pt>
                <c:pt idx="420">
                  <c:v>8.7219599129424348E-3</c:v>
                </c:pt>
                <c:pt idx="421">
                  <c:v>8.9251204541957053E-3</c:v>
                </c:pt>
                <c:pt idx="422">
                  <c:v>9.1330132121053408E-3</c:v>
                </c:pt>
                <c:pt idx="423">
                  <c:v>9.3457484141387659E-3</c:v>
                </c:pt>
                <c:pt idx="424">
                  <c:v>9.563438855289463E-3</c:v>
                </c:pt>
                <c:pt idx="425">
                  <c:v>9.7861999578823505E-3</c:v>
                </c:pt>
                <c:pt idx="426">
                  <c:v>1.0014149832772212E-2</c:v>
                </c:pt>
                <c:pt idx="427">
                  <c:v>1.0247409341967294E-2</c:v>
                </c:pt>
                <c:pt idx="428">
                  <c:v>1.0486102162711964E-2</c:v>
                </c:pt>
                <c:pt idx="429">
                  <c:v>1.0730354853061775E-2</c:v>
                </c:pt>
                <c:pt idx="430">
                  <c:v>1.0980296918986047E-2</c:v>
                </c:pt>
                <c:pt idx="431">
                  <c:v>1.1236060883033529E-2</c:v>
                </c:pt>
                <c:pt idx="432">
                  <c:v>1.1497782354597235E-2</c:v>
                </c:pt>
                <c:pt idx="433">
                  <c:v>1.1765600101816287E-2</c:v>
                </c:pt>
                <c:pt idx="434">
                  <c:v>1.2039656125152318E-2</c:v>
                </c:pt>
                <c:pt idx="435">
                  <c:v>1.2320095732679755E-2</c:v>
                </c:pt>
                <c:pt idx="436">
                  <c:v>1.2607067617129718E-2</c:v>
                </c:pt>
                <c:pt idx="437">
                  <c:v>1.2900723934728802E-2</c:v>
                </c:pt>
                <c:pt idx="438">
                  <c:v>1.3201220385873793E-2</c:v>
                </c:pt>
                <c:pt idx="439">
                  <c:v>1.3508716297685875E-2</c:v>
                </c:pt>
                <c:pt idx="440">
                  <c:v>1.3823374708487506E-2</c:v>
                </c:pt>
                <c:pt idx="441">
                  <c:v>1.414536245424723E-2</c:v>
                </c:pt>
                <c:pt idx="442">
                  <c:v>1.4474850257037911E-2</c:v>
                </c:pt>
                <c:pt idx="443">
                  <c:v>1.4812012815555314E-2</c:v>
                </c:pt>
                <c:pt idx="444">
                  <c:v>1.5157028897745147E-2</c:v>
                </c:pt>
                <c:pt idx="445">
                  <c:v>1.5510081435587866E-2</c:v>
                </c:pt>
                <c:pt idx="446">
                  <c:v>1.587135762209094E-2</c:v>
                </c:pt>
                <c:pt idx="447">
                  <c:v>1.6241049010540638E-2</c:v>
                </c:pt>
                <c:pt idx="448">
                  <c:v>1.6619351616065231E-2</c:v>
                </c:pt>
                <c:pt idx="449">
                  <c:v>1.7006466019564435E-2</c:v>
                </c:pt>
                <c:pt idx="450">
                  <c:v>1.7402597474059162E-2</c:v>
                </c:pt>
                <c:pt idx="451">
                  <c:v>1.7807956013518745E-2</c:v>
                </c:pt>
                <c:pt idx="452">
                  <c:v>1.8222756564222696E-2</c:v>
                </c:pt>
                <c:pt idx="453">
                  <c:v>1.8647219058716958E-2</c:v>
                </c:pt>
                <c:pt idx="454">
                  <c:v>1.9081568552423746E-2</c:v>
                </c:pt>
                <c:pt idx="455">
                  <c:v>1.9526035342968092E-2</c:v>
                </c:pt>
                <c:pt idx="456">
                  <c:v>1.9980855092283617E-2</c:v>
                </c:pt>
                <c:pt idx="457">
                  <c:v>2.0446268951562274E-2</c:v>
                </c:pt>
                <c:pt idx="458">
                  <c:v>2.092252368911502E-2</c:v>
                </c:pt>
                <c:pt idx="459">
                  <c:v>2.1409871821209941E-2</c:v>
                </c:pt>
                <c:pt idx="460">
                  <c:v>2.190857174595855E-2</c:v>
                </c:pt>
                <c:pt idx="461">
                  <c:v>2.2418887880320149E-2</c:v>
                </c:pt>
                <c:pt idx="462">
                  <c:v>2.2941090800297794E-2</c:v>
                </c:pt>
                <c:pt idx="463">
                  <c:v>2.3475457384399354E-2</c:v>
                </c:pt>
                <c:pt idx="464">
                  <c:v>2.4022270960440524E-2</c:v>
                </c:pt>
                <c:pt idx="465">
                  <c:v>2.4581821455767115E-2</c:v>
                </c:pt>
                <c:pt idx="466">
                  <c:v>2.5154405550974347E-2</c:v>
                </c:pt>
                <c:pt idx="467">
                  <c:v>2.5740326837211898E-2</c:v>
                </c:pt>
                <c:pt idx="468">
                  <c:v>2.6339895977146855E-2</c:v>
                </c:pt>
                <c:pt idx="469">
                  <c:v>2.6953430869679513E-2</c:v>
                </c:pt>
                <c:pt idx="470">
                  <c:v>2.7581256818494521E-2</c:v>
                </c:pt>
                <c:pt idx="471">
                  <c:v>2.8223706704538276E-2</c:v>
                </c:pt>
                <c:pt idx="472">
                  <c:v>2.888112116251328E-2</c:v>
                </c:pt>
                <c:pt idx="473">
                  <c:v>2.9553848761484206E-2</c:v>
                </c:pt>
                <c:pt idx="474">
                  <c:v>3.0242246189689553E-2</c:v>
                </c:pt>
                <c:pt idx="475">
                  <c:v>3.0946678443658816E-2</c:v>
                </c:pt>
                <c:pt idx="476">
                  <c:v>3.1667519021733884E-2</c:v>
                </c:pt>
                <c:pt idx="477">
                  <c:v>3.2405150122098471E-2</c:v>
                </c:pt>
                <c:pt idx="478">
                  <c:v>3.3159962845419784E-2</c:v>
                </c:pt>
                <c:pt idx="479">
                  <c:v>3.3932357402209713E-2</c:v>
                </c:pt>
                <c:pt idx="480">
                  <c:v>3.4722743325016091E-2</c:v>
                </c:pt>
                <c:pt idx="481">
                  <c:v>3.5531539685556522E-2</c:v>
                </c:pt>
                <c:pt idx="482">
                  <c:v>3.635917531690902E-2</c:v>
                </c:pt>
                <c:pt idx="483">
                  <c:v>3.7206089040877972E-2</c:v>
                </c:pt>
                <c:pt idx="484">
                  <c:v>3.8072729900656202E-2</c:v>
                </c:pt>
                <c:pt idx="485">
                  <c:v>3.895955739890495E-2</c:v>
                </c:pt>
                <c:pt idx="486">
                  <c:v>3.9867041741380303E-2</c:v>
                </c:pt>
                <c:pt idx="487">
                  <c:v>4.0795664086233092E-2</c:v>
                </c:pt>
                <c:pt idx="488">
                  <c:v>4.1745916799115483E-2</c:v>
                </c:pt>
                <c:pt idx="489">
                  <c:v>4.2718303714229258E-2</c:v>
                </c:pt>
                <c:pt idx="490">
                  <c:v>4.3713340401454123E-2</c:v>
                </c:pt>
                <c:pt idx="491">
                  <c:v>4.4731554439697452E-2</c:v>
                </c:pt>
                <c:pt idx="492">
                  <c:v>4.5773485696610924E-2</c:v>
                </c:pt>
                <c:pt idx="493">
                  <c:v>4.6839686614821137E-2</c:v>
                </c:pt>
                <c:pt idx="494">
                  <c:v>4.7930722504827585E-2</c:v>
                </c:pt>
                <c:pt idx="495">
                  <c:v>4.9047171844721793E-2</c:v>
                </c:pt>
                <c:pt idx="496">
                  <c:v>5.0189626586886721E-2</c:v>
                </c:pt>
                <c:pt idx="497">
                  <c:v>5.1358692471839343E-2</c:v>
                </c:pt>
                <c:pt idx="498">
                  <c:v>5.2554989349383144E-2</c:v>
                </c:pt>
                <c:pt idx="499">
                  <c:v>5.3779151507239234E-2</c:v>
                </c:pt>
                <c:pt idx="500">
                  <c:v>5.5031828007332133E-2</c:v>
                </c:pt>
                <c:pt idx="501">
                  <c:v>5.6313683029905928E-2</c:v>
                </c:pt>
                <c:pt idx="502">
                  <c:v>5.7625396225656454E-2</c:v>
                </c:pt>
                <c:pt idx="503">
                  <c:v>5.8967663076062958E-2</c:v>
                </c:pt>
                <c:pt idx="504">
                  <c:v>6.0341195262112166E-2</c:v>
                </c:pt>
                <c:pt idx="505">
                  <c:v>6.1746721041608416E-2</c:v>
                </c:pt>
                <c:pt idx="506">
                  <c:v>6.3184985635272778E-2</c:v>
                </c:pt>
                <c:pt idx="507">
                  <c:v>6.4656751621831252E-2</c:v>
                </c:pt>
                <c:pt idx="508">
                  <c:v>6.6162799342307024E-2</c:v>
                </c:pt>
                <c:pt idx="509">
                  <c:v>6.7703927313719423E-2</c:v>
                </c:pt>
                <c:pt idx="510">
                  <c:v>6.9280952652432518E-2</c:v>
                </c:pt>
                <c:pt idx="511">
                  <c:v>7.0894711507346692E-2</c:v>
                </c:pt>
                <c:pt idx="512">
                  <c:v>7.2546059503185961E-2</c:v>
                </c:pt>
                <c:pt idx="513">
                  <c:v>7.4235872194105768E-2</c:v>
                </c:pt>
                <c:pt idx="514">
                  <c:v>7.5965045527864636E-2</c:v>
                </c:pt>
                <c:pt idx="515">
                  <c:v>7.7734496320804258E-2</c:v>
                </c:pt>
                <c:pt idx="516">
                  <c:v>7.9545162743889009E-2</c:v>
                </c:pt>
                <c:pt idx="517">
                  <c:v>8.1398004820063707E-2</c:v>
                </c:pt>
                <c:pt idx="518">
                  <c:v>8.3294004933193097E-2</c:v>
                </c:pt>
                <c:pt idx="519">
                  <c:v>8.5234168348850406E-2</c:v>
                </c:pt>
                <c:pt idx="520">
                  <c:v>8.7219523747233685E-2</c:v>
                </c:pt>
                <c:pt idx="521">
                  <c:v>8.9251123768488136E-2</c:v>
                </c:pt>
                <c:pt idx="522">
                  <c:v>9.1330045570728269E-2</c:v>
                </c:pt>
                <c:pt idx="523">
                  <c:v>9.3457391401050444E-2</c:v>
                </c:pt>
                <c:pt idx="524">
                  <c:v>9.563428917984107E-2</c:v>
                </c:pt>
                <c:pt idx="525">
                  <c:v>9.7861893098687203E-2</c:v>
                </c:pt>
                <c:pt idx="526">
                  <c:v>0.10014138423221036</c:v>
                </c:pt>
                <c:pt idx="527">
                  <c:v>0.1024739711641408</c:v>
                </c:pt>
                <c:pt idx="528">
                  <c:v>0.10486089062796973</c:v>
                </c:pt>
                <c:pt idx="529">
                  <c:v>0.10730340816251401</c:v>
                </c:pt>
                <c:pt idx="530">
                  <c:v>0.10980281878274355</c:v>
                </c:pt>
                <c:pt idx="531">
                  <c:v>0.11236044766622379</c:v>
                </c:pt>
                <c:pt idx="532">
                  <c:v>0.11497765085553587</c:v>
                </c:pt>
                <c:pt idx="533">
                  <c:v>0.1176558159770494</c:v>
                </c:pt>
                <c:pt idx="534">
                  <c:v>0.12039636297642348</c:v>
                </c:pt>
                <c:pt idx="535">
                  <c:v>0.12320074487122881</c:v>
                </c:pt>
                <c:pt idx="536">
                  <c:v>0.1260704485210864</c:v>
                </c:pt>
                <c:pt idx="537">
                  <c:v>0.12900699541572888</c:v>
                </c:pt>
                <c:pt idx="538">
                  <c:v>0.13201194248140394</c:v>
                </c:pt>
                <c:pt idx="539">
                  <c:v>0.1350868829060449</c:v>
                </c:pt>
                <c:pt idx="540">
                  <c:v>0.13823344698364234</c:v>
                </c:pt>
                <c:pt idx="541">
                  <c:v>0.14145330297826614</c:v>
                </c:pt>
                <c:pt idx="542">
                  <c:v>0.14474815800818916</c:v>
                </c:pt>
                <c:pt idx="543">
                  <c:v>0.14811975895058715</c:v>
                </c:pt>
                <c:pt idx="544">
                  <c:v>0.15156989336728446</c:v>
                </c:pt>
                <c:pt idx="545">
                  <c:v>0.15510039045203927</c:v>
                </c:pt>
                <c:pt idx="546">
                  <c:v>0.1587131219998647</c:v>
                </c:pt>
                <c:pt idx="547">
                  <c:v>0.16241000339890324</c:v>
                </c:pt>
                <c:pt idx="548">
                  <c:v>0.16619299464536771</c:v>
                </c:pt>
                <c:pt idx="549">
                  <c:v>0.17006410138209452</c:v>
                </c:pt>
                <c:pt idx="550">
                  <c:v>0.17402537596124812</c:v>
                </c:pt>
                <c:pt idx="551">
                  <c:v>0.17807891853174776</c:v>
                </c:pt>
                <c:pt idx="552">
                  <c:v>0.18222687815196101</c:v>
                </c:pt>
                <c:pt idx="553">
                  <c:v>0.18647145392830775</c:v>
                </c:pt>
                <c:pt idx="554">
                  <c:v>0.19081489618030409</c:v>
                </c:pt>
                <c:pt idx="555">
                  <c:v>0.19525950763270758</c:v>
                </c:pt>
                <c:pt idx="556">
                  <c:v>0.19980764463537648</c:v>
                </c:pt>
                <c:pt idx="557">
                  <c:v>0.20446171841147931</c:v>
                </c:pt>
                <c:pt idx="558">
                  <c:v>0.20922419633472303</c:v>
                </c:pt>
                <c:pt idx="559">
                  <c:v>0.21409760323625956</c:v>
                </c:pt>
                <c:pt idx="560">
                  <c:v>0.21908452274196369</c:v>
                </c:pt>
                <c:pt idx="561">
                  <c:v>0.22418759864078522</c:v>
                </c:pt>
                <c:pt idx="562">
                  <c:v>0.2294095362848852</c:v>
                </c:pt>
                <c:pt idx="563">
                  <c:v>0.23475310402230576</c:v>
                </c:pt>
                <c:pt idx="564">
                  <c:v>0.24022113466290965</c:v>
                </c:pt>
                <c:pt idx="565">
                  <c:v>0.24581652697836734</c:v>
                </c:pt>
                <c:pt idx="566">
                  <c:v>0.25154224723697133</c:v>
                </c:pt>
                <c:pt idx="567">
                  <c:v>0.25740133077409089</c:v>
                </c:pt>
                <c:pt idx="568">
                  <c:v>0.26339688359907371</c:v>
                </c:pt>
                <c:pt idx="569">
                  <c:v>0.26953208403944995</c:v>
                </c:pt>
                <c:pt idx="570">
                  <c:v>0.27581018442328648</c:v>
                </c:pt>
                <c:pt idx="571">
                  <c:v>0.2822345128005791</c:v>
                </c:pt>
                <c:pt idx="572">
                  <c:v>0.28880847470457355</c:v>
                </c:pt>
                <c:pt idx="573">
                  <c:v>0.29553555495393502</c:v>
                </c:pt>
                <c:pt idx="574">
                  <c:v>0.30241931949670842</c:v>
                </c:pt>
                <c:pt idx="575">
                  <c:v>0.30946341729702875</c:v>
                </c:pt>
                <c:pt idx="576">
                  <c:v>0.31667158226555869</c:v>
                </c:pt>
                <c:pt idx="577">
                  <c:v>0.32404763523465979</c:v>
                </c:pt>
                <c:pt idx="578">
                  <c:v>0.33159548597932265</c:v>
                </c:pt>
                <c:pt idx="579">
                  <c:v>0.3393191352849031</c:v>
                </c:pt>
                <c:pt idx="580">
                  <c:v>0.34722267706273569</c:v>
                </c:pt>
                <c:pt idx="581">
                  <c:v>0.35531030051472018</c:v>
                </c:pt>
                <c:pt idx="582">
                  <c:v>0.3635862923479955</c:v>
                </c:pt>
                <c:pt idx="583">
                  <c:v>0.37205503904085663</c:v>
                </c:pt>
                <c:pt idx="584">
                  <c:v>0.38072102916106232</c:v>
                </c:pt>
                <c:pt idx="585">
                  <c:v>0.38958885573774782</c:v>
                </c:pt>
                <c:pt idx="586">
                  <c:v>0.39866321868815058</c:v>
                </c:pt>
                <c:pt idx="587">
                  <c:v>0.40794892730039378</c:v>
                </c:pt>
                <c:pt idx="588">
                  <c:v>0.41745090277361085</c:v>
                </c:pt>
                <c:pt idx="589">
                  <c:v>0.42717418081670133</c:v>
                </c:pt>
                <c:pt idx="590">
                  <c:v>0.43712391430704417</c:v>
                </c:pt>
                <c:pt idx="591">
                  <c:v>0.44730537601053166</c:v>
                </c:pt>
                <c:pt idx="592">
                  <c:v>0.45772396136431115</c:v>
                </c:pt>
                <c:pt idx="593">
                  <c:v>0.4683851913236321</c:v>
                </c:pt>
                <c:pt idx="594">
                  <c:v>0.47929471527426348</c:v>
                </c:pt>
                <c:pt idx="595">
                  <c:v>0.49045831401193907</c:v>
                </c:pt>
                <c:pt idx="596">
                  <c:v>0.50188190279030431</c:v>
                </c:pt>
                <c:pt idx="597">
                  <c:v>0.51357153443902759</c:v>
                </c:pt>
                <c:pt idx="598">
                  <c:v>0.52553340255343806</c:v>
                </c:pt>
                <c:pt idx="599">
                  <c:v>0.53777384475747048</c:v>
                </c:pt>
                <c:pt idx="600">
                  <c:v>0.55029934604144148</c:v>
                </c:pt>
                <c:pt idx="601">
                  <c:v>0.56311654217637441</c:v>
                </c:pt>
                <c:pt idx="602">
                  <c:v>0.57623222320651568</c:v>
                </c:pt>
                <c:pt idx="603">
                  <c:v>0.58965333702184008</c:v>
                </c:pt>
                <c:pt idx="604">
                  <c:v>0.6033869930122403</c:v>
                </c:pt>
                <c:pt idx="605">
                  <c:v>0.61744046580523748</c:v>
                </c:pt>
                <c:pt idx="606">
                  <c:v>0.63182119908902945</c:v>
                </c:pt>
                <c:pt idx="607">
                  <c:v>0.64653680952274295</c:v>
                </c:pt>
                <c:pt idx="608">
                  <c:v>0.66159509073578904</c:v>
                </c:pt>
                <c:pt idx="609">
                  <c:v>0.67700401741825789</c:v>
                </c:pt>
                <c:pt idx="610">
                  <c:v>0.69277174950431808</c:v>
                </c:pt>
                <c:pt idx="611">
                  <c:v>0.7089066364506309</c:v>
                </c:pt>
                <c:pt idx="612">
                  <c:v>0.72541722161181177</c:v>
                </c:pt>
                <c:pt idx="613">
                  <c:v>0.74231224671501916</c:v>
                </c:pt>
                <c:pt idx="614">
                  <c:v>0.75960065643577757</c:v>
                </c:pt>
                <c:pt idx="615">
                  <c:v>0.77729160307718048</c:v>
                </c:pt>
                <c:pt idx="616">
                  <c:v>0.79539445135465081</c:v>
                </c:pt>
                <c:pt idx="617">
                  <c:v>0.81391878328847433</c:v>
                </c:pt>
                <c:pt idx="618">
                  <c:v>0.83287440320635275</c:v>
                </c:pt>
                <c:pt idx="619">
                  <c:v>0.85227134285825901</c:v>
                </c:pt>
                <c:pt idx="620">
                  <c:v>0.87211986664590613</c:v>
                </c:pt>
                <c:pt idx="621">
                  <c:v>0.89243047696918254</c:v>
                </c:pt>
                <c:pt idx="622">
                  <c:v>0.913213919691924</c:v>
                </c:pt>
                <c:pt idx="623">
                  <c:v>0.93448118972944183</c:v>
                </c:pt>
                <c:pt idx="624">
                  <c:v>0.95624353676023499</c:v>
                </c:pt>
                <c:pt idx="625">
                  <c:v>0.9785124710643659</c:v>
                </c:pt>
                <c:pt idx="626">
                  <c:v>1.001299769490988</c:v>
                </c:pt>
                <c:pt idx="627">
                  <c:v>1.0246174815575266</c:v>
                </c:pt>
                <c:pt idx="628">
                  <c:v>1.0484779356831311</c:v>
                </c:pt>
                <c:pt idx="629">
                  <c:v>1.0728937455588412</c:v>
                </c:pt>
                <c:pt idx="630">
                  <c:v>1.0978778166571814</c:v>
                </c:pt>
                <c:pt idx="631">
                  <c:v>1.1234433528836891</c:v>
                </c:pt>
                <c:pt idx="632">
                  <c:v>1.1496038633730812</c:v>
                </c:pt>
                <c:pt idx="633">
                  <c:v>1.176373169432622</c:v>
                </c:pt>
                <c:pt idx="634">
                  <c:v>1.2037654116353478</c:v>
                </c:pt>
                <c:pt idx="635">
                  <c:v>1.2317950570658363</c:v>
                </c:pt>
                <c:pt idx="636">
                  <c:v>1.2604769067211021</c:v>
                </c:pt>
                <c:pt idx="637">
                  <c:v>1.2898261030693763</c:v>
                </c:pt>
                <c:pt idx="638">
                  <c:v>1.319858137769145</c:v>
                </c:pt>
                <c:pt idx="639">
                  <c:v>1.3505888595515321</c:v>
                </c:pt>
                <c:pt idx="640">
                  <c:v>1.3820344822682578</c:v>
                </c:pt>
                <c:pt idx="641">
                  <c:v>1.4142115931075656</c:v>
                </c:pt>
                <c:pt idx="642">
                  <c:v>1.4471371609815213</c:v>
                </c:pt>
                <c:pt idx="643">
                  <c:v>1.4808285450862204</c:v>
                </c:pt>
                <c:pt idx="644">
                  <c:v>1.5153035036379809</c:v>
                </c:pt>
                <c:pt idx="645">
                  <c:v>1.5505802027877422</c:v>
                </c:pt>
                <c:pt idx="646">
                  <c:v>1.586677225716066</c:v>
                </c:pt>
                <c:pt idx="647">
                  <c:v>1.6236135819109783</c:v>
                </c:pt>
                <c:pt idx="648">
                  <c:v>1.6614087166309901</c:v>
                </c:pt>
                <c:pt idx="649">
                  <c:v>1.7000825205551968</c:v>
                </c:pt>
                <c:pt idx="650">
                  <c:v>1.7396553396226757</c:v>
                </c:pt>
                <c:pt idx="651">
                  <c:v>1.7801479850629089</c:v>
                </c:pt>
                <c:pt idx="652">
                  <c:v>1.8215817436191124</c:v>
                </c:pt>
                <c:pt idx="653">
                  <c:v>1.8639783879659844</c:v>
                </c:pt>
                <c:pt idx="654">
                  <c:v>1.9073601873233179</c:v>
                </c:pt>
                <c:pt idx="655">
                  <c:v>1.9517499182667788</c:v>
                </c:pt>
                <c:pt idx="656">
                  <c:v>1.9971708757369244</c:v>
                </c:pt>
                <c:pt idx="657">
                  <c:v>2.043646884247178</c:v>
                </c:pt>
                <c:pt idx="658">
                  <c:v>2.091202309291496</c:v>
                </c:pt>
                <c:pt idx="659">
                  <c:v>2.1398620689518491</c:v>
                </c:pt>
                <c:pt idx="660">
                  <c:v>2.1896516457058017</c:v>
                </c:pt>
                <c:pt idx="661">
                  <c:v>2.2405970984336196</c:v>
                </c:pt>
                <c:pt idx="662">
                  <c:v>2.292725074624415</c:v>
                </c:pt>
                <c:pt idx="663">
                  <c:v>2.3460628227802722</c:v>
                </c:pt>
                <c:pt idx="664">
                  <c:v>2.4006382050167576</c:v>
                </c:pt>
                <c:pt idx="665">
                  <c:v>2.4564797098581561</c:v>
                </c:pt>
                <c:pt idx="666">
                  <c:v>2.5136164652247679</c:v>
                </c:pt>
                <c:pt idx="667">
                  <c:v>2.5720782516094784</c:v>
                </c:pt>
                <c:pt idx="668">
                  <c:v>2.6318955154400276</c:v>
                </c:pt>
                <c:pt idx="669">
                  <c:v>2.6930993826228158</c:v>
                </c:pt>
                <c:pt idx="670">
                  <c:v>2.7557216722634452</c:v>
                </c:pt>
                <c:pt idx="671">
                  <c:v>2.8197949105583944</c:v>
                </c:pt>
                <c:pt idx="672">
                  <c:v>2.8853523448514866</c:v>
                </c:pt>
                <c:pt idx="673">
                  <c:v>2.9524279578479211</c:v>
                </c:pt>
                <c:pt idx="674">
                  <c:v>3.0210564819777361</c:v>
                </c:pt>
                <c:pt idx="675">
                  <c:v>3.0912734138995632</c:v>
                </c:pt>
                <c:pt idx="676">
                  <c:v>3.1631150291344685</c:v>
                </c:pt>
                <c:pt idx="677">
                  <c:v>3.2366183968185336</c:v>
                </c:pt>
                <c:pt idx="678">
                  <c:v>3.3118213945615751</c:v>
                </c:pt>
                <c:pt idx="679">
                  <c:v>3.3887627233980919</c:v>
                </c:pt>
                <c:pt idx="680">
                  <c:v>3.4674819228150984</c:v>
                </c:pt>
                <c:pt idx="681">
                  <c:v>3.5480193858400426</c:v>
                </c:pt>
                <c:pt idx="682">
                  <c:v>3.6304163741698061</c:v>
                </c:pt>
                <c:pt idx="683">
                  <c:v>3.7147150333217844</c:v>
                </c:pt>
                <c:pt idx="684">
                  <c:v>3.8009584077832081</c:v>
                </c:pt>
                <c:pt idx="685">
                  <c:v>3.889190456135819</c:v>
                </c:pt>
                <c:pt idx="686">
                  <c:v>3.9794560661290928</c:v>
                </c:pt>
                <c:pt idx="687">
                  <c:v>4.0718010696734916</c:v>
                </c:pt>
                <c:pt idx="688">
                  <c:v>4.1662722577227029</c:v>
                </c:pt>
                <c:pt idx="689">
                  <c:v>4.2629173950111889</c:v>
                </c:pt>
                <c:pt idx="690">
                  <c:v>4.3617852346105952</c:v>
                </c:pt>
                <c:pt idx="691">
                  <c:v>4.462925532265607</c:v>
                </c:pt>
                <c:pt idx="692">
                  <c:v>4.5663890604666353</c:v>
                </c:pt>
                <c:pt idx="693">
                  <c:v>4.6722276222134189</c:v>
                </c:pt>
                <c:pt idx="694">
                  <c:v>4.7804940644199592</c:v>
                </c:pt>
                <c:pt idx="695">
                  <c:v>4.8912422909075062</c:v>
                </c:pt>
                <c:pt idx="696">
                  <c:v>5.0045272749281908</c:v>
                </c:pt>
                <c:pt idx="697">
                  <c:v>5.1204050711576556</c:v>
                </c:pt>
                <c:pt idx="698">
                  <c:v>5.2389328270905189</c:v>
                </c:pt>
                <c:pt idx="699">
                  <c:v>5.360168793767679</c:v>
                </c:pt>
                <c:pt idx="700">
                  <c:v>5.4841723357593697</c:v>
                </c:pt>
                <c:pt idx="701">
                  <c:v>5.61100394032258</c:v>
                </c:pt>
                <c:pt idx="702">
                  <c:v>5.740725225645698</c:v>
                </c:pt>
                <c:pt idx="703">
                  <c:v>5.8733989480873374</c:v>
                </c:pt>
                <c:pt idx="704">
                  <c:v>6.0090890083099779</c:v>
                </c:pt>
                <c:pt idx="705">
                  <c:v>6.147860456202455</c:v>
                </c:pt>
                <c:pt idx="706">
                  <c:v>6.2897794944782461</c:v>
                </c:pt>
                <c:pt idx="707">
                  <c:v>6.4349134808296515</c:v>
                </c:pt>
                <c:pt idx="708">
                  <c:v>6.5833309285095618</c:v>
                </c:pt>
                <c:pt idx="709">
                  <c:v>6.7351015052052814</c:v>
                </c:pt>
                <c:pt idx="710">
                  <c:v>6.8902960300600533</c:v>
                </c:pt>
                <c:pt idx="711">
                  <c:v>7.0489864686895203</c:v>
                </c:pt>
                <c:pt idx="712">
                  <c:v>7.2112459260308492</c:v>
                </c:pt>
                <c:pt idx="713">
                  <c:v>7.3771486368535744</c:v>
                </c:pt>
                <c:pt idx="714">
                  <c:v>7.5467699537508341</c:v>
                </c:pt>
                <c:pt idx="715">
                  <c:v>7.7201863324197353</c:v>
                </c:pt>
                <c:pt idx="716">
                  <c:v>7.8974753140298057</c:v>
                </c:pt>
                <c:pt idx="717">
                  <c:v>8.0787155044667838</c:v>
                </c:pt>
                <c:pt idx="718">
                  <c:v>8.2639865502291485</c:v>
                </c:pt>
                <c:pt idx="719">
                  <c:v>8.4533691107429689</c:v>
                </c:pt>
                <c:pt idx="720">
                  <c:v>8.6469448268496301</c:v>
                </c:pt>
                <c:pt idx="721">
                  <c:v>8.8447962852096946</c:v>
                </c:pt>
                <c:pt idx="722">
                  <c:v>9.0470069783539824</c:v>
                </c:pt>
                <c:pt idx="723">
                  <c:v>9.2536612601023194</c:v>
                </c:pt>
                <c:pt idx="724">
                  <c:v>9.4648442960588053</c:v>
                </c:pt>
                <c:pt idx="725">
                  <c:v>9.6806420088792073</c:v>
                </c:pt>
                <c:pt idx="726">
                  <c:v>9.9011410179999562</c:v>
                </c:pt>
                <c:pt idx="727">
                  <c:v>10.126428573500728</c:v>
                </c:pt>
                <c:pt idx="728">
                  <c:v>10.356592483768337</c:v>
                </c:pt>
                <c:pt idx="729">
                  <c:v>10.591721036617212</c:v>
                </c:pt>
                <c:pt idx="730">
                  <c:v>10.831902913513645</c:v>
                </c:pt>
                <c:pt idx="731">
                  <c:v>11.077227096543643</c:v>
                </c:pt>
                <c:pt idx="732">
                  <c:v>11.327782767756885</c:v>
                </c:pt>
                <c:pt idx="733">
                  <c:v>11.583659200515493</c:v>
                </c:pt>
                <c:pt idx="734">
                  <c:v>11.844945642471354</c:v>
                </c:pt>
                <c:pt idx="735">
                  <c:v>12.11173118979578</c:v>
                </c:pt>
                <c:pt idx="736">
                  <c:v>12.384104652284336</c:v>
                </c:pt>
                <c:pt idx="737">
                  <c:v>12.662154408964151</c:v>
                </c:pt>
                <c:pt idx="738">
                  <c:v>12.945968253836259</c:v>
                </c:pt>
                <c:pt idx="739">
                  <c:v>13.23563323139485</c:v>
                </c:pt>
                <c:pt idx="740">
                  <c:v>13.531235461577911</c:v>
                </c:pt>
                <c:pt idx="741">
                  <c:v>13.832859953820623</c:v>
                </c:pt>
                <c:pt idx="742">
                  <c:v>14.140590409902805</c:v>
                </c:pt>
                <c:pt idx="743">
                  <c:v>14.454509015308634</c:v>
                </c:pt>
                <c:pt idx="744">
                  <c:v>14.774696218847023</c:v>
                </c:pt>
                <c:pt idx="745">
                  <c:v>15.101230500316587</c:v>
                </c:pt>
                <c:pt idx="746">
                  <c:v>15.434188126043113</c:v>
                </c:pt>
                <c:pt idx="747">
                  <c:v>15.773642892164917</c:v>
                </c:pt>
                <c:pt idx="748">
                  <c:v>16.119665855597983</c:v>
                </c:pt>
                <c:pt idx="749">
                  <c:v>16.472325052675345</c:v>
                </c:pt>
                <c:pt idx="750">
                  <c:v>16.831685205526068</c:v>
                </c:pt>
                <c:pt idx="751">
                  <c:v>17.197807416337241</c:v>
                </c:pt>
                <c:pt idx="752">
                  <c:v>17.570748849730514</c:v>
                </c:pt>
                <c:pt idx="753">
                  <c:v>17.950562403578328</c:v>
                </c:pt>
                <c:pt idx="754">
                  <c:v>18.337296368689721</c:v>
                </c:pt>
                <c:pt idx="755">
                  <c:v>18.730994077908921</c:v>
                </c:pt>
                <c:pt idx="756">
                  <c:v>19.131693545289398</c:v>
                </c:pt>
                <c:pt idx="757">
                  <c:v>19.53942709613673</c:v>
                </c:pt>
                <c:pt idx="758">
                  <c:v>19.954220988850533</c:v>
                </c:pt>
                <c:pt idx="759">
                  <c:v>20.376095029640592</c:v>
                </c:pt>
                <c:pt idx="760">
                  <c:v>20.80506218134499</c:v>
                </c:pt>
                <c:pt idx="761">
                  <c:v>21.241128167733812</c:v>
                </c:pt>
                <c:pt idx="762">
                  <c:v>21.684291074846342</c:v>
                </c:pt>
                <c:pt idx="763">
                  <c:v>22.134540951074865</c:v>
                </c:pt>
                <c:pt idx="764">
                  <c:v>22.591859407874868</c:v>
                </c:pt>
                <c:pt idx="765">
                  <c:v>23.056219223151786</c:v>
                </c:pt>
                <c:pt idx="766">
                  <c:v>23.527583949537938</c:v>
                </c:pt>
                <c:pt idx="767">
                  <c:v>24.005907529936273</c:v>
                </c:pt>
                <c:pt idx="768">
                  <c:v>24.491133922862169</c:v>
                </c:pt>
                <c:pt idx="769">
                  <c:v>24.983196740257895</c:v>
                </c:pt>
                <c:pt idx="770">
                  <c:v>25.482018900594547</c:v>
                </c:pt>
                <c:pt idx="771">
                  <c:v>25.987512300179006</c:v>
                </c:pt>
                <c:pt idx="772">
                  <c:v>26.499577505698266</c:v>
                </c:pt>
                <c:pt idx="773">
                  <c:v>27.018103471097845</c:v>
                </c:pt>
                <c:pt idx="774">
                  <c:v>27.542967281946012</c:v>
                </c:pt>
                <c:pt idx="775">
                  <c:v>28.074033930457979</c:v>
                </c:pt>
                <c:pt idx="776">
                  <c:v>28.611156124341829</c:v>
                </c:pt>
                <c:pt idx="777">
                  <c:v>29.154174132584256</c:v>
                </c:pt>
                <c:pt idx="778">
                  <c:v>29.702915671211628</c:v>
                </c:pt>
                <c:pt idx="779">
                  <c:v>30.257195831938123</c:v>
                </c:pt>
                <c:pt idx="780">
                  <c:v>30.816817056451384</c:v>
                </c:pt>
                <c:pt idx="781">
                  <c:v>31.381569158875351</c:v>
                </c:pt>
                <c:pt idx="782">
                  <c:v>31.951229398703418</c:v>
                </c:pt>
                <c:pt idx="783">
                  <c:v>32.52556260619955</c:v>
                </c:pt>
                <c:pt idx="784">
                  <c:v>33.104321361928882</c:v>
                </c:pt>
                <c:pt idx="785">
                  <c:v>33.687246231705487</c:v>
                </c:pt>
                <c:pt idx="786">
                  <c:v>34.274066057828747</c:v>
                </c:pt>
                <c:pt idx="787">
                  <c:v>34.86449830703269</c:v>
                </c:pt>
                <c:pt idx="788">
                  <c:v>35.458249475097226</c:v>
                </c:pt>
                <c:pt idx="789">
                  <c:v>36.055015547565098</c:v>
                </c:pt>
                <c:pt idx="790">
                  <c:v>36.65448251549298</c:v>
                </c:pt>
                <c:pt idx="791">
                  <c:v>37.256326944632484</c:v>
                </c:pt>
                <c:pt idx="792">
                  <c:v>37.860216595904532</c:v>
                </c:pt>
                <c:pt idx="793">
                  <c:v>38.465811094500921</c:v>
                </c:pt>
                <c:pt idx="794">
                  <c:v>39.072762644431968</c:v>
                </c:pt>
                <c:pt idx="795">
                  <c:v>39.68071678484241</c:v>
                </c:pt>
                <c:pt idx="796">
                  <c:v>40.289313183955443</c:v>
                </c:pt>
                <c:pt idx="797">
                  <c:v>40.898186466076545</c:v>
                </c:pt>
                <c:pt idx="798">
                  <c:v>41.506967066705286</c:v>
                </c:pt>
                <c:pt idx="799">
                  <c:v>42.115282110477153</c:v>
                </c:pt>
                <c:pt idx="800">
                  <c:v>42.722756306384269</c:v>
                </c:pt>
                <c:pt idx="801">
                  <c:v>43.329012854517487</c:v>
                </c:pt>
                <c:pt idx="802">
                  <c:v>43.933674358432349</c:v>
                </c:pt>
                <c:pt idx="803">
                  <c:v>44.53636373717228</c:v>
                </c:pt>
                <c:pt idx="804">
                  <c:v>45.136705130983195</c:v>
                </c:pt>
                <c:pt idx="805">
                  <c:v>45.734324794829519</c:v>
                </c:pt>
                <c:pt idx="806">
                  <c:v>46.328851973962593</c:v>
                </c:pt>
                <c:pt idx="807">
                  <c:v>46.919919756004397</c:v>
                </c:pt>
                <c:pt idx="808">
                  <c:v>47.507165894285819</c:v>
                </c:pt>
                <c:pt idx="809">
                  <c:v>48.090233597508892</c:v>
                </c:pt>
                <c:pt idx="810">
                  <c:v>48.668772281184289</c:v>
                </c:pt>
                <c:pt idx="811">
                  <c:v>49.242438276742249</c:v>
                </c:pt>
                <c:pt idx="812">
                  <c:v>49.810895494647319</c:v>
                </c:pt>
                <c:pt idx="813">
                  <c:v>50.373816038386245</c:v>
                </c:pt>
                <c:pt idx="814">
                  <c:v>50.930880766689363</c:v>
                </c:pt>
                <c:pt idx="815">
                  <c:v>51.481779801877032</c:v>
                </c:pt>
                <c:pt idx="816">
                  <c:v>52.02621298277117</c:v>
                </c:pt>
                <c:pt idx="817">
                  <c:v>52.563890261132279</c:v>
                </c:pt>
                <c:pt idx="818">
                  <c:v>53.094532041104202</c:v>
                </c:pt>
              </c:numCache>
            </c:numRef>
          </c:yVal>
          <c:smooth val="1"/>
          <c:extLst>
            <c:ext xmlns:c16="http://schemas.microsoft.com/office/drawing/2014/chart" uri="{C3380CC4-5D6E-409C-BE32-E72D297353CC}">
              <c16:uniqueId val="{00000001-34EA-4D35-8349-832D8BEB494F}"/>
            </c:ext>
          </c:extLst>
        </c:ser>
        <c:dLbls>
          <c:showLegendKey val="0"/>
          <c:showVal val="0"/>
          <c:showCatName val="0"/>
          <c:showSerName val="0"/>
          <c:showPercent val="0"/>
          <c:showBubbleSize val="0"/>
        </c:dLbls>
        <c:axId val="529368192"/>
        <c:axId val="529369728"/>
      </c:scatterChart>
      <c:valAx>
        <c:axId val="529360000"/>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a:t>
                </a:r>
              </a:p>
            </c:rich>
          </c:tx>
          <c:overlay val="0"/>
        </c:title>
        <c:numFmt formatCode="0.E+00" sourceLinked="0"/>
        <c:majorTickMark val="out"/>
        <c:minorTickMark val="out"/>
        <c:tickLblPos val="low"/>
        <c:txPr>
          <a:bodyPr rot="-60000000" spcFirstLastPara="0" vertOverflow="ellipsis" vert="horz" wrap="square" anchor="ctr" anchorCtr="0"/>
          <a:lstStyle/>
          <a:p>
            <a:pPr>
              <a:defRPr lang="zh-CN" sz="1000" b="0" i="0" u="none" strike="noStrike" kern="1200" baseline="0">
                <a:solidFill>
                  <a:schemeClr val="tx1"/>
                </a:solidFill>
                <a:latin typeface="+mn-lt"/>
                <a:ea typeface="+mn-ea"/>
                <a:cs typeface="+mn-cs"/>
              </a:defRPr>
            </a:pPr>
            <a:endParaRPr lang="en-US"/>
          </a:p>
        </c:txPr>
        <c:crossAx val="529361920"/>
        <c:crossesAt val="-30"/>
        <c:crossBetween val="midCat"/>
      </c:valAx>
      <c:valAx>
        <c:axId val="529361920"/>
        <c:scaling>
          <c:orientation val="minMax"/>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5.8949089740253903E-2"/>
              <c:y val="0.3830965593858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360000"/>
        <c:crossesAt val="100"/>
        <c:crossBetween val="midCat"/>
      </c:valAx>
      <c:valAx>
        <c:axId val="529368192"/>
        <c:scaling>
          <c:logBase val="10"/>
          <c:orientation val="minMax"/>
        </c:scaling>
        <c:delete val="1"/>
        <c:axPos val="b"/>
        <c:numFmt formatCode="0" sourceLinked="1"/>
        <c:majorTickMark val="out"/>
        <c:minorTickMark val="none"/>
        <c:tickLblPos val="nextTo"/>
        <c:crossAx val="529369728"/>
        <c:crosses val="autoZero"/>
        <c:crossBetween val="midCat"/>
      </c:valAx>
      <c:valAx>
        <c:axId val="529369728"/>
        <c:scaling>
          <c:orientation val="minMax"/>
          <c:max val="90"/>
          <c:min val="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(degree)</a:t>
                </a:r>
              </a:p>
            </c:rich>
          </c:tx>
          <c:layout>
            <c:manualLayout>
              <c:xMode val="edge"/>
              <c:yMode val="edge"/>
              <c:x val="0.87389130012000105"/>
              <c:y val="0.2745007780674679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368192"/>
        <c:crosses val="max"/>
        <c:crossBetween val="midCat"/>
        <c:majorUnit val="9"/>
      </c:valAx>
    </c:plotArea>
    <c:legend>
      <c:legendPos val="r"/>
      <c:layout>
        <c:manualLayout>
          <c:xMode val="edge"/>
          <c:yMode val="edge"/>
          <c:x val="0.1603224777319246"/>
          <c:y val="0.66757874224441272"/>
          <c:w val="8.5750946168695913E-2"/>
          <c:h val="0.11069452253639218"/>
        </c:manualLayout>
      </c:layout>
      <c:overlay val="0"/>
      <c:spPr>
        <a:solidFill>
          <a:schemeClr val="bg1"/>
        </a:solidFill>
      </c:spPr>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2800" b="1" i="0" u="none" strike="noStrike" kern="1200" baseline="0">
                <a:solidFill>
                  <a:sysClr val="windowText" lastClr="000000"/>
                </a:solidFill>
                <a:latin typeface="+mn-lt"/>
                <a:ea typeface="+mn-ea"/>
                <a:cs typeface="+mn-cs"/>
              </a:defRPr>
            </a:pPr>
            <a:r>
              <a:rPr lang="en-US" sz="2800" b="1" i="0" u="none" strike="noStrike" kern="1200" baseline="0">
                <a:solidFill>
                  <a:sysClr val="windowText" lastClr="000000"/>
                </a:solidFill>
                <a:latin typeface="+mn-lt"/>
                <a:ea typeface="+mn-ea"/>
                <a:cs typeface="+mn-cs"/>
              </a:rPr>
              <a:t>SIMPLIS &amp; TEST &amp; EXCEL</a:t>
            </a:r>
          </a:p>
        </c:rich>
      </c:tx>
      <c:layout>
        <c:manualLayout>
          <c:xMode val="edge"/>
          <c:yMode val="edge"/>
          <c:x val="0.32504674237170278"/>
          <c:y val="5.6737593722016526E-2"/>
        </c:manualLayout>
      </c:layout>
      <c:overlay val="0"/>
    </c:title>
    <c:autoTitleDeleted val="0"/>
    <c:plotArea>
      <c:layout>
        <c:manualLayout>
          <c:layoutTarget val="inner"/>
          <c:xMode val="edge"/>
          <c:yMode val="edge"/>
          <c:x val="0.13920999550897814"/>
          <c:y val="0.19529669472690633"/>
          <c:w val="0.70505935510506323"/>
          <c:h val="0.59000969201892206"/>
        </c:manualLayout>
      </c:layout>
      <c:scatterChart>
        <c:scatterStyle val="smoothMarker"/>
        <c:varyColors val="0"/>
        <c:ser>
          <c:idx val="0"/>
          <c:order val="0"/>
          <c:tx>
            <c:v>gain_SIMPLIS</c:v>
          </c:tx>
          <c:marker>
            <c:symbol val="none"/>
          </c:marker>
          <c:xVal>
            <c:numRef>
              <c:f>'[1]3.6V 1A'!$A$5:$A$1505</c:f>
              <c:numCache>
                <c:formatCode>General</c:formatCode>
                <c:ptCount val="1501"/>
                <c:pt idx="0">
                  <c:v>10</c:v>
                </c:pt>
                <c:pt idx="1">
                  <c:v>10.0925288607668</c:v>
                </c:pt>
                <c:pt idx="2">
                  <c:v>10.185913880541101</c:v>
                </c:pt>
                <c:pt idx="3">
                  <c:v>10.2801629812647</c:v>
                </c:pt>
                <c:pt idx="4">
                  <c:v>10.375284158180101</c:v>
                </c:pt>
                <c:pt idx="5">
                  <c:v>10.4712854805089</c:v>
                </c:pt>
                <c:pt idx="6">
                  <c:v>10.568175092136499</c:v>
                </c:pt>
                <c:pt idx="7">
                  <c:v>10.6659612123025</c:v>
                </c:pt>
                <c:pt idx="8">
                  <c:v>10.764652136298301</c:v>
                </c:pt>
                <c:pt idx="9">
                  <c:v>10.864256236170601</c:v>
                </c:pt>
                <c:pt idx="10">
                  <c:v>10.9647819614318</c:v>
                </c:pt>
                <c:pt idx="11">
                  <c:v>11.066237839776599</c:v>
                </c:pt>
                <c:pt idx="12">
                  <c:v>11.1686324778056</c:v>
                </c:pt>
                <c:pt idx="13">
                  <c:v>11.271974561755099</c:v>
                </c:pt>
                <c:pt idx="14">
                  <c:v>11.3762728582343</c:v>
                </c:pt>
                <c:pt idx="15">
                  <c:v>11.4815362149688</c:v>
                </c:pt>
                <c:pt idx="16">
                  <c:v>11.587773561551201</c:v>
                </c:pt>
                <c:pt idx="17">
                  <c:v>11.694993910198701</c:v>
                </c:pt>
                <c:pt idx="18">
                  <c:v>11.803206356517199</c:v>
                </c:pt>
                <c:pt idx="19">
                  <c:v>11.9124200802737</c:v>
                </c:pt>
                <c:pt idx="20">
                  <c:v>12.022644346174101</c:v>
                </c:pt>
                <c:pt idx="21">
                  <c:v>12.1338885046497</c:v>
                </c:pt>
                <c:pt idx="22">
                  <c:v>12.2461619926504</c:v>
                </c:pt>
                <c:pt idx="23">
                  <c:v>12.3594743344451</c:v>
                </c:pt>
                <c:pt idx="24">
                  <c:v>12.473835142429399</c:v>
                </c:pt>
                <c:pt idx="25">
                  <c:v>12.5892541179416</c:v>
                </c:pt>
                <c:pt idx="26">
                  <c:v>12.705741052085401</c:v>
                </c:pt>
                <c:pt idx="27">
                  <c:v>12.823305826560199</c:v>
                </c:pt>
                <c:pt idx="28">
                  <c:v>12.941958414499799</c:v>
                </c:pt>
                <c:pt idx="29">
                  <c:v>13.061708881318401</c:v>
                </c:pt>
                <c:pt idx="30">
                  <c:v>13.182567385564001</c:v>
                </c:pt>
                <c:pt idx="31">
                  <c:v>13.304544179780899</c:v>
                </c:pt>
                <c:pt idx="32">
                  <c:v>13.4276496113786</c:v>
                </c:pt>
                <c:pt idx="33">
                  <c:v>13.5518941235103</c:v>
                </c:pt>
                <c:pt idx="34">
                  <c:v>13.6772882559584</c:v>
                </c:pt>
                <c:pt idx="35">
                  <c:v>13.8038426460288</c:v>
                </c:pt>
                <c:pt idx="36">
                  <c:v>13.931568029453</c:v>
                </c:pt>
                <c:pt idx="37">
                  <c:v>14.0604752412991</c:v>
                </c:pt>
                <c:pt idx="38">
                  <c:v>14.190575216890901</c:v>
                </c:pt>
                <c:pt idx="39">
                  <c:v>14.3218789927354</c:v>
                </c:pt>
                <c:pt idx="40">
                  <c:v>14.454397707459201</c:v>
                </c:pt>
                <c:pt idx="41">
                  <c:v>14.5881426027534</c:v>
                </c:pt>
                <c:pt idx="42">
                  <c:v>14.7231250243271</c:v>
                </c:pt>
                <c:pt idx="43">
                  <c:v>14.85935642287</c:v>
                </c:pt>
                <c:pt idx="44">
                  <c:v>14.996848355023699</c:v>
                </c:pt>
                <c:pt idx="45">
                  <c:v>15.135612484361999</c:v>
                </c:pt>
                <c:pt idx="46">
                  <c:v>15.2756605823807</c:v>
                </c:pt>
                <c:pt idx="47">
                  <c:v>15.4170045294955</c:v>
                </c:pt>
                <c:pt idx="48">
                  <c:v>15.559656316050701</c:v>
                </c:pt>
                <c:pt idx="49">
                  <c:v>15.703628043335501</c:v>
                </c:pt>
                <c:pt idx="50">
                  <c:v>15.848931924611099</c:v>
                </c:pt>
                <c:pt idx="51">
                  <c:v>15.9955802861466</c:v>
                </c:pt>
                <c:pt idx="52">
                  <c:v>16.1435855682648</c:v>
                </c:pt>
                <c:pt idx="53">
                  <c:v>16.2929603263972</c:v>
                </c:pt>
                <c:pt idx="54">
                  <c:v>16.4437172321493</c:v>
                </c:pt>
                <c:pt idx="55">
                  <c:v>16.595869074375599</c:v>
                </c:pt>
                <c:pt idx="56">
                  <c:v>16.749428760264301</c:v>
                </c:pt>
                <c:pt idx="57">
                  <c:v>16.904409316432599</c:v>
                </c:pt>
                <c:pt idx="58">
                  <c:v>17.060823890031202</c:v>
                </c:pt>
                <c:pt idx="59">
                  <c:v>17.218685749860001</c:v>
                </c:pt>
                <c:pt idx="60">
                  <c:v>17.378008287493699</c:v>
                </c:pt>
                <c:pt idx="61">
                  <c:v>17.538805018417602</c:v>
                </c:pt>
                <c:pt idx="62">
                  <c:v>17.701089583174198</c:v>
                </c:pt>
                <c:pt idx="63">
                  <c:v>17.8648757485205</c:v>
                </c:pt>
                <c:pt idx="64">
                  <c:v>18.030177408595598</c:v>
                </c:pt>
                <c:pt idx="65">
                  <c:v>18.197008586099798</c:v>
                </c:pt>
                <c:pt idx="66">
                  <c:v>18.365383433483402</c:v>
                </c:pt>
                <c:pt idx="67">
                  <c:v>18.535316234148102</c:v>
                </c:pt>
                <c:pt idx="68">
                  <c:v>18.706821403658001</c:v>
                </c:pt>
                <c:pt idx="69">
                  <c:v>18.879913490962899</c:v>
                </c:pt>
                <c:pt idx="70">
                  <c:v>19.054607179632399</c:v>
                </c:pt>
                <c:pt idx="71">
                  <c:v>19.230917289101502</c:v>
                </c:pt>
                <c:pt idx="72">
                  <c:v>19.408858775927701</c:v>
                </c:pt>
                <c:pt idx="73">
                  <c:v>19.588446735059801</c:v>
                </c:pt>
                <c:pt idx="74">
                  <c:v>19.769696401118601</c:v>
                </c:pt>
                <c:pt idx="75">
                  <c:v>19.952623149688701</c:v>
                </c:pt>
                <c:pt idx="76">
                  <c:v>20.137242498623799</c:v>
                </c:pt>
                <c:pt idx="77">
                  <c:v>20.323570109362201</c:v>
                </c:pt>
                <c:pt idx="78">
                  <c:v>20.511621788255599</c:v>
                </c:pt>
                <c:pt idx="79">
                  <c:v>20.701413487910401</c:v>
                </c:pt>
                <c:pt idx="80">
                  <c:v>20.892961308540301</c:v>
                </c:pt>
                <c:pt idx="81">
                  <c:v>21.086281499332799</c:v>
                </c:pt>
                <c:pt idx="82">
                  <c:v>21.281390459827101</c:v>
                </c:pt>
                <c:pt idx="83">
                  <c:v>21.478304741305301</c:v>
                </c:pt>
                <c:pt idx="84">
                  <c:v>21.677041048196902</c:v>
                </c:pt>
                <c:pt idx="85">
                  <c:v>21.877616239495499</c:v>
                </c:pt>
                <c:pt idx="86">
                  <c:v>22.080047330188901</c:v>
                </c:pt>
                <c:pt idx="87">
                  <c:v>22.284351492702999</c:v>
                </c:pt>
                <c:pt idx="88">
                  <c:v>22.490546058357801</c:v>
                </c:pt>
                <c:pt idx="89">
                  <c:v>22.698648518838201</c:v>
                </c:pt>
                <c:pt idx="90">
                  <c:v>22.908676527677699</c:v>
                </c:pt>
                <c:pt idx="91">
                  <c:v>23.120647901755898</c:v>
                </c:pt>
                <c:pt idx="92">
                  <c:v>23.334580622810002</c:v>
                </c:pt>
                <c:pt idx="93">
                  <c:v>23.55049283896</c:v>
                </c:pt>
                <c:pt idx="94">
                  <c:v>23.768402866248699</c:v>
                </c:pt>
                <c:pt idx="95">
                  <c:v>23.9883291901949</c:v>
                </c:pt>
                <c:pt idx="96">
                  <c:v>24.210290467361698</c:v>
                </c:pt>
                <c:pt idx="97">
                  <c:v>24.434305526939699</c:v>
                </c:pt>
                <c:pt idx="98">
                  <c:v>24.6603933723433</c:v>
                </c:pt>
                <c:pt idx="99">
                  <c:v>24.888573182823901</c:v>
                </c:pt>
                <c:pt idx="100">
                  <c:v>25.118864315095799</c:v>
                </c:pt>
                <c:pt idx="101">
                  <c:v>25.351286304978998</c:v>
                </c:pt>
                <c:pt idx="102">
                  <c:v>25.585858869056398</c:v>
                </c:pt>
                <c:pt idx="103">
                  <c:v>25.822601906345898</c:v>
                </c:pt>
                <c:pt idx="104">
                  <c:v>26.061535499988899</c:v>
                </c:pt>
                <c:pt idx="105">
                  <c:v>26.3026799189538</c:v>
                </c:pt>
                <c:pt idx="106">
                  <c:v>26.5460556197553</c:v>
                </c:pt>
                <c:pt idx="107">
                  <c:v>26.791683248190299</c:v>
                </c:pt>
                <c:pt idx="108">
                  <c:v>27.039583641088399</c:v>
                </c:pt>
                <c:pt idx="109">
                  <c:v>27.2897778280804</c:v>
                </c:pt>
                <c:pt idx="110">
                  <c:v>27.542287033381601</c:v>
                </c:pt>
                <c:pt idx="111">
                  <c:v>27.797132677592799</c:v>
                </c:pt>
                <c:pt idx="112">
                  <c:v>28.0543363795171</c:v>
                </c:pt>
                <c:pt idx="113">
                  <c:v>28.313919957993701</c:v>
                </c:pt>
                <c:pt idx="114">
                  <c:v>28.575905433749401</c:v>
                </c:pt>
                <c:pt idx="115">
                  <c:v>28.840315031266002</c:v>
                </c:pt>
                <c:pt idx="116">
                  <c:v>29.107171180666001</c:v>
                </c:pt>
                <c:pt idx="117">
                  <c:v>29.376496519615301</c:v>
                </c:pt>
                <c:pt idx="118">
                  <c:v>29.648313895243401</c:v>
                </c:pt>
                <c:pt idx="119">
                  <c:v>29.9226463660818</c:v>
                </c:pt>
                <c:pt idx="120">
                  <c:v>30.199517204020101</c:v>
                </c:pt>
                <c:pt idx="121">
                  <c:v>30.478949896279801</c:v>
                </c:pt>
                <c:pt idx="122">
                  <c:v>30.760968147406999</c:v>
                </c:pt>
                <c:pt idx="123">
                  <c:v>31.0455958812835</c:v>
                </c:pt>
                <c:pt idx="124">
                  <c:v>31.3328572431558</c:v>
                </c:pt>
                <c:pt idx="125">
                  <c:v>31.6227766016837</c:v>
                </c:pt>
                <c:pt idx="126">
                  <c:v>31.915378551007599</c:v>
                </c:pt>
                <c:pt idx="127">
                  <c:v>32.210687912834302</c:v>
                </c:pt>
                <c:pt idx="128">
                  <c:v>32.508729738543401</c:v>
                </c:pt>
                <c:pt idx="129">
                  <c:v>32.809529311311898</c:v>
                </c:pt>
                <c:pt idx="130">
                  <c:v>33.113112148259098</c:v>
                </c:pt>
                <c:pt idx="131">
                  <c:v>33.419504002611397</c:v>
                </c:pt>
                <c:pt idx="132">
                  <c:v>33.728730865886803</c:v>
                </c:pt>
                <c:pt idx="133">
                  <c:v>34.040818970099998</c:v>
                </c:pt>
                <c:pt idx="134">
                  <c:v>34.355794789987399</c:v>
                </c:pt>
                <c:pt idx="135">
                  <c:v>34.673685045253102</c:v>
                </c:pt>
                <c:pt idx="136">
                  <c:v>34.994516702835703</c:v>
                </c:pt>
                <c:pt idx="137">
                  <c:v>35.3183169791957</c:v>
                </c:pt>
                <c:pt idx="138">
                  <c:v>35.645113342624398</c:v>
                </c:pt>
                <c:pt idx="139">
                  <c:v>35.9749335155742</c:v>
                </c:pt>
                <c:pt idx="140">
                  <c:v>36.307805477010099</c:v>
                </c:pt>
                <c:pt idx="141">
                  <c:v>36.643757464783299</c:v>
                </c:pt>
                <c:pt idx="142">
                  <c:v>36.982817978026603</c:v>
                </c:pt>
                <c:pt idx="143">
                  <c:v>37.325015779571999</c:v>
                </c:pt>
                <c:pt idx="144">
                  <c:v>37.670379898390799</c:v>
                </c:pt>
                <c:pt idx="145">
                  <c:v>38.018939632056103</c:v>
                </c:pt>
                <c:pt idx="146">
                  <c:v>38.370724549227802</c:v>
                </c:pt>
                <c:pt idx="147">
                  <c:v>38.725764492161701</c:v>
                </c:pt>
                <c:pt idx="148">
                  <c:v>39.0840895792401</c:v>
                </c:pt>
                <c:pt idx="149">
                  <c:v>39.445730207527802</c:v>
                </c:pt>
                <c:pt idx="150">
                  <c:v>39.810717055349699</c:v>
                </c:pt>
                <c:pt idx="151">
                  <c:v>40.179081084893902</c:v>
                </c:pt>
                <c:pt idx="152">
                  <c:v>40.550853544838297</c:v>
                </c:pt>
                <c:pt idx="153">
                  <c:v>40.926065973001002</c:v>
                </c:pt>
                <c:pt idx="154">
                  <c:v>41.304750199016098</c:v>
                </c:pt>
                <c:pt idx="155">
                  <c:v>41.686938347033497</c:v>
                </c:pt>
                <c:pt idx="156">
                  <c:v>42.072662838444401</c:v>
                </c:pt>
                <c:pt idx="157">
                  <c:v>42.461956394631201</c:v>
                </c:pt>
                <c:pt idx="158">
                  <c:v>42.854852039743903</c:v>
                </c:pt>
                <c:pt idx="159">
                  <c:v>43.2513831035008</c:v>
                </c:pt>
                <c:pt idx="160">
                  <c:v>43.651583224016598</c:v>
                </c:pt>
                <c:pt idx="161">
                  <c:v>44.0554863506553</c:v>
                </c:pt>
                <c:pt idx="162">
                  <c:v>44.463126746910802</c:v>
                </c:pt>
                <c:pt idx="163">
                  <c:v>44.874538993313202</c:v>
                </c:pt>
                <c:pt idx="164">
                  <c:v>45.289757990361998</c:v>
                </c:pt>
                <c:pt idx="165">
                  <c:v>45.708818961487502</c:v>
                </c:pt>
                <c:pt idx="166">
                  <c:v>46.131757456037903</c:v>
                </c:pt>
                <c:pt idx="167">
                  <c:v>46.558609352295903</c:v>
                </c:pt>
                <c:pt idx="168">
                  <c:v>46.989410860521502</c:v>
                </c:pt>
                <c:pt idx="169">
                  <c:v>47.424198526024398</c:v>
                </c:pt>
                <c:pt idx="170">
                  <c:v>47.863009232263799</c:v>
                </c:pt>
                <c:pt idx="171">
                  <c:v>48.305880203977203</c:v>
                </c:pt>
                <c:pt idx="172">
                  <c:v>48.752849010338601</c:v>
                </c:pt>
                <c:pt idx="173">
                  <c:v>49.203953568145003</c:v>
                </c:pt>
                <c:pt idx="174">
                  <c:v>49.659232145033499</c:v>
                </c:pt>
                <c:pt idx="175">
                  <c:v>50.118723362727202</c:v>
                </c:pt>
                <c:pt idx="176">
                  <c:v>50.582466200311401</c:v>
                </c:pt>
                <c:pt idx="177">
                  <c:v>51.050499997540598</c:v>
                </c:pt>
                <c:pt idx="178">
                  <c:v>51.522864458175597</c:v>
                </c:pt>
                <c:pt idx="179">
                  <c:v>51.999599653351602</c:v>
                </c:pt>
                <c:pt idx="180">
                  <c:v>52.480746024977201</c:v>
                </c:pt>
                <c:pt idx="181">
                  <c:v>52.966344389165698</c:v>
                </c:pt>
                <c:pt idx="182">
                  <c:v>53.456435939697101</c:v>
                </c:pt>
                <c:pt idx="183">
                  <c:v>53.951062251512703</c:v>
                </c:pt>
                <c:pt idx="184">
                  <c:v>54.4502652842421</c:v>
                </c:pt>
                <c:pt idx="185">
                  <c:v>54.954087385762399</c:v>
                </c:pt>
                <c:pt idx="186">
                  <c:v>55.462571295791001</c:v>
                </c:pt>
                <c:pt idx="187">
                  <c:v>55.975760149510997</c:v>
                </c:pt>
                <c:pt idx="188">
                  <c:v>56.4936974812302</c:v>
                </c:pt>
                <c:pt idx="189">
                  <c:v>57.016427228074697</c:v>
                </c:pt>
                <c:pt idx="190">
                  <c:v>57.543993733715602</c:v>
                </c:pt>
                <c:pt idx="191">
                  <c:v>58.076441752131203</c:v>
                </c:pt>
                <c:pt idx="192">
                  <c:v>58.613816451402798</c:v>
                </c:pt>
                <c:pt idx="193">
                  <c:v>59.156163417547397</c:v>
                </c:pt>
                <c:pt idx="194">
                  <c:v>59.703528658383597</c:v>
                </c:pt>
                <c:pt idx="195">
                  <c:v>60.255958607435701</c:v>
                </c:pt>
                <c:pt idx="196">
                  <c:v>60.813500127871698</c:v>
                </c:pt>
                <c:pt idx="197">
                  <c:v>61.3762005164794</c:v>
                </c:pt>
                <c:pt idx="198">
                  <c:v>61.944107507678098</c:v>
                </c:pt>
                <c:pt idx="199">
                  <c:v>62.517269277568502</c:v>
                </c:pt>
                <c:pt idx="200">
                  <c:v>63.0957344480193</c:v>
                </c:pt>
                <c:pt idx="201">
                  <c:v>63.679552090791503</c:v>
                </c:pt>
                <c:pt idx="202">
                  <c:v>64.268771731701904</c:v>
                </c:pt>
                <c:pt idx="203">
                  <c:v>64.863443354823801</c:v>
                </c:pt>
                <c:pt idx="204">
                  <c:v>65.463617406727394</c:v>
                </c:pt>
                <c:pt idx="205">
                  <c:v>66.069344800759495</c:v>
                </c:pt>
                <c:pt idx="206">
                  <c:v>66.680676921362206</c:v>
                </c:pt>
                <c:pt idx="207">
                  <c:v>67.297665628431702</c:v>
                </c:pt>
                <c:pt idx="208">
                  <c:v>67.920363261718407</c:v>
                </c:pt>
                <c:pt idx="209">
                  <c:v>68.5488226452661</c:v>
                </c:pt>
                <c:pt idx="210">
                  <c:v>69.1830970918936</c:v>
                </c:pt>
                <c:pt idx="211">
                  <c:v>69.823240407717094</c:v>
                </c:pt>
                <c:pt idx="212">
                  <c:v>70.469306896714599</c:v>
                </c:pt>
                <c:pt idx="213">
                  <c:v>71.121351365332799</c:v>
                </c:pt>
                <c:pt idx="214">
                  <c:v>71.779429127136098</c:v>
                </c:pt>
                <c:pt idx="215">
                  <c:v>72.443596007498996</c:v>
                </c:pt>
                <c:pt idx="216">
                  <c:v>73.113908348341695</c:v>
                </c:pt>
                <c:pt idx="217">
                  <c:v>73.790423012909997</c:v>
                </c:pt>
                <c:pt idx="218">
                  <c:v>74.473197390598799</c:v>
                </c:pt>
                <c:pt idx="219">
                  <c:v>75.162289401820502</c:v>
                </c:pt>
                <c:pt idx="220">
                  <c:v>75.857757502918304</c:v>
                </c:pt>
                <c:pt idx="221">
                  <c:v>76.5596606911256</c:v>
                </c:pt>
                <c:pt idx="222">
                  <c:v>77.268058509570196</c:v>
                </c:pt>
                <c:pt idx="223">
                  <c:v>77.983011052325807</c:v>
                </c:pt>
                <c:pt idx="224">
                  <c:v>78.704578969509797</c:v>
                </c:pt>
                <c:pt idx="225">
                  <c:v>79.432823472428097</c:v>
                </c:pt>
                <c:pt idx="226">
                  <c:v>80.167806338767903</c:v>
                </c:pt>
                <c:pt idx="227">
                  <c:v>80.909589917838204</c:v>
                </c:pt>
                <c:pt idx="228">
                  <c:v>81.658237135859196</c:v>
                </c:pt>
                <c:pt idx="229">
                  <c:v>82.413811501300202</c:v>
                </c:pt>
                <c:pt idx="230">
                  <c:v>83.176377110267097</c:v>
                </c:pt>
                <c:pt idx="231">
                  <c:v>83.945998651939703</c:v>
                </c:pt>
                <c:pt idx="232">
                  <c:v>84.722741414059598</c:v>
                </c:pt>
                <c:pt idx="233">
                  <c:v>85.506671288468297</c:v>
                </c:pt>
                <c:pt idx="234">
                  <c:v>86.297854776696994</c:v>
                </c:pt>
                <c:pt idx="235">
                  <c:v>87.096358995608</c:v>
                </c:pt>
                <c:pt idx="236">
                  <c:v>87.902251683088394</c:v>
                </c:pt>
                <c:pt idx="237">
                  <c:v>88.715601203795998</c:v>
                </c:pt>
                <c:pt idx="238">
                  <c:v>89.536476554959293</c:v>
                </c:pt>
                <c:pt idx="239">
                  <c:v>90.364947372230105</c:v>
                </c:pt>
                <c:pt idx="240">
                  <c:v>91.201083935590901</c:v>
                </c:pt>
                <c:pt idx="241">
                  <c:v>92.044957175317094</c:v>
                </c:pt>
                <c:pt idx="242">
                  <c:v>92.896638677993593</c:v>
                </c:pt>
                <c:pt idx="243">
                  <c:v>93.756200692587996</c:v>
                </c:pt>
                <c:pt idx="244">
                  <c:v>94.623716136579205</c:v>
                </c:pt>
                <c:pt idx="245">
                  <c:v>95.499258602143499</c:v>
                </c:pt>
                <c:pt idx="246">
                  <c:v>96.382902362397004</c:v>
                </c:pt>
                <c:pt idx="247">
                  <c:v>97.274722377696506</c:v>
                </c:pt>
                <c:pt idx="248">
                  <c:v>98.174794301998404</c:v>
                </c:pt>
                <c:pt idx="249">
                  <c:v>99.083194489276707</c:v>
                </c:pt>
                <c:pt idx="250">
                  <c:v>100</c:v>
                </c:pt>
                <c:pt idx="251">
                  <c:v>100.92528860766799</c:v>
                </c:pt>
                <c:pt idx="252">
                  <c:v>101.85913880541101</c:v>
                </c:pt>
                <c:pt idx="253">
                  <c:v>102.80162981264699</c:v>
                </c:pt>
                <c:pt idx="254">
                  <c:v>103.75284158180099</c:v>
                </c:pt>
                <c:pt idx="255">
                  <c:v>104.71285480508899</c:v>
                </c:pt>
                <c:pt idx="256">
                  <c:v>105.68175092136499</c:v>
                </c:pt>
                <c:pt idx="257">
                  <c:v>106.659612123025</c:v>
                </c:pt>
                <c:pt idx="258">
                  <c:v>107.64652136298299</c:v>
                </c:pt>
                <c:pt idx="259">
                  <c:v>108.642562361706</c:v>
                </c:pt>
                <c:pt idx="260">
                  <c:v>109.647819614318</c:v>
                </c:pt>
                <c:pt idx="261">
                  <c:v>110.66237839776601</c:v>
                </c:pt>
                <c:pt idx="262">
                  <c:v>111.686324778056</c:v>
                </c:pt>
                <c:pt idx="263">
                  <c:v>112.719745617551</c:v>
                </c:pt>
                <c:pt idx="264">
                  <c:v>113.762728582343</c:v>
                </c:pt>
                <c:pt idx="265">
                  <c:v>114.815362149688</c:v>
                </c:pt>
                <c:pt idx="266">
                  <c:v>115.87773561551199</c:v>
                </c:pt>
                <c:pt idx="267">
                  <c:v>116.949939101987</c:v>
                </c:pt>
                <c:pt idx="268">
                  <c:v>118.032063565172</c:v>
                </c:pt>
                <c:pt idx="269">
                  <c:v>119.12420080273699</c:v>
                </c:pt>
                <c:pt idx="270">
                  <c:v>120.226443461741</c:v>
                </c:pt>
                <c:pt idx="271">
                  <c:v>121.338885046497</c:v>
                </c:pt>
                <c:pt idx="272">
                  <c:v>122.461619926504</c:v>
                </c:pt>
                <c:pt idx="273">
                  <c:v>123.594743344451</c:v>
                </c:pt>
                <c:pt idx="274">
                  <c:v>124.738351424294</c:v>
                </c:pt>
                <c:pt idx="275">
                  <c:v>125.892541179416</c:v>
                </c:pt>
                <c:pt idx="276">
                  <c:v>127.05741052085401</c:v>
                </c:pt>
                <c:pt idx="277">
                  <c:v>128.23305826560201</c:v>
                </c:pt>
                <c:pt idx="278">
                  <c:v>129.419584144998</c:v>
                </c:pt>
                <c:pt idx="279">
                  <c:v>130.61708881318401</c:v>
                </c:pt>
                <c:pt idx="280">
                  <c:v>131.82567385563999</c:v>
                </c:pt>
                <c:pt idx="281">
                  <c:v>133.04544179780899</c:v>
                </c:pt>
                <c:pt idx="282">
                  <c:v>134.27649611378601</c:v>
                </c:pt>
                <c:pt idx="283">
                  <c:v>135.518941235103</c:v>
                </c:pt>
                <c:pt idx="284">
                  <c:v>136.77288255958399</c:v>
                </c:pt>
                <c:pt idx="285">
                  <c:v>138.03842646028801</c:v>
                </c:pt>
                <c:pt idx="286">
                  <c:v>139.31568029453001</c:v>
                </c:pt>
                <c:pt idx="287">
                  <c:v>140.60475241299099</c:v>
                </c:pt>
                <c:pt idx="288">
                  <c:v>141.905752168909</c:v>
                </c:pt>
                <c:pt idx="289">
                  <c:v>143.21878992735401</c:v>
                </c:pt>
                <c:pt idx="290">
                  <c:v>144.54397707459199</c:v>
                </c:pt>
                <c:pt idx="291">
                  <c:v>145.88142602753399</c:v>
                </c:pt>
                <c:pt idx="292">
                  <c:v>147.23125024327101</c:v>
                </c:pt>
                <c:pt idx="293">
                  <c:v>148.59356422869999</c:v>
                </c:pt>
                <c:pt idx="294">
                  <c:v>149.96848355023701</c:v>
                </c:pt>
                <c:pt idx="295">
                  <c:v>151.35612484361999</c:v>
                </c:pt>
                <c:pt idx="296">
                  <c:v>152.75660582380701</c:v>
                </c:pt>
                <c:pt idx="297">
                  <c:v>154.170045294955</c:v>
                </c:pt>
                <c:pt idx="298">
                  <c:v>155.596563160507</c:v>
                </c:pt>
                <c:pt idx="299">
                  <c:v>157.03628043335499</c:v>
                </c:pt>
                <c:pt idx="300">
                  <c:v>158.48931924611099</c:v>
                </c:pt>
                <c:pt idx="301">
                  <c:v>159.955802861466</c:v>
                </c:pt>
                <c:pt idx="302">
                  <c:v>161.435855682648</c:v>
                </c:pt>
                <c:pt idx="303">
                  <c:v>162.92960326397201</c:v>
                </c:pt>
                <c:pt idx="304">
                  <c:v>164.43717232149299</c:v>
                </c:pt>
                <c:pt idx="305">
                  <c:v>165.95869074375599</c:v>
                </c:pt>
                <c:pt idx="306">
                  <c:v>167.494287602643</c:v>
                </c:pt>
                <c:pt idx="307">
                  <c:v>169.044093164326</c:v>
                </c:pt>
                <c:pt idx="308">
                  <c:v>170.60823890031199</c:v>
                </c:pt>
                <c:pt idx="309">
                  <c:v>172.18685749860001</c:v>
                </c:pt>
                <c:pt idx="310">
                  <c:v>173.78008287493699</c:v>
                </c:pt>
                <c:pt idx="311">
                  <c:v>175.388050184176</c:v>
                </c:pt>
                <c:pt idx="312">
                  <c:v>177.010895831742</c:v>
                </c:pt>
                <c:pt idx="313">
                  <c:v>178.64875748520501</c:v>
                </c:pt>
                <c:pt idx="314">
                  <c:v>180.301774085956</c:v>
                </c:pt>
                <c:pt idx="315">
                  <c:v>181.97008586099801</c:v>
                </c:pt>
                <c:pt idx="316">
                  <c:v>183.65383433483399</c:v>
                </c:pt>
                <c:pt idx="317">
                  <c:v>185.35316234148101</c:v>
                </c:pt>
                <c:pt idx="318">
                  <c:v>187.06821403658</c:v>
                </c:pt>
                <c:pt idx="319">
                  <c:v>188.799134909629</c:v>
                </c:pt>
                <c:pt idx="320">
                  <c:v>190.54607179632399</c:v>
                </c:pt>
                <c:pt idx="321">
                  <c:v>192.30917289101501</c:v>
                </c:pt>
                <c:pt idx="322">
                  <c:v>194.088587759277</c:v>
                </c:pt>
                <c:pt idx="323">
                  <c:v>195.88446735059901</c:v>
                </c:pt>
                <c:pt idx="324">
                  <c:v>197.696964011186</c:v>
                </c:pt>
                <c:pt idx="325">
                  <c:v>199.52623149688699</c:v>
                </c:pt>
                <c:pt idx="326">
                  <c:v>201.372424986238</c:v>
                </c:pt>
                <c:pt idx="327">
                  <c:v>203.235701093622</c:v>
                </c:pt>
                <c:pt idx="328">
                  <c:v>205.11621788255599</c:v>
                </c:pt>
                <c:pt idx="329">
                  <c:v>207.01413487910401</c:v>
                </c:pt>
                <c:pt idx="330">
                  <c:v>208.92961308540299</c:v>
                </c:pt>
                <c:pt idx="331">
                  <c:v>210.86281499332799</c:v>
                </c:pt>
                <c:pt idx="332">
                  <c:v>212.81390459827099</c:v>
                </c:pt>
                <c:pt idx="333">
                  <c:v>214.783047413053</c:v>
                </c:pt>
                <c:pt idx="334">
                  <c:v>216.77041048196901</c:v>
                </c:pt>
                <c:pt idx="335">
                  <c:v>218.77616239495501</c:v>
                </c:pt>
                <c:pt idx="336">
                  <c:v>220.80047330189001</c:v>
                </c:pt>
                <c:pt idx="337">
                  <c:v>222.84351492702999</c:v>
                </c:pt>
                <c:pt idx="338">
                  <c:v>224.90546058357799</c:v>
                </c:pt>
                <c:pt idx="339">
                  <c:v>226.98648518838201</c:v>
                </c:pt>
                <c:pt idx="340">
                  <c:v>229.08676527677699</c:v>
                </c:pt>
                <c:pt idx="341">
                  <c:v>231.20647901755899</c:v>
                </c:pt>
                <c:pt idx="342">
                  <c:v>233.3458062281</c:v>
                </c:pt>
                <c:pt idx="343">
                  <c:v>235.50492838960099</c:v>
                </c:pt>
                <c:pt idx="344">
                  <c:v>237.68402866248701</c:v>
                </c:pt>
                <c:pt idx="345">
                  <c:v>239.88329190194901</c:v>
                </c:pt>
                <c:pt idx="346">
                  <c:v>242.10290467361699</c:v>
                </c:pt>
                <c:pt idx="347">
                  <c:v>244.34305526939701</c:v>
                </c:pt>
                <c:pt idx="348">
                  <c:v>246.60393372343299</c:v>
                </c:pt>
                <c:pt idx="349">
                  <c:v>248.88573182823899</c:v>
                </c:pt>
                <c:pt idx="350">
                  <c:v>251.18864315095701</c:v>
                </c:pt>
                <c:pt idx="351">
                  <c:v>253.51286304979001</c:v>
                </c:pt>
                <c:pt idx="352">
                  <c:v>255.85858869056401</c:v>
                </c:pt>
                <c:pt idx="353">
                  <c:v>258.22601906345898</c:v>
                </c:pt>
                <c:pt idx="354">
                  <c:v>260.61535499988901</c:v>
                </c:pt>
                <c:pt idx="355">
                  <c:v>263.026799189538</c:v>
                </c:pt>
                <c:pt idx="356">
                  <c:v>265.46055619755299</c:v>
                </c:pt>
                <c:pt idx="357">
                  <c:v>267.91683248190299</c:v>
                </c:pt>
                <c:pt idx="358">
                  <c:v>270.39583641088399</c:v>
                </c:pt>
                <c:pt idx="359">
                  <c:v>272.897778280804</c:v>
                </c:pt>
                <c:pt idx="360">
                  <c:v>275.42287033381598</c:v>
                </c:pt>
                <c:pt idx="361">
                  <c:v>277.97132677592799</c:v>
                </c:pt>
                <c:pt idx="362">
                  <c:v>280.54336379517099</c:v>
                </c:pt>
                <c:pt idx="363">
                  <c:v>283.13919957993699</c:v>
                </c:pt>
                <c:pt idx="364">
                  <c:v>285.75905433749398</c:v>
                </c:pt>
                <c:pt idx="365">
                  <c:v>288.40315031265999</c:v>
                </c:pt>
                <c:pt idx="366">
                  <c:v>291.07171180666001</c:v>
                </c:pt>
                <c:pt idx="367">
                  <c:v>293.76496519615301</c:v>
                </c:pt>
                <c:pt idx="368">
                  <c:v>296.48313895243399</c:v>
                </c:pt>
                <c:pt idx="369">
                  <c:v>299.22646366081801</c:v>
                </c:pt>
                <c:pt idx="370">
                  <c:v>301.995172040201</c:v>
                </c:pt>
                <c:pt idx="371">
                  <c:v>304.78949896279801</c:v>
                </c:pt>
                <c:pt idx="372">
                  <c:v>307.60968147406999</c:v>
                </c:pt>
                <c:pt idx="373">
                  <c:v>310.45595881283498</c:v>
                </c:pt>
                <c:pt idx="374">
                  <c:v>313.32857243155797</c:v>
                </c:pt>
                <c:pt idx="375">
                  <c:v>316.22776601683699</c:v>
                </c:pt>
                <c:pt idx="376">
                  <c:v>319.15378551007598</c:v>
                </c:pt>
                <c:pt idx="377">
                  <c:v>322.106879128343</c:v>
                </c:pt>
                <c:pt idx="378">
                  <c:v>325.087297385434</c:v>
                </c:pt>
                <c:pt idx="379">
                  <c:v>328.095293113119</c:v>
                </c:pt>
                <c:pt idx="380">
                  <c:v>331.13112148259103</c:v>
                </c:pt>
                <c:pt idx="381">
                  <c:v>334.19504002611399</c:v>
                </c:pt>
                <c:pt idx="382">
                  <c:v>337.28730865886803</c:v>
                </c:pt>
                <c:pt idx="383">
                  <c:v>340.40818970100003</c:v>
                </c:pt>
                <c:pt idx="384">
                  <c:v>343.55794789987402</c:v>
                </c:pt>
                <c:pt idx="385">
                  <c:v>346.73685045253097</c:v>
                </c:pt>
                <c:pt idx="386">
                  <c:v>349.94516702835699</c:v>
                </c:pt>
                <c:pt idx="387">
                  <c:v>353.183169791956</c:v>
                </c:pt>
                <c:pt idx="388">
                  <c:v>356.45113342624398</c:v>
                </c:pt>
                <c:pt idx="389">
                  <c:v>359.74933515574202</c:v>
                </c:pt>
                <c:pt idx="390">
                  <c:v>363.07805477010101</c:v>
                </c:pt>
                <c:pt idx="391">
                  <c:v>366.437574647833</c:v>
                </c:pt>
                <c:pt idx="392">
                  <c:v>369.828179780266</c:v>
                </c:pt>
                <c:pt idx="393">
                  <c:v>373.25015779571999</c:v>
                </c:pt>
                <c:pt idx="394">
                  <c:v>376.70379898390797</c:v>
                </c:pt>
                <c:pt idx="395">
                  <c:v>380.189396320561</c:v>
                </c:pt>
                <c:pt idx="396">
                  <c:v>383.70724549227799</c:v>
                </c:pt>
                <c:pt idx="397">
                  <c:v>387.25764492161699</c:v>
                </c:pt>
                <c:pt idx="398">
                  <c:v>390.84089579240202</c:v>
                </c:pt>
                <c:pt idx="399">
                  <c:v>394.45730207527799</c:v>
                </c:pt>
                <c:pt idx="400">
                  <c:v>398.10717055349699</c:v>
                </c:pt>
                <c:pt idx="401">
                  <c:v>401.79081084894</c:v>
                </c:pt>
                <c:pt idx="402">
                  <c:v>405.50853544838299</c:v>
                </c:pt>
                <c:pt idx="403">
                  <c:v>409.26065973000999</c:v>
                </c:pt>
                <c:pt idx="404">
                  <c:v>413.04750199016098</c:v>
                </c:pt>
                <c:pt idx="405">
                  <c:v>416.86938347033498</c:v>
                </c:pt>
                <c:pt idx="406">
                  <c:v>420.72662838444398</c:v>
                </c:pt>
                <c:pt idx="407">
                  <c:v>424.61956394631198</c:v>
                </c:pt>
                <c:pt idx="408">
                  <c:v>428.54852039743901</c:v>
                </c:pt>
                <c:pt idx="409">
                  <c:v>432.51383103500802</c:v>
                </c:pt>
                <c:pt idx="410">
                  <c:v>436.51583224016503</c:v>
                </c:pt>
                <c:pt idx="411">
                  <c:v>440.55486350655298</c:v>
                </c:pt>
                <c:pt idx="412">
                  <c:v>444.63126746910802</c:v>
                </c:pt>
                <c:pt idx="413">
                  <c:v>448.745389933132</c:v>
                </c:pt>
                <c:pt idx="414">
                  <c:v>452.89757990362</c:v>
                </c:pt>
                <c:pt idx="415">
                  <c:v>457.08818961487401</c:v>
                </c:pt>
                <c:pt idx="416">
                  <c:v>461.317574560379</c:v>
                </c:pt>
                <c:pt idx="417">
                  <c:v>465.58609352295798</c:v>
                </c:pt>
                <c:pt idx="418">
                  <c:v>469.89410860521502</c:v>
                </c:pt>
                <c:pt idx="419">
                  <c:v>474.24198526024401</c:v>
                </c:pt>
                <c:pt idx="420">
                  <c:v>478.63009232263801</c:v>
                </c:pt>
                <c:pt idx="421">
                  <c:v>483.05880203977199</c:v>
                </c:pt>
                <c:pt idx="422">
                  <c:v>487.52849010338599</c:v>
                </c:pt>
                <c:pt idx="423">
                  <c:v>492.03953568144999</c:v>
                </c:pt>
                <c:pt idx="424">
                  <c:v>496.59232145033599</c:v>
                </c:pt>
                <c:pt idx="425">
                  <c:v>501.18723362727201</c:v>
                </c:pt>
                <c:pt idx="426">
                  <c:v>505.82466200311302</c:v>
                </c:pt>
                <c:pt idx="427">
                  <c:v>510.50499997540601</c:v>
                </c:pt>
                <c:pt idx="428">
                  <c:v>515.22864458175604</c:v>
                </c:pt>
                <c:pt idx="429">
                  <c:v>519.99599653351504</c:v>
                </c:pt>
                <c:pt idx="430">
                  <c:v>524.80746024977202</c:v>
                </c:pt>
                <c:pt idx="431">
                  <c:v>529.66344389165704</c:v>
                </c:pt>
                <c:pt idx="432">
                  <c:v>534.56435939697099</c:v>
                </c:pt>
                <c:pt idx="433">
                  <c:v>539.51062251512701</c:v>
                </c:pt>
                <c:pt idx="434">
                  <c:v>544.50265284242096</c:v>
                </c:pt>
                <c:pt idx="435">
                  <c:v>549.54087385762398</c:v>
                </c:pt>
                <c:pt idx="436">
                  <c:v>554.62571295790997</c:v>
                </c:pt>
                <c:pt idx="437">
                  <c:v>559.75760149510995</c:v>
                </c:pt>
                <c:pt idx="438">
                  <c:v>564.93697481230197</c:v>
                </c:pt>
                <c:pt idx="439">
                  <c:v>570.16427228074701</c:v>
                </c:pt>
                <c:pt idx="440">
                  <c:v>575.43993733715604</c:v>
                </c:pt>
                <c:pt idx="441">
                  <c:v>580.764417521312</c:v>
                </c:pt>
                <c:pt idx="442">
                  <c:v>586.13816451402795</c:v>
                </c:pt>
                <c:pt idx="443">
                  <c:v>591.56163417547305</c:v>
                </c:pt>
                <c:pt idx="444">
                  <c:v>597.03528658383595</c:v>
                </c:pt>
                <c:pt idx="445">
                  <c:v>602.55958607435696</c:v>
                </c:pt>
                <c:pt idx="446">
                  <c:v>608.13500127871703</c:v>
                </c:pt>
                <c:pt idx="447">
                  <c:v>613.762005164794</c:v>
                </c:pt>
                <c:pt idx="448">
                  <c:v>619.44107507678098</c:v>
                </c:pt>
                <c:pt idx="449">
                  <c:v>625.17269277568505</c:v>
                </c:pt>
                <c:pt idx="450">
                  <c:v>630.957344480193</c:v>
                </c:pt>
                <c:pt idx="451">
                  <c:v>636.79552090791503</c:v>
                </c:pt>
                <c:pt idx="452">
                  <c:v>642.68771731701895</c:v>
                </c:pt>
                <c:pt idx="453">
                  <c:v>648.63443354823801</c:v>
                </c:pt>
                <c:pt idx="454">
                  <c:v>654.63617406727496</c:v>
                </c:pt>
                <c:pt idx="455">
                  <c:v>660.69344800759598</c:v>
                </c:pt>
                <c:pt idx="456">
                  <c:v>666.80676921362203</c:v>
                </c:pt>
                <c:pt idx="457">
                  <c:v>672.97665628431696</c:v>
                </c:pt>
                <c:pt idx="458">
                  <c:v>679.20363261718398</c:v>
                </c:pt>
                <c:pt idx="459">
                  <c:v>685.48822645266102</c:v>
                </c:pt>
                <c:pt idx="460">
                  <c:v>691.83097091893603</c:v>
                </c:pt>
                <c:pt idx="461">
                  <c:v>698.23240407717105</c:v>
                </c:pt>
                <c:pt idx="462">
                  <c:v>704.69306896714602</c:v>
                </c:pt>
                <c:pt idx="463">
                  <c:v>711.21351365332896</c:v>
                </c:pt>
                <c:pt idx="464">
                  <c:v>717.79429127136098</c:v>
                </c:pt>
                <c:pt idx="465">
                  <c:v>724.43596007499002</c:v>
                </c:pt>
                <c:pt idx="466">
                  <c:v>731.13908348341704</c:v>
                </c:pt>
                <c:pt idx="467">
                  <c:v>737.90423012910105</c:v>
                </c:pt>
                <c:pt idx="468">
                  <c:v>744.73197390598898</c:v>
                </c:pt>
                <c:pt idx="469">
                  <c:v>751.62289401820499</c:v>
                </c:pt>
                <c:pt idx="470">
                  <c:v>758.57757502918298</c:v>
                </c:pt>
                <c:pt idx="471">
                  <c:v>765.596606911256</c:v>
                </c:pt>
                <c:pt idx="472">
                  <c:v>772.68058509570199</c:v>
                </c:pt>
                <c:pt idx="473">
                  <c:v>779.83011052325799</c:v>
                </c:pt>
                <c:pt idx="474">
                  <c:v>787.04578969509805</c:v>
                </c:pt>
                <c:pt idx="475">
                  <c:v>794.32823472428095</c:v>
                </c:pt>
                <c:pt idx="476">
                  <c:v>801.67806338767798</c:v>
                </c:pt>
                <c:pt idx="477">
                  <c:v>809.09589917838196</c:v>
                </c:pt>
                <c:pt idx="478">
                  <c:v>816.58237135859201</c:v>
                </c:pt>
                <c:pt idx="479">
                  <c:v>824.13811501300199</c:v>
                </c:pt>
                <c:pt idx="480">
                  <c:v>831.76377110267003</c:v>
                </c:pt>
                <c:pt idx="481">
                  <c:v>839.45998651939703</c:v>
                </c:pt>
                <c:pt idx="482">
                  <c:v>847.22741414059601</c:v>
                </c:pt>
                <c:pt idx="483">
                  <c:v>855.06671288468306</c:v>
                </c:pt>
                <c:pt idx="484">
                  <c:v>862.97854776697</c:v>
                </c:pt>
                <c:pt idx="485">
                  <c:v>870.96358995608</c:v>
                </c:pt>
                <c:pt idx="486">
                  <c:v>879.022516830884</c:v>
                </c:pt>
                <c:pt idx="487">
                  <c:v>887.15601203795995</c:v>
                </c:pt>
                <c:pt idx="488">
                  <c:v>895.36476554959302</c:v>
                </c:pt>
                <c:pt idx="489">
                  <c:v>903.64947372230097</c:v>
                </c:pt>
                <c:pt idx="490">
                  <c:v>912.01083935590896</c:v>
                </c:pt>
                <c:pt idx="491">
                  <c:v>920.44957175317097</c:v>
                </c:pt>
                <c:pt idx="492">
                  <c:v>928.96638677993599</c:v>
                </c:pt>
                <c:pt idx="493">
                  <c:v>937.56200692588004</c:v>
                </c:pt>
                <c:pt idx="494">
                  <c:v>946.23716136579196</c:v>
                </c:pt>
                <c:pt idx="495">
                  <c:v>954.99258602143505</c:v>
                </c:pt>
                <c:pt idx="496">
                  <c:v>963.82902362396999</c:v>
                </c:pt>
                <c:pt idx="497">
                  <c:v>972.74722377696503</c:v>
                </c:pt>
                <c:pt idx="498">
                  <c:v>981.74794301998395</c:v>
                </c:pt>
                <c:pt idx="499">
                  <c:v>990.83194489276696</c:v>
                </c:pt>
                <c:pt idx="500">
                  <c:v>1000</c:v>
                </c:pt>
                <c:pt idx="501">
                  <c:v>1009.2528860766801</c:v>
                </c:pt>
                <c:pt idx="502">
                  <c:v>1018.59138805411</c:v>
                </c:pt>
                <c:pt idx="503">
                  <c:v>1028.01629812647</c:v>
                </c:pt>
                <c:pt idx="504">
                  <c:v>1037.52841581801</c:v>
                </c:pt>
                <c:pt idx="505">
                  <c:v>1047.12854805089</c:v>
                </c:pt>
                <c:pt idx="506">
                  <c:v>1056.8175092136501</c:v>
                </c:pt>
                <c:pt idx="507">
                  <c:v>1066.59612123025</c:v>
                </c:pt>
                <c:pt idx="508">
                  <c:v>1076.46521362983</c:v>
                </c:pt>
                <c:pt idx="509">
                  <c:v>1086.42562361706</c:v>
                </c:pt>
                <c:pt idx="510">
                  <c:v>1096.47819614318</c:v>
                </c:pt>
                <c:pt idx="511">
                  <c:v>1106.62378397766</c:v>
                </c:pt>
                <c:pt idx="512">
                  <c:v>1116.86324778056</c:v>
                </c:pt>
                <c:pt idx="513">
                  <c:v>1127.1974561755101</c:v>
                </c:pt>
                <c:pt idx="514">
                  <c:v>1137.6272858234299</c:v>
                </c:pt>
                <c:pt idx="515">
                  <c:v>1148.1536214968801</c:v>
                </c:pt>
                <c:pt idx="516">
                  <c:v>1158.7773561551201</c:v>
                </c:pt>
                <c:pt idx="517">
                  <c:v>1169.49939101987</c:v>
                </c:pt>
                <c:pt idx="518">
                  <c:v>1180.3206356517201</c:v>
                </c:pt>
                <c:pt idx="519">
                  <c:v>1191.24200802737</c:v>
                </c:pt>
                <c:pt idx="520">
                  <c:v>1202.26443461741</c:v>
                </c:pt>
                <c:pt idx="521">
                  <c:v>1213.3888504649699</c:v>
                </c:pt>
                <c:pt idx="522">
                  <c:v>1224.61619926504</c:v>
                </c:pt>
                <c:pt idx="523">
                  <c:v>1235.9474334445099</c:v>
                </c:pt>
                <c:pt idx="524">
                  <c:v>1247.38351424294</c:v>
                </c:pt>
                <c:pt idx="525">
                  <c:v>1258.92541179416</c:v>
                </c:pt>
                <c:pt idx="526">
                  <c:v>1270.57410520854</c:v>
                </c:pt>
                <c:pt idx="527">
                  <c:v>1282.3305826560199</c:v>
                </c:pt>
                <c:pt idx="528">
                  <c:v>1294.19584144998</c:v>
                </c:pt>
                <c:pt idx="529">
                  <c:v>1306.17088813184</c:v>
                </c:pt>
                <c:pt idx="530">
                  <c:v>1318.2567385564</c:v>
                </c:pt>
                <c:pt idx="531">
                  <c:v>1330.4544179780901</c:v>
                </c:pt>
                <c:pt idx="532">
                  <c:v>1342.7649611378599</c:v>
                </c:pt>
                <c:pt idx="533">
                  <c:v>1355.1894123510299</c:v>
                </c:pt>
                <c:pt idx="534">
                  <c:v>1367.7288255958399</c:v>
                </c:pt>
                <c:pt idx="535">
                  <c:v>1380.38426460288</c:v>
                </c:pt>
                <c:pt idx="536">
                  <c:v>1393.1568029452999</c:v>
                </c:pt>
                <c:pt idx="537">
                  <c:v>1406.04752412991</c:v>
                </c:pt>
                <c:pt idx="538">
                  <c:v>1419.05752168909</c:v>
                </c:pt>
                <c:pt idx="539">
                  <c:v>1432.1878992735401</c:v>
                </c:pt>
                <c:pt idx="540">
                  <c:v>1445.43977074592</c:v>
                </c:pt>
                <c:pt idx="541">
                  <c:v>1458.8142602753401</c:v>
                </c:pt>
                <c:pt idx="542">
                  <c:v>1472.3125024327101</c:v>
                </c:pt>
                <c:pt idx="543">
                  <c:v>1485.9356422870001</c:v>
                </c:pt>
                <c:pt idx="544">
                  <c:v>1499.6848355023701</c:v>
                </c:pt>
                <c:pt idx="545">
                  <c:v>1513.5612484362</c:v>
                </c:pt>
                <c:pt idx="546">
                  <c:v>1527.5660582380699</c:v>
                </c:pt>
                <c:pt idx="547">
                  <c:v>1541.70045294956</c:v>
                </c:pt>
                <c:pt idx="548">
                  <c:v>1555.96563160507</c:v>
                </c:pt>
                <c:pt idx="549">
                  <c:v>1570.36280433355</c:v>
                </c:pt>
                <c:pt idx="550">
                  <c:v>1584.8931924611099</c:v>
                </c:pt>
                <c:pt idx="551">
                  <c:v>1599.5580286146601</c:v>
                </c:pt>
                <c:pt idx="552">
                  <c:v>1614.35855682648</c:v>
                </c:pt>
                <c:pt idx="553">
                  <c:v>1629.2960326397199</c:v>
                </c:pt>
                <c:pt idx="554">
                  <c:v>1644.3717232149299</c:v>
                </c:pt>
                <c:pt idx="555">
                  <c:v>1659.5869074375601</c:v>
                </c:pt>
                <c:pt idx="556">
                  <c:v>1674.94287602643</c:v>
                </c:pt>
                <c:pt idx="557">
                  <c:v>1690.44093164326</c:v>
                </c:pt>
                <c:pt idx="558">
                  <c:v>1706.0823890031199</c:v>
                </c:pt>
                <c:pt idx="559">
                  <c:v>1721.8685749860001</c:v>
                </c:pt>
                <c:pt idx="560">
                  <c:v>1737.8008287493701</c:v>
                </c:pt>
                <c:pt idx="561">
                  <c:v>1753.88050184176</c:v>
                </c:pt>
                <c:pt idx="562">
                  <c:v>1770.10895831742</c:v>
                </c:pt>
                <c:pt idx="563">
                  <c:v>1786.4875748520401</c:v>
                </c:pt>
                <c:pt idx="564">
                  <c:v>1803.01774085956</c:v>
                </c:pt>
                <c:pt idx="565">
                  <c:v>1819.7008586099801</c:v>
                </c:pt>
                <c:pt idx="566">
                  <c:v>1836.53834334834</c:v>
                </c:pt>
                <c:pt idx="567">
                  <c:v>1853.5316234148099</c:v>
                </c:pt>
                <c:pt idx="568">
                  <c:v>1870.68214036579</c:v>
                </c:pt>
                <c:pt idx="569">
                  <c:v>1887.9913490962899</c:v>
                </c:pt>
                <c:pt idx="570">
                  <c:v>1905.4607179632401</c:v>
                </c:pt>
                <c:pt idx="571">
                  <c:v>1923.0917289101501</c:v>
                </c:pt>
                <c:pt idx="572">
                  <c:v>1940.8858775927699</c:v>
                </c:pt>
                <c:pt idx="573">
                  <c:v>1958.8446735059799</c:v>
                </c:pt>
                <c:pt idx="574">
                  <c:v>1976.9696401118499</c:v>
                </c:pt>
                <c:pt idx="575">
                  <c:v>1995.26231496887</c:v>
                </c:pt>
                <c:pt idx="576">
                  <c:v>2013.72424986238</c:v>
                </c:pt>
                <c:pt idx="577">
                  <c:v>2032.3570109362199</c:v>
                </c:pt>
                <c:pt idx="578">
                  <c:v>2051.1621788255602</c:v>
                </c:pt>
                <c:pt idx="579">
                  <c:v>2070.1413487910399</c:v>
                </c:pt>
                <c:pt idx="580">
                  <c:v>2089.2961308540298</c:v>
                </c:pt>
                <c:pt idx="581">
                  <c:v>2108.6281499332799</c:v>
                </c:pt>
                <c:pt idx="582">
                  <c:v>2128.1390459827098</c:v>
                </c:pt>
                <c:pt idx="583">
                  <c:v>2147.8304741305301</c:v>
                </c:pt>
                <c:pt idx="584">
                  <c:v>2167.7041048196902</c:v>
                </c:pt>
                <c:pt idx="585">
                  <c:v>2187.7616239495501</c:v>
                </c:pt>
                <c:pt idx="586">
                  <c:v>2208.00473301889</c:v>
                </c:pt>
                <c:pt idx="587">
                  <c:v>2228.4351492702999</c:v>
                </c:pt>
                <c:pt idx="588">
                  <c:v>2249.05460583578</c:v>
                </c:pt>
                <c:pt idx="589">
                  <c:v>2269.8648518838199</c:v>
                </c:pt>
                <c:pt idx="590">
                  <c:v>2290.8676527677699</c:v>
                </c:pt>
                <c:pt idx="591">
                  <c:v>2312.0647901755901</c:v>
                </c:pt>
                <c:pt idx="592">
                  <c:v>2333.4580622809999</c:v>
                </c:pt>
                <c:pt idx="593">
                  <c:v>2355.0492838959999</c:v>
                </c:pt>
                <c:pt idx="594">
                  <c:v>2376.8402866248698</c:v>
                </c:pt>
                <c:pt idx="595">
                  <c:v>2398.83291901949</c:v>
                </c:pt>
                <c:pt idx="596">
                  <c:v>2421.0290467361701</c:v>
                </c:pt>
                <c:pt idx="597">
                  <c:v>2443.4305526939702</c:v>
                </c:pt>
                <c:pt idx="598">
                  <c:v>2466.0393372343301</c:v>
                </c:pt>
                <c:pt idx="599">
                  <c:v>2488.8573182823902</c:v>
                </c:pt>
                <c:pt idx="600">
                  <c:v>2511.8864315095698</c:v>
                </c:pt>
                <c:pt idx="601">
                  <c:v>2535.1286304978998</c:v>
                </c:pt>
                <c:pt idx="602">
                  <c:v>2558.5858869056401</c:v>
                </c:pt>
                <c:pt idx="603">
                  <c:v>2582.2601906345899</c:v>
                </c:pt>
                <c:pt idx="604">
                  <c:v>2606.15354999889</c:v>
                </c:pt>
                <c:pt idx="605">
                  <c:v>2630.26799189538</c:v>
                </c:pt>
                <c:pt idx="606">
                  <c:v>2654.6055619755298</c:v>
                </c:pt>
                <c:pt idx="607">
                  <c:v>2679.1683248190302</c:v>
                </c:pt>
                <c:pt idx="608">
                  <c:v>2703.9583641088402</c:v>
                </c:pt>
                <c:pt idx="609">
                  <c:v>2728.97778280804</c:v>
                </c:pt>
                <c:pt idx="610">
                  <c:v>2754.2287033381599</c:v>
                </c:pt>
                <c:pt idx="611">
                  <c:v>2779.7132677592799</c:v>
                </c:pt>
                <c:pt idx="612">
                  <c:v>2805.4336379517099</c:v>
                </c:pt>
                <c:pt idx="613">
                  <c:v>2831.3919957993699</c:v>
                </c:pt>
                <c:pt idx="614">
                  <c:v>2857.5905433749399</c:v>
                </c:pt>
                <c:pt idx="615">
                  <c:v>2884.0315031266</c:v>
                </c:pt>
                <c:pt idx="616">
                  <c:v>2910.7171180666001</c:v>
                </c:pt>
                <c:pt idx="617">
                  <c:v>2937.6496519615298</c:v>
                </c:pt>
                <c:pt idx="618">
                  <c:v>2964.83138952434</c:v>
                </c:pt>
                <c:pt idx="619">
                  <c:v>2992.2646366081799</c:v>
                </c:pt>
                <c:pt idx="620">
                  <c:v>3019.9517204020099</c:v>
                </c:pt>
                <c:pt idx="621">
                  <c:v>3047.8949896279801</c:v>
                </c:pt>
                <c:pt idx="622">
                  <c:v>3076.0968147407002</c:v>
                </c:pt>
                <c:pt idx="623">
                  <c:v>3104.5595881283498</c:v>
                </c:pt>
                <c:pt idx="624">
                  <c:v>3133.28572431558</c:v>
                </c:pt>
                <c:pt idx="625">
                  <c:v>3162.2776601683699</c:v>
                </c:pt>
                <c:pt idx="626">
                  <c:v>3191.5378551007602</c:v>
                </c:pt>
                <c:pt idx="627">
                  <c:v>3221.0687912834301</c:v>
                </c:pt>
                <c:pt idx="628">
                  <c:v>3250.8729738543402</c:v>
                </c:pt>
                <c:pt idx="629">
                  <c:v>3280.9529311311899</c:v>
                </c:pt>
                <c:pt idx="630">
                  <c:v>3311.3112148259102</c:v>
                </c:pt>
                <c:pt idx="631">
                  <c:v>3341.9504002611402</c:v>
                </c:pt>
                <c:pt idx="632">
                  <c:v>3372.8730865886801</c:v>
                </c:pt>
                <c:pt idx="633">
                  <c:v>3404.0818970099999</c:v>
                </c:pt>
                <c:pt idx="634">
                  <c:v>3435.5794789987399</c:v>
                </c:pt>
                <c:pt idx="635">
                  <c:v>3467.3685045253101</c:v>
                </c:pt>
                <c:pt idx="636">
                  <c:v>3499.4516702835699</c:v>
                </c:pt>
                <c:pt idx="637">
                  <c:v>3531.8316979195602</c:v>
                </c:pt>
                <c:pt idx="638">
                  <c:v>3564.51133426244</c:v>
                </c:pt>
                <c:pt idx="639">
                  <c:v>3597.4933515574198</c:v>
                </c:pt>
                <c:pt idx="640">
                  <c:v>3630.7805477010102</c:v>
                </c:pt>
                <c:pt idx="641">
                  <c:v>3664.3757464783298</c:v>
                </c:pt>
                <c:pt idx="642">
                  <c:v>3698.2817978026601</c:v>
                </c:pt>
                <c:pt idx="643">
                  <c:v>3732.5015779572</c:v>
                </c:pt>
                <c:pt idx="644">
                  <c:v>3767.0379898390802</c:v>
                </c:pt>
                <c:pt idx="645">
                  <c:v>3801.8939632056099</c:v>
                </c:pt>
                <c:pt idx="646">
                  <c:v>3837.0724549227798</c:v>
                </c:pt>
                <c:pt idx="647">
                  <c:v>3872.5764492161702</c:v>
                </c:pt>
                <c:pt idx="648">
                  <c:v>3908.4089579240199</c:v>
                </c:pt>
                <c:pt idx="649">
                  <c:v>3944.5730207527799</c:v>
                </c:pt>
                <c:pt idx="650">
                  <c:v>3981.0717055349701</c:v>
                </c:pt>
                <c:pt idx="651">
                  <c:v>4017.9081084894001</c:v>
                </c:pt>
                <c:pt idx="652">
                  <c:v>4055.0853544838301</c:v>
                </c:pt>
                <c:pt idx="653">
                  <c:v>4092.6065973001</c:v>
                </c:pt>
                <c:pt idx="654">
                  <c:v>4130.4750199016098</c:v>
                </c:pt>
                <c:pt idx="655">
                  <c:v>4168.6938347033501</c:v>
                </c:pt>
                <c:pt idx="656">
                  <c:v>4207.2662838444403</c:v>
                </c:pt>
                <c:pt idx="657">
                  <c:v>4246.1956394631197</c:v>
                </c:pt>
                <c:pt idx="658">
                  <c:v>4285.4852039743901</c:v>
                </c:pt>
                <c:pt idx="659">
                  <c:v>4325.1383103500802</c:v>
                </c:pt>
                <c:pt idx="660">
                  <c:v>4365.1583224016604</c:v>
                </c:pt>
                <c:pt idx="661">
                  <c:v>4405.5486350655301</c:v>
                </c:pt>
                <c:pt idx="662">
                  <c:v>4446.3126746910802</c:v>
                </c:pt>
                <c:pt idx="663">
                  <c:v>4487.4538993313199</c:v>
                </c:pt>
                <c:pt idx="664">
                  <c:v>4528.9757990362004</c:v>
                </c:pt>
                <c:pt idx="665">
                  <c:v>4570.8818961487495</c:v>
                </c:pt>
                <c:pt idx="666">
                  <c:v>4613.1757456037903</c:v>
                </c:pt>
                <c:pt idx="667">
                  <c:v>4655.8609352295898</c:v>
                </c:pt>
                <c:pt idx="668">
                  <c:v>4698.9410860521502</c:v>
                </c:pt>
                <c:pt idx="669">
                  <c:v>4742.4198526024402</c:v>
                </c:pt>
                <c:pt idx="670">
                  <c:v>4786.3009232263803</c:v>
                </c:pt>
                <c:pt idx="671">
                  <c:v>4830.5880203977204</c:v>
                </c:pt>
                <c:pt idx="672">
                  <c:v>4875.2849010338596</c:v>
                </c:pt>
                <c:pt idx="673">
                  <c:v>4920.3953568145098</c:v>
                </c:pt>
                <c:pt idx="674">
                  <c:v>4965.9232145033602</c:v>
                </c:pt>
                <c:pt idx="675">
                  <c:v>5011.8723362727196</c:v>
                </c:pt>
                <c:pt idx="676">
                  <c:v>5058.2466200311401</c:v>
                </c:pt>
                <c:pt idx="677">
                  <c:v>5105.0499997540601</c:v>
                </c:pt>
                <c:pt idx="678">
                  <c:v>5152.28644581756</c:v>
                </c:pt>
                <c:pt idx="679">
                  <c:v>5199.9599653351597</c:v>
                </c:pt>
                <c:pt idx="680">
                  <c:v>5248.0746024977198</c:v>
                </c:pt>
                <c:pt idx="681">
                  <c:v>5296.6344389165797</c:v>
                </c:pt>
                <c:pt idx="682">
                  <c:v>5345.6435939697103</c:v>
                </c:pt>
                <c:pt idx="683">
                  <c:v>5395.1062251512703</c:v>
                </c:pt>
                <c:pt idx="684">
                  <c:v>5445.0265284242096</c:v>
                </c:pt>
                <c:pt idx="685">
                  <c:v>5495.4087385762396</c:v>
                </c:pt>
                <c:pt idx="686">
                  <c:v>5546.2571295791004</c:v>
                </c:pt>
                <c:pt idx="687">
                  <c:v>5597.5760149510998</c:v>
                </c:pt>
                <c:pt idx="688">
                  <c:v>5649.3697481230201</c:v>
                </c:pt>
                <c:pt idx="689">
                  <c:v>5701.6427228074699</c:v>
                </c:pt>
                <c:pt idx="690">
                  <c:v>5754.3993733715597</c:v>
                </c:pt>
                <c:pt idx="691">
                  <c:v>5807.6441752131104</c:v>
                </c:pt>
                <c:pt idx="692">
                  <c:v>5861.3816451402799</c:v>
                </c:pt>
                <c:pt idx="693">
                  <c:v>5915.6163417547295</c:v>
                </c:pt>
                <c:pt idx="694">
                  <c:v>5970.3528658383602</c:v>
                </c:pt>
                <c:pt idx="695">
                  <c:v>6025.5958607435696</c:v>
                </c:pt>
                <c:pt idx="696">
                  <c:v>6081.3500127871703</c:v>
                </c:pt>
                <c:pt idx="697">
                  <c:v>6137.6200516479303</c:v>
                </c:pt>
                <c:pt idx="698">
                  <c:v>6194.41075076781</c:v>
                </c:pt>
                <c:pt idx="699">
                  <c:v>6251.7269277568503</c:v>
                </c:pt>
                <c:pt idx="700">
                  <c:v>6309.5734448019302</c:v>
                </c:pt>
                <c:pt idx="701">
                  <c:v>6367.9552090791503</c:v>
                </c:pt>
                <c:pt idx="702">
                  <c:v>6426.87717317019</c:v>
                </c:pt>
                <c:pt idx="703">
                  <c:v>6486.3443354823803</c:v>
                </c:pt>
                <c:pt idx="704">
                  <c:v>6546.3617406727399</c:v>
                </c:pt>
                <c:pt idx="705">
                  <c:v>6606.93448007595</c:v>
                </c:pt>
                <c:pt idx="706">
                  <c:v>6668.0676921362101</c:v>
                </c:pt>
                <c:pt idx="707">
                  <c:v>6729.7665628431696</c:v>
                </c:pt>
                <c:pt idx="708">
                  <c:v>6792.0363261718403</c:v>
                </c:pt>
                <c:pt idx="709">
                  <c:v>6854.88226452661</c:v>
                </c:pt>
                <c:pt idx="710">
                  <c:v>6918.3097091893596</c:v>
                </c:pt>
                <c:pt idx="711">
                  <c:v>6982.3240407717103</c:v>
                </c:pt>
                <c:pt idx="712">
                  <c:v>7046.9306896714597</c:v>
                </c:pt>
                <c:pt idx="713">
                  <c:v>7112.1351365332803</c:v>
                </c:pt>
                <c:pt idx="714">
                  <c:v>7177.94291271361</c:v>
                </c:pt>
                <c:pt idx="715">
                  <c:v>7244.35960074989</c:v>
                </c:pt>
                <c:pt idx="716">
                  <c:v>7311.3908348341702</c:v>
                </c:pt>
                <c:pt idx="717">
                  <c:v>7379.0423012909996</c:v>
                </c:pt>
                <c:pt idx="718">
                  <c:v>7447.3197390598798</c:v>
                </c:pt>
                <c:pt idx="719">
                  <c:v>7516.2289401820499</c:v>
                </c:pt>
                <c:pt idx="720">
                  <c:v>7585.7757502918303</c:v>
                </c:pt>
                <c:pt idx="721">
                  <c:v>7655.96606911256</c:v>
                </c:pt>
                <c:pt idx="722">
                  <c:v>7726.8058509570201</c:v>
                </c:pt>
                <c:pt idx="723">
                  <c:v>7798.3011052325801</c:v>
                </c:pt>
                <c:pt idx="724">
                  <c:v>7870.4578969509803</c:v>
                </c:pt>
                <c:pt idx="725">
                  <c:v>7943.2823472428099</c:v>
                </c:pt>
                <c:pt idx="726">
                  <c:v>8016.7806338767796</c:v>
                </c:pt>
                <c:pt idx="727">
                  <c:v>8090.9589917838202</c:v>
                </c:pt>
                <c:pt idx="728">
                  <c:v>8165.8237135859199</c:v>
                </c:pt>
                <c:pt idx="729">
                  <c:v>8241.3811501300206</c:v>
                </c:pt>
                <c:pt idx="730">
                  <c:v>8317.6377110267003</c:v>
                </c:pt>
                <c:pt idx="731">
                  <c:v>8394.5998651939699</c:v>
                </c:pt>
                <c:pt idx="732">
                  <c:v>8472.2741414059601</c:v>
                </c:pt>
                <c:pt idx="733">
                  <c:v>8550.6671288468297</c:v>
                </c:pt>
                <c:pt idx="734">
                  <c:v>8629.7854776697004</c:v>
                </c:pt>
                <c:pt idx="735">
                  <c:v>8709.6358995608007</c:v>
                </c:pt>
                <c:pt idx="736">
                  <c:v>8790.2251683088398</c:v>
                </c:pt>
                <c:pt idx="737">
                  <c:v>8871.5601203795995</c:v>
                </c:pt>
                <c:pt idx="738">
                  <c:v>8953.6476554959299</c:v>
                </c:pt>
                <c:pt idx="739">
                  <c:v>9036.4947372230108</c:v>
                </c:pt>
                <c:pt idx="740">
                  <c:v>9120.1083935590905</c:v>
                </c:pt>
                <c:pt idx="741">
                  <c:v>9204.4957175317104</c:v>
                </c:pt>
                <c:pt idx="742">
                  <c:v>9289.6638677993597</c:v>
                </c:pt>
                <c:pt idx="743">
                  <c:v>9375.6200692588009</c:v>
                </c:pt>
                <c:pt idx="744">
                  <c:v>9462.3716136579205</c:v>
                </c:pt>
                <c:pt idx="745">
                  <c:v>9549.92586021436</c:v>
                </c:pt>
                <c:pt idx="746">
                  <c:v>9638.2902362396999</c:v>
                </c:pt>
                <c:pt idx="747">
                  <c:v>9727.4722377696507</c:v>
                </c:pt>
                <c:pt idx="748">
                  <c:v>9817.4794301998409</c:v>
                </c:pt>
                <c:pt idx="749">
                  <c:v>9908.3194489276702</c:v>
                </c:pt>
                <c:pt idx="750">
                  <c:v>10000</c:v>
                </c:pt>
                <c:pt idx="751">
                  <c:v>10092.528860766801</c:v>
                </c:pt>
                <c:pt idx="752">
                  <c:v>10185.9138805411</c:v>
                </c:pt>
                <c:pt idx="753">
                  <c:v>10280.162981264701</c:v>
                </c:pt>
                <c:pt idx="754">
                  <c:v>10375.2841581801</c:v>
                </c:pt>
                <c:pt idx="755">
                  <c:v>10471.285480508899</c:v>
                </c:pt>
                <c:pt idx="756">
                  <c:v>10568.1750921365</c:v>
                </c:pt>
                <c:pt idx="757">
                  <c:v>10665.9612123025</c:v>
                </c:pt>
                <c:pt idx="758">
                  <c:v>10764.6521362983</c:v>
                </c:pt>
                <c:pt idx="759">
                  <c:v>10864.2562361706</c:v>
                </c:pt>
                <c:pt idx="760">
                  <c:v>10964.7819614318</c:v>
                </c:pt>
                <c:pt idx="761">
                  <c:v>11066.237839776601</c:v>
                </c:pt>
                <c:pt idx="762">
                  <c:v>11168.632477805601</c:v>
                </c:pt>
                <c:pt idx="763">
                  <c:v>11271.9745617551</c:v>
                </c:pt>
                <c:pt idx="764">
                  <c:v>11376.272858234301</c:v>
                </c:pt>
                <c:pt idx="765">
                  <c:v>11481.536214968801</c:v>
                </c:pt>
                <c:pt idx="766">
                  <c:v>11587.773561551199</c:v>
                </c:pt>
                <c:pt idx="767">
                  <c:v>11694.9939101987</c:v>
                </c:pt>
                <c:pt idx="768">
                  <c:v>11803.206356517199</c:v>
                </c:pt>
                <c:pt idx="769">
                  <c:v>11912.4200802737</c:v>
                </c:pt>
                <c:pt idx="770">
                  <c:v>12022.6443461741</c:v>
                </c:pt>
                <c:pt idx="771">
                  <c:v>12133.8885046497</c:v>
                </c:pt>
                <c:pt idx="772">
                  <c:v>12246.161992650401</c:v>
                </c:pt>
                <c:pt idx="773">
                  <c:v>12359.4743344451</c:v>
                </c:pt>
                <c:pt idx="774">
                  <c:v>12473.8351424294</c:v>
                </c:pt>
                <c:pt idx="775">
                  <c:v>12589.2541179416</c:v>
                </c:pt>
                <c:pt idx="776">
                  <c:v>12705.741052085399</c:v>
                </c:pt>
                <c:pt idx="777">
                  <c:v>12823.305826560199</c:v>
                </c:pt>
                <c:pt idx="778">
                  <c:v>12941.958414499801</c:v>
                </c:pt>
                <c:pt idx="779">
                  <c:v>13061.7088813184</c:v>
                </c:pt>
                <c:pt idx="780">
                  <c:v>13182.567385564</c:v>
                </c:pt>
                <c:pt idx="781">
                  <c:v>13304.5441797809</c:v>
                </c:pt>
                <c:pt idx="782">
                  <c:v>13427.6496113786</c:v>
                </c:pt>
                <c:pt idx="783">
                  <c:v>13551.894123510299</c:v>
                </c:pt>
                <c:pt idx="784">
                  <c:v>13677.2882559584</c:v>
                </c:pt>
                <c:pt idx="785">
                  <c:v>13803.842646028799</c:v>
                </c:pt>
                <c:pt idx="786">
                  <c:v>13931.568029452999</c:v>
                </c:pt>
                <c:pt idx="787">
                  <c:v>14060.4752412991</c:v>
                </c:pt>
                <c:pt idx="788">
                  <c:v>14190.5752168909</c:v>
                </c:pt>
                <c:pt idx="789">
                  <c:v>14321.878992735399</c:v>
                </c:pt>
                <c:pt idx="790">
                  <c:v>14454.3977074592</c:v>
                </c:pt>
                <c:pt idx="791">
                  <c:v>14588.1426027534</c:v>
                </c:pt>
                <c:pt idx="792">
                  <c:v>14723.125024327101</c:v>
                </c:pt>
                <c:pt idx="793">
                  <c:v>14859.35642287</c:v>
                </c:pt>
                <c:pt idx="794">
                  <c:v>14996.8483550237</c:v>
                </c:pt>
                <c:pt idx="795">
                  <c:v>15135.612484362</c:v>
                </c:pt>
                <c:pt idx="796">
                  <c:v>15275.6605823807</c:v>
                </c:pt>
                <c:pt idx="797">
                  <c:v>15417.0045294956</c:v>
                </c:pt>
                <c:pt idx="798">
                  <c:v>15559.656316050699</c:v>
                </c:pt>
                <c:pt idx="799">
                  <c:v>15703.6280433355</c:v>
                </c:pt>
                <c:pt idx="800">
                  <c:v>15848.931924611101</c:v>
                </c:pt>
                <c:pt idx="801">
                  <c:v>15995.5802861466</c:v>
                </c:pt>
                <c:pt idx="802">
                  <c:v>16143.5855682648</c:v>
                </c:pt>
                <c:pt idx="803">
                  <c:v>16292.9603263972</c:v>
                </c:pt>
                <c:pt idx="804">
                  <c:v>16443.717232149302</c:v>
                </c:pt>
                <c:pt idx="805">
                  <c:v>16595.869074375601</c:v>
                </c:pt>
                <c:pt idx="806">
                  <c:v>16749.428760264302</c:v>
                </c:pt>
                <c:pt idx="807">
                  <c:v>16904.4093164326</c:v>
                </c:pt>
                <c:pt idx="808">
                  <c:v>17060.823890031199</c:v>
                </c:pt>
                <c:pt idx="809">
                  <c:v>17218.68574986</c:v>
                </c:pt>
                <c:pt idx="810">
                  <c:v>17378.0082874937</c:v>
                </c:pt>
                <c:pt idx="811">
                  <c:v>17538.805018417599</c:v>
                </c:pt>
                <c:pt idx="812">
                  <c:v>17701.089583174198</c:v>
                </c:pt>
                <c:pt idx="813">
                  <c:v>17864.875748520401</c:v>
                </c:pt>
                <c:pt idx="814">
                  <c:v>18030.177408595599</c:v>
                </c:pt>
                <c:pt idx="815">
                  <c:v>18197.008586099801</c:v>
                </c:pt>
                <c:pt idx="816">
                  <c:v>18365.383433483399</c:v>
                </c:pt>
                <c:pt idx="817">
                  <c:v>18535.3162341481</c:v>
                </c:pt>
                <c:pt idx="818">
                  <c:v>18706.821403657901</c:v>
                </c:pt>
                <c:pt idx="819">
                  <c:v>18879.913490962899</c:v>
                </c:pt>
                <c:pt idx="820">
                  <c:v>19054.607179632399</c:v>
                </c:pt>
                <c:pt idx="821">
                  <c:v>19230.917289101501</c:v>
                </c:pt>
                <c:pt idx="822">
                  <c:v>19408.8587759277</c:v>
                </c:pt>
                <c:pt idx="823">
                  <c:v>19588.446735059799</c:v>
                </c:pt>
                <c:pt idx="824">
                  <c:v>19769.696401118501</c:v>
                </c:pt>
                <c:pt idx="825">
                  <c:v>19952.623149688701</c:v>
                </c:pt>
                <c:pt idx="826">
                  <c:v>20137.2424986238</c:v>
                </c:pt>
                <c:pt idx="827">
                  <c:v>20323.570109362201</c:v>
                </c:pt>
                <c:pt idx="828">
                  <c:v>20511.621788255601</c:v>
                </c:pt>
                <c:pt idx="829">
                  <c:v>20701.413487910399</c:v>
                </c:pt>
                <c:pt idx="830">
                  <c:v>20892.9613085403</c:v>
                </c:pt>
                <c:pt idx="831">
                  <c:v>21086.281499332799</c:v>
                </c:pt>
                <c:pt idx="832">
                  <c:v>21281.3904598271</c:v>
                </c:pt>
                <c:pt idx="833">
                  <c:v>21478.304741305299</c:v>
                </c:pt>
                <c:pt idx="834">
                  <c:v>21677.041048196901</c:v>
                </c:pt>
                <c:pt idx="835">
                  <c:v>21877.616239495499</c:v>
                </c:pt>
                <c:pt idx="836">
                  <c:v>22080.0473301889</c:v>
                </c:pt>
                <c:pt idx="837">
                  <c:v>22284.351492703001</c:v>
                </c:pt>
                <c:pt idx="838">
                  <c:v>22490.546058357799</c:v>
                </c:pt>
                <c:pt idx="839">
                  <c:v>22698.648518838199</c:v>
                </c:pt>
                <c:pt idx="840">
                  <c:v>22908.676527677701</c:v>
                </c:pt>
                <c:pt idx="841">
                  <c:v>23120.6479017559</c:v>
                </c:pt>
                <c:pt idx="842">
                  <c:v>23334.580622810001</c:v>
                </c:pt>
                <c:pt idx="843">
                  <c:v>23550.492838959999</c:v>
                </c:pt>
                <c:pt idx="844">
                  <c:v>23768.4028662487</c:v>
                </c:pt>
                <c:pt idx="845">
                  <c:v>23988.3291901948</c:v>
                </c:pt>
                <c:pt idx="846">
                  <c:v>24210.290467361701</c:v>
                </c:pt>
                <c:pt idx="847">
                  <c:v>24434.305526939701</c:v>
                </c:pt>
                <c:pt idx="848">
                  <c:v>24660.3933723433</c:v>
                </c:pt>
                <c:pt idx="849">
                  <c:v>24888.5731828239</c:v>
                </c:pt>
                <c:pt idx="850">
                  <c:v>25118.8643150957</c:v>
                </c:pt>
                <c:pt idx="851">
                  <c:v>25351.286304978999</c:v>
                </c:pt>
                <c:pt idx="852">
                  <c:v>25585.858869056399</c:v>
                </c:pt>
                <c:pt idx="853">
                  <c:v>25822.601906345899</c:v>
                </c:pt>
                <c:pt idx="854">
                  <c:v>26061.535499988899</c:v>
                </c:pt>
                <c:pt idx="855">
                  <c:v>26302.6799189538</c:v>
                </c:pt>
                <c:pt idx="856">
                  <c:v>26546.055619755301</c:v>
                </c:pt>
                <c:pt idx="857">
                  <c:v>26791.6832481903</c:v>
                </c:pt>
                <c:pt idx="858">
                  <c:v>27039.5836410884</c:v>
                </c:pt>
                <c:pt idx="859">
                  <c:v>27289.777828080401</c:v>
                </c:pt>
                <c:pt idx="860">
                  <c:v>27542.287033381599</c:v>
                </c:pt>
                <c:pt idx="861">
                  <c:v>27797.132677592799</c:v>
                </c:pt>
                <c:pt idx="862">
                  <c:v>28054.336379517099</c:v>
                </c:pt>
                <c:pt idx="863">
                  <c:v>28313.919957993701</c:v>
                </c:pt>
                <c:pt idx="864">
                  <c:v>28575.905433749402</c:v>
                </c:pt>
                <c:pt idx="865">
                  <c:v>28840.315031266</c:v>
                </c:pt>
                <c:pt idx="866">
                  <c:v>29107.171180665999</c:v>
                </c:pt>
                <c:pt idx="867">
                  <c:v>29376.496519615299</c:v>
                </c:pt>
                <c:pt idx="868">
                  <c:v>29648.313895243398</c:v>
                </c:pt>
                <c:pt idx="869">
                  <c:v>29922.646366081801</c:v>
                </c:pt>
                <c:pt idx="870">
                  <c:v>30199.5172040201</c:v>
                </c:pt>
                <c:pt idx="871">
                  <c:v>30478.949896279799</c:v>
                </c:pt>
                <c:pt idx="872">
                  <c:v>30760.968147406998</c:v>
                </c:pt>
                <c:pt idx="873">
                  <c:v>31045.595881283502</c:v>
                </c:pt>
                <c:pt idx="874">
                  <c:v>31332.857243155799</c:v>
                </c:pt>
                <c:pt idx="875">
                  <c:v>31622.776601683701</c:v>
                </c:pt>
                <c:pt idx="876">
                  <c:v>31915.378551007601</c:v>
                </c:pt>
                <c:pt idx="877">
                  <c:v>32210.687912834299</c:v>
                </c:pt>
                <c:pt idx="878">
                  <c:v>32508.729738543399</c:v>
                </c:pt>
                <c:pt idx="879">
                  <c:v>32809.529311311897</c:v>
                </c:pt>
                <c:pt idx="880">
                  <c:v>33113.112148259097</c:v>
                </c:pt>
                <c:pt idx="881">
                  <c:v>33419.5040026114</c:v>
                </c:pt>
                <c:pt idx="882">
                  <c:v>33728.730865886799</c:v>
                </c:pt>
                <c:pt idx="883">
                  <c:v>34040.818970100001</c:v>
                </c:pt>
                <c:pt idx="884">
                  <c:v>34355.794789987398</c:v>
                </c:pt>
                <c:pt idx="885">
                  <c:v>34673.6850452531</c:v>
                </c:pt>
                <c:pt idx="886">
                  <c:v>34994.516702835703</c:v>
                </c:pt>
                <c:pt idx="887">
                  <c:v>35318.316979195697</c:v>
                </c:pt>
                <c:pt idx="888">
                  <c:v>35645.113342624398</c:v>
                </c:pt>
                <c:pt idx="889">
                  <c:v>35974.933515574201</c:v>
                </c:pt>
                <c:pt idx="890">
                  <c:v>36307.805477010101</c:v>
                </c:pt>
                <c:pt idx="891">
                  <c:v>36643.757464783303</c:v>
                </c:pt>
                <c:pt idx="892">
                  <c:v>36982.8179780266</c:v>
                </c:pt>
                <c:pt idx="893">
                  <c:v>37325.015779572001</c:v>
                </c:pt>
                <c:pt idx="894">
                  <c:v>37670.379898390798</c:v>
                </c:pt>
                <c:pt idx="895">
                  <c:v>38018.939632056099</c:v>
                </c:pt>
                <c:pt idx="896">
                  <c:v>38370.724549227802</c:v>
                </c:pt>
                <c:pt idx="897">
                  <c:v>38725.764492161703</c:v>
                </c:pt>
                <c:pt idx="898">
                  <c:v>39084.089579240201</c:v>
                </c:pt>
                <c:pt idx="899">
                  <c:v>39445.730207527798</c:v>
                </c:pt>
                <c:pt idx="900">
                  <c:v>39810.717055349698</c:v>
                </c:pt>
                <c:pt idx="901">
                  <c:v>40179.081084894002</c:v>
                </c:pt>
                <c:pt idx="902">
                  <c:v>40550.853544838297</c:v>
                </c:pt>
                <c:pt idx="903">
                  <c:v>40926.065973001001</c:v>
                </c:pt>
                <c:pt idx="904">
                  <c:v>41304.750199016104</c:v>
                </c:pt>
                <c:pt idx="905">
                  <c:v>41686.938347033501</c:v>
                </c:pt>
                <c:pt idx="906">
                  <c:v>42072.662838444397</c:v>
                </c:pt>
                <c:pt idx="907">
                  <c:v>42461.956394631197</c:v>
                </c:pt>
                <c:pt idx="908">
                  <c:v>42854.852039743899</c:v>
                </c:pt>
                <c:pt idx="909">
                  <c:v>43251.383103500797</c:v>
                </c:pt>
                <c:pt idx="910">
                  <c:v>43651.583224016598</c:v>
                </c:pt>
                <c:pt idx="911">
                  <c:v>44055.486350655301</c:v>
                </c:pt>
                <c:pt idx="912">
                  <c:v>44463.126746910799</c:v>
                </c:pt>
                <c:pt idx="913">
                  <c:v>44874.538993313203</c:v>
                </c:pt>
                <c:pt idx="914">
                  <c:v>45289.757990361999</c:v>
                </c:pt>
                <c:pt idx="915">
                  <c:v>45708.818961487501</c:v>
                </c:pt>
                <c:pt idx="916">
                  <c:v>46131.7574560379</c:v>
                </c:pt>
                <c:pt idx="917">
                  <c:v>46558.609352295898</c:v>
                </c:pt>
                <c:pt idx="918">
                  <c:v>46989.410860521501</c:v>
                </c:pt>
                <c:pt idx="919">
                  <c:v>47424.198526024396</c:v>
                </c:pt>
                <c:pt idx="920">
                  <c:v>47863.009232263801</c:v>
                </c:pt>
                <c:pt idx="921">
                  <c:v>48305.880203977198</c:v>
                </c:pt>
                <c:pt idx="922">
                  <c:v>48752.849010338599</c:v>
                </c:pt>
                <c:pt idx="923">
                  <c:v>49203.953568145102</c:v>
                </c:pt>
                <c:pt idx="924">
                  <c:v>49659.232145033602</c:v>
                </c:pt>
                <c:pt idx="925">
                  <c:v>50118.7233627272</c:v>
                </c:pt>
                <c:pt idx="926">
                  <c:v>50582.466200311399</c:v>
                </c:pt>
                <c:pt idx="927">
                  <c:v>51050.499997540603</c:v>
                </c:pt>
                <c:pt idx="928">
                  <c:v>51522.864458175602</c:v>
                </c:pt>
                <c:pt idx="929">
                  <c:v>51999.599653351601</c:v>
                </c:pt>
                <c:pt idx="930">
                  <c:v>52480.746024977198</c:v>
                </c:pt>
                <c:pt idx="931">
                  <c:v>52966.344389165803</c:v>
                </c:pt>
                <c:pt idx="932">
                  <c:v>53456.435939697098</c:v>
                </c:pt>
                <c:pt idx="933">
                  <c:v>53951.062251512703</c:v>
                </c:pt>
                <c:pt idx="934">
                  <c:v>54450.265284242101</c:v>
                </c:pt>
                <c:pt idx="935">
                  <c:v>54954.087385762403</c:v>
                </c:pt>
                <c:pt idx="936">
                  <c:v>55462.571295791102</c:v>
                </c:pt>
                <c:pt idx="937">
                  <c:v>55975.760149510999</c:v>
                </c:pt>
                <c:pt idx="938">
                  <c:v>56493.6974812302</c:v>
                </c:pt>
                <c:pt idx="939">
                  <c:v>57016.427228074703</c:v>
                </c:pt>
                <c:pt idx="940">
                  <c:v>57543.993733715601</c:v>
                </c:pt>
                <c:pt idx="941">
                  <c:v>58076.441752131097</c:v>
                </c:pt>
                <c:pt idx="942">
                  <c:v>58613.816451402803</c:v>
                </c:pt>
                <c:pt idx="943">
                  <c:v>59156.163417547301</c:v>
                </c:pt>
                <c:pt idx="944">
                  <c:v>59703.528658383599</c:v>
                </c:pt>
                <c:pt idx="945">
                  <c:v>60255.958607435699</c:v>
                </c:pt>
                <c:pt idx="946">
                  <c:v>60813.500127871703</c:v>
                </c:pt>
                <c:pt idx="947">
                  <c:v>61376.200516479301</c:v>
                </c:pt>
                <c:pt idx="948">
                  <c:v>61944.107507678098</c:v>
                </c:pt>
                <c:pt idx="949">
                  <c:v>62517.269277568499</c:v>
                </c:pt>
                <c:pt idx="950">
                  <c:v>63095.734448019197</c:v>
                </c:pt>
                <c:pt idx="951">
                  <c:v>63679.552090791498</c:v>
                </c:pt>
                <c:pt idx="952">
                  <c:v>64268.771731701898</c:v>
                </c:pt>
                <c:pt idx="953">
                  <c:v>64863.443354823801</c:v>
                </c:pt>
                <c:pt idx="954">
                  <c:v>65463.617406727397</c:v>
                </c:pt>
                <c:pt idx="955">
                  <c:v>66069.3448007595</c:v>
                </c:pt>
                <c:pt idx="956">
                  <c:v>66680.676921362101</c:v>
                </c:pt>
                <c:pt idx="957">
                  <c:v>67297.6656284317</c:v>
                </c:pt>
                <c:pt idx="958">
                  <c:v>67920.363261718405</c:v>
                </c:pt>
                <c:pt idx="959">
                  <c:v>68548.822645266104</c:v>
                </c:pt>
                <c:pt idx="960">
                  <c:v>69183.097091893593</c:v>
                </c:pt>
                <c:pt idx="961">
                  <c:v>69823.240407717094</c:v>
                </c:pt>
                <c:pt idx="962">
                  <c:v>70469.306896714595</c:v>
                </c:pt>
                <c:pt idx="963">
                  <c:v>71121.351365332797</c:v>
                </c:pt>
                <c:pt idx="964">
                  <c:v>71779.4291271361</c:v>
                </c:pt>
                <c:pt idx="965">
                  <c:v>72443.596007498898</c:v>
                </c:pt>
                <c:pt idx="966">
                  <c:v>73113.908348341705</c:v>
                </c:pt>
                <c:pt idx="967">
                  <c:v>73790.423012910003</c:v>
                </c:pt>
                <c:pt idx="968">
                  <c:v>74473.197390598798</c:v>
                </c:pt>
                <c:pt idx="969">
                  <c:v>75162.289401820497</c:v>
                </c:pt>
                <c:pt idx="970">
                  <c:v>75857.757502918306</c:v>
                </c:pt>
                <c:pt idx="971">
                  <c:v>76559.660691125595</c:v>
                </c:pt>
                <c:pt idx="972">
                  <c:v>77268.058509570197</c:v>
                </c:pt>
                <c:pt idx="973">
                  <c:v>77983.011052325804</c:v>
                </c:pt>
                <c:pt idx="974">
                  <c:v>78704.578969509806</c:v>
                </c:pt>
                <c:pt idx="975">
                  <c:v>79432.823472428106</c:v>
                </c:pt>
                <c:pt idx="976">
                  <c:v>80167.806338767798</c:v>
                </c:pt>
                <c:pt idx="977">
                  <c:v>80909.589917838195</c:v>
                </c:pt>
                <c:pt idx="978">
                  <c:v>81658.237135859206</c:v>
                </c:pt>
                <c:pt idx="979">
                  <c:v>82413.811501300195</c:v>
                </c:pt>
                <c:pt idx="980">
                  <c:v>83176.377110267</c:v>
                </c:pt>
                <c:pt idx="981">
                  <c:v>83945.998651939706</c:v>
                </c:pt>
                <c:pt idx="982">
                  <c:v>84722.741414059594</c:v>
                </c:pt>
                <c:pt idx="983">
                  <c:v>85506.671288468293</c:v>
                </c:pt>
                <c:pt idx="984">
                  <c:v>86297.854776697</c:v>
                </c:pt>
                <c:pt idx="985">
                  <c:v>87096.358995607996</c:v>
                </c:pt>
                <c:pt idx="986">
                  <c:v>87902.251683088398</c:v>
                </c:pt>
                <c:pt idx="987">
                  <c:v>88715.601203796003</c:v>
                </c:pt>
                <c:pt idx="988">
                  <c:v>89536.476554959299</c:v>
                </c:pt>
                <c:pt idx="989">
                  <c:v>90364.947372230105</c:v>
                </c:pt>
                <c:pt idx="990">
                  <c:v>91201.083935590897</c:v>
                </c:pt>
                <c:pt idx="991">
                  <c:v>92044.957175317104</c:v>
                </c:pt>
                <c:pt idx="992">
                  <c:v>92896.6386779936</c:v>
                </c:pt>
                <c:pt idx="993">
                  <c:v>93756.200692587998</c:v>
                </c:pt>
                <c:pt idx="994">
                  <c:v>94623.7161365793</c:v>
                </c:pt>
                <c:pt idx="995">
                  <c:v>95499.2586021436</c:v>
                </c:pt>
                <c:pt idx="996">
                  <c:v>96382.902362396999</c:v>
                </c:pt>
                <c:pt idx="997">
                  <c:v>97274.722377696497</c:v>
                </c:pt>
                <c:pt idx="998">
                  <c:v>98174.794301998394</c:v>
                </c:pt>
                <c:pt idx="999">
                  <c:v>99083.194489276706</c:v>
                </c:pt>
                <c:pt idx="1000">
                  <c:v>100000</c:v>
                </c:pt>
                <c:pt idx="1001">
                  <c:v>100925.288607668</c:v>
                </c:pt>
                <c:pt idx="1002">
                  <c:v>101859.138805411</c:v>
                </c:pt>
                <c:pt idx="1003">
                  <c:v>102801.62981264701</c:v>
                </c:pt>
                <c:pt idx="1004">
                  <c:v>103752.841581801</c:v>
                </c:pt>
                <c:pt idx="1005">
                  <c:v>104712.85480508899</c:v>
                </c:pt>
                <c:pt idx="1006">
                  <c:v>105681.750921365</c:v>
                </c:pt>
                <c:pt idx="1007">
                  <c:v>106659.612123025</c:v>
                </c:pt>
                <c:pt idx="1008">
                  <c:v>107646.521362983</c:v>
                </c:pt>
                <c:pt idx="1009">
                  <c:v>108642.562361706</c:v>
                </c:pt>
                <c:pt idx="1010">
                  <c:v>109647.819614318</c:v>
                </c:pt>
                <c:pt idx="1011">
                  <c:v>110662.37839776601</c:v>
                </c:pt>
                <c:pt idx="1012">
                  <c:v>111686.32477805601</c:v>
                </c:pt>
                <c:pt idx="1013">
                  <c:v>112719.74561755</c:v>
                </c:pt>
                <c:pt idx="1014">
                  <c:v>113762.728582343</c:v>
                </c:pt>
                <c:pt idx="1015">
                  <c:v>114815.36214968799</c:v>
                </c:pt>
                <c:pt idx="1016">
                  <c:v>115877.73561551201</c:v>
                </c:pt>
                <c:pt idx="1017">
                  <c:v>116949.939101986</c:v>
                </c:pt>
                <c:pt idx="1018">
                  <c:v>118032.06356517199</c:v>
                </c:pt>
                <c:pt idx="1019">
                  <c:v>119124.200802737</c:v>
                </c:pt>
                <c:pt idx="1020">
                  <c:v>120226.443461741</c:v>
                </c:pt>
                <c:pt idx="1021">
                  <c:v>121338.885046497</c:v>
                </c:pt>
                <c:pt idx="1022">
                  <c:v>122461.619926504</c:v>
                </c:pt>
                <c:pt idx="1023">
                  <c:v>123594.74334445001</c:v>
                </c:pt>
                <c:pt idx="1024">
                  <c:v>124738.351424294</c:v>
                </c:pt>
                <c:pt idx="1025">
                  <c:v>125892.541179416</c:v>
                </c:pt>
                <c:pt idx="1026">
                  <c:v>127057.410520854</c:v>
                </c:pt>
                <c:pt idx="1027">
                  <c:v>128233.058265602</c:v>
                </c:pt>
                <c:pt idx="1028">
                  <c:v>129419.58414499801</c:v>
                </c:pt>
                <c:pt idx="1029">
                  <c:v>130617.088813184</c:v>
                </c:pt>
                <c:pt idx="1030">
                  <c:v>131825.67385563999</c:v>
                </c:pt>
                <c:pt idx="1031">
                  <c:v>133045.44179780901</c:v>
                </c:pt>
                <c:pt idx="1032">
                  <c:v>134276.49611378601</c:v>
                </c:pt>
                <c:pt idx="1033">
                  <c:v>135518.941235103</c:v>
                </c:pt>
                <c:pt idx="1034">
                  <c:v>136772.88255958399</c:v>
                </c:pt>
                <c:pt idx="1035">
                  <c:v>138038.426460288</c:v>
                </c:pt>
                <c:pt idx="1036">
                  <c:v>139315.68029453</c:v>
                </c:pt>
                <c:pt idx="1037">
                  <c:v>140604.75241299099</c:v>
                </c:pt>
                <c:pt idx="1038">
                  <c:v>141905.75216890901</c:v>
                </c:pt>
                <c:pt idx="1039">
                  <c:v>143218.789927354</c:v>
                </c:pt>
                <c:pt idx="1040">
                  <c:v>144543.977074592</c:v>
                </c:pt>
                <c:pt idx="1041">
                  <c:v>145881.42602753401</c:v>
                </c:pt>
                <c:pt idx="1042">
                  <c:v>147231.250243271</c:v>
                </c:pt>
                <c:pt idx="1043">
                  <c:v>148593.56422870001</c:v>
                </c:pt>
                <c:pt idx="1044">
                  <c:v>149968.483550237</c:v>
                </c:pt>
                <c:pt idx="1045">
                  <c:v>151356.12484362</c:v>
                </c:pt>
                <c:pt idx="1046">
                  <c:v>152756.60582380701</c:v>
                </c:pt>
                <c:pt idx="1047">
                  <c:v>154170.04529495499</c:v>
                </c:pt>
                <c:pt idx="1048">
                  <c:v>155596.56316050701</c:v>
                </c:pt>
                <c:pt idx="1049">
                  <c:v>157036.28043335499</c:v>
                </c:pt>
                <c:pt idx="1050">
                  <c:v>158489.319246111</c:v>
                </c:pt>
                <c:pt idx="1051">
                  <c:v>159955.80286146601</c:v>
                </c:pt>
                <c:pt idx="1052">
                  <c:v>161435.85568264799</c:v>
                </c:pt>
                <c:pt idx="1053">
                  <c:v>162929.60326397201</c:v>
                </c:pt>
                <c:pt idx="1054">
                  <c:v>164437.17232149301</c:v>
                </c:pt>
                <c:pt idx="1055">
                  <c:v>165958.690743755</c:v>
                </c:pt>
                <c:pt idx="1056">
                  <c:v>167494.28760264299</c:v>
                </c:pt>
                <c:pt idx="1057">
                  <c:v>169044.09316432601</c:v>
                </c:pt>
                <c:pt idx="1058">
                  <c:v>170608.23890031199</c:v>
                </c:pt>
                <c:pt idx="1059">
                  <c:v>172186.8574986</c:v>
                </c:pt>
                <c:pt idx="1060">
                  <c:v>173780.08287493701</c:v>
                </c:pt>
                <c:pt idx="1061">
                  <c:v>175388.05018417601</c:v>
                </c:pt>
                <c:pt idx="1062">
                  <c:v>177010.895831742</c:v>
                </c:pt>
                <c:pt idx="1063">
                  <c:v>178648.757485204</c:v>
                </c:pt>
                <c:pt idx="1064">
                  <c:v>180301.774085957</c:v>
                </c:pt>
                <c:pt idx="1065">
                  <c:v>181970.08586099799</c:v>
                </c:pt>
                <c:pt idx="1066">
                  <c:v>183653.83433483401</c:v>
                </c:pt>
                <c:pt idx="1067">
                  <c:v>185353.16234148099</c:v>
                </c:pt>
                <c:pt idx="1068">
                  <c:v>187068.21403658</c:v>
                </c:pt>
                <c:pt idx="1069">
                  <c:v>188799.13490962901</c:v>
                </c:pt>
                <c:pt idx="1070">
                  <c:v>190546.07179632399</c:v>
                </c:pt>
                <c:pt idx="1071">
                  <c:v>192309.17289101501</c:v>
                </c:pt>
                <c:pt idx="1072">
                  <c:v>194088.587759277</c:v>
                </c:pt>
                <c:pt idx="1073">
                  <c:v>195884.46735059799</c:v>
                </c:pt>
                <c:pt idx="1074">
                  <c:v>197696.96401118601</c:v>
                </c:pt>
                <c:pt idx="1075">
                  <c:v>199526.23149688699</c:v>
                </c:pt>
                <c:pt idx="1076">
                  <c:v>201372.42498623801</c:v>
                </c:pt>
                <c:pt idx="1077">
                  <c:v>203235.70109362199</c:v>
                </c:pt>
                <c:pt idx="1078">
                  <c:v>205116.217882556</c:v>
                </c:pt>
                <c:pt idx="1079">
                  <c:v>207014.13487910401</c:v>
                </c:pt>
                <c:pt idx="1080">
                  <c:v>208929.61308540401</c:v>
                </c:pt>
                <c:pt idx="1081">
                  <c:v>210862.81499332801</c:v>
                </c:pt>
                <c:pt idx="1082">
                  <c:v>212813.90459827101</c:v>
                </c:pt>
                <c:pt idx="1083">
                  <c:v>214783.04741305299</c:v>
                </c:pt>
                <c:pt idx="1084">
                  <c:v>216770.41048196901</c:v>
                </c:pt>
                <c:pt idx="1085">
                  <c:v>218776.162394955</c:v>
                </c:pt>
                <c:pt idx="1086">
                  <c:v>220800.47330188999</c:v>
                </c:pt>
                <c:pt idx="1087">
                  <c:v>222843.51492702999</c:v>
                </c:pt>
                <c:pt idx="1088">
                  <c:v>224905.46058357801</c:v>
                </c:pt>
                <c:pt idx="1089">
                  <c:v>226986.48518838201</c:v>
                </c:pt>
                <c:pt idx="1090">
                  <c:v>229086.76527677701</c:v>
                </c:pt>
                <c:pt idx="1091">
                  <c:v>231206.479017559</c:v>
                </c:pt>
                <c:pt idx="1092">
                  <c:v>233345.8062281</c:v>
                </c:pt>
                <c:pt idx="1093">
                  <c:v>235504.92838960001</c:v>
                </c:pt>
                <c:pt idx="1094">
                  <c:v>237684.02866248699</c:v>
                </c:pt>
                <c:pt idx="1095">
                  <c:v>239883.29190194799</c:v>
                </c:pt>
                <c:pt idx="1096">
                  <c:v>242102.904673618</c:v>
                </c:pt>
                <c:pt idx="1097">
                  <c:v>244343.05526939701</c:v>
                </c:pt>
                <c:pt idx="1098">
                  <c:v>246603.93372343399</c:v>
                </c:pt>
                <c:pt idx="1099">
                  <c:v>248885.73182823899</c:v>
                </c:pt>
                <c:pt idx="1100">
                  <c:v>251188.643150958</c:v>
                </c:pt>
                <c:pt idx="1101">
                  <c:v>253512.86304979</c:v>
                </c:pt>
                <c:pt idx="1102">
                  <c:v>255858.58869056401</c:v>
                </c:pt>
                <c:pt idx="1103">
                  <c:v>258226.01906345901</c:v>
                </c:pt>
                <c:pt idx="1104">
                  <c:v>260615.35499988901</c:v>
                </c:pt>
                <c:pt idx="1105">
                  <c:v>263026.799189538</c:v>
                </c:pt>
                <c:pt idx="1106">
                  <c:v>265460.55619755399</c:v>
                </c:pt>
                <c:pt idx="1107">
                  <c:v>267916.83248190302</c:v>
                </c:pt>
                <c:pt idx="1108">
                  <c:v>270395.83641088399</c:v>
                </c:pt>
                <c:pt idx="1109">
                  <c:v>272897.77828080399</c:v>
                </c:pt>
                <c:pt idx="1110">
                  <c:v>275422.87033381598</c:v>
                </c:pt>
                <c:pt idx="1111">
                  <c:v>277971.32677592803</c:v>
                </c:pt>
                <c:pt idx="1112">
                  <c:v>280543.36379517103</c:v>
                </c:pt>
                <c:pt idx="1113">
                  <c:v>283139.19957993698</c:v>
                </c:pt>
                <c:pt idx="1114">
                  <c:v>285759.05433749402</c:v>
                </c:pt>
                <c:pt idx="1115">
                  <c:v>288403.15031265997</c:v>
                </c:pt>
                <c:pt idx="1116">
                  <c:v>291071.71180665999</c:v>
                </c:pt>
                <c:pt idx="1117">
                  <c:v>293764.96519615297</c:v>
                </c:pt>
                <c:pt idx="1118">
                  <c:v>296483.138952434</c:v>
                </c:pt>
                <c:pt idx="1119">
                  <c:v>299226.463660818</c:v>
                </c:pt>
                <c:pt idx="1120">
                  <c:v>301995.17204020103</c:v>
                </c:pt>
                <c:pt idx="1121">
                  <c:v>304789.49896279798</c:v>
                </c:pt>
                <c:pt idx="1122">
                  <c:v>307609.681474071</c:v>
                </c:pt>
                <c:pt idx="1123">
                  <c:v>310455.95881283499</c:v>
                </c:pt>
                <c:pt idx="1124">
                  <c:v>313328.57243155799</c:v>
                </c:pt>
                <c:pt idx="1125">
                  <c:v>316227.76601683698</c:v>
                </c:pt>
                <c:pt idx="1126">
                  <c:v>319153.78551007499</c:v>
                </c:pt>
                <c:pt idx="1127">
                  <c:v>322106.87912834302</c:v>
                </c:pt>
                <c:pt idx="1128">
                  <c:v>325087.29738543398</c:v>
                </c:pt>
                <c:pt idx="1129">
                  <c:v>328095.29311311903</c:v>
                </c:pt>
                <c:pt idx="1130">
                  <c:v>331131.12148258998</c:v>
                </c:pt>
                <c:pt idx="1131">
                  <c:v>334195.04002611397</c:v>
                </c:pt>
                <c:pt idx="1132">
                  <c:v>337287.30865886802</c:v>
                </c:pt>
                <c:pt idx="1133">
                  <c:v>340408.189701</c:v>
                </c:pt>
                <c:pt idx="1134">
                  <c:v>343557.94789987401</c:v>
                </c:pt>
                <c:pt idx="1135">
                  <c:v>346736.85045253101</c:v>
                </c:pt>
                <c:pt idx="1136">
                  <c:v>349945.16702835599</c:v>
                </c:pt>
                <c:pt idx="1137">
                  <c:v>353183.16979195602</c:v>
                </c:pt>
                <c:pt idx="1138">
                  <c:v>356451.13342624297</c:v>
                </c:pt>
                <c:pt idx="1139">
                  <c:v>359749.33515574201</c:v>
                </c:pt>
                <c:pt idx="1140">
                  <c:v>363078.05477009999</c:v>
                </c:pt>
                <c:pt idx="1141">
                  <c:v>366437.57464783301</c:v>
                </c:pt>
                <c:pt idx="1142">
                  <c:v>369828.17978026503</c:v>
                </c:pt>
                <c:pt idx="1143">
                  <c:v>373250.15779571998</c:v>
                </c:pt>
                <c:pt idx="1144">
                  <c:v>376703.79898390803</c:v>
                </c:pt>
                <c:pt idx="1145">
                  <c:v>380189.39632056101</c:v>
                </c:pt>
                <c:pt idx="1146">
                  <c:v>383707.24549227802</c:v>
                </c:pt>
                <c:pt idx="1147">
                  <c:v>387257.644921617</c:v>
                </c:pt>
                <c:pt idx="1148">
                  <c:v>390840.89579240099</c:v>
                </c:pt>
                <c:pt idx="1149">
                  <c:v>394457.30207527801</c:v>
                </c:pt>
                <c:pt idx="1150">
                  <c:v>398107.17055349599</c:v>
                </c:pt>
                <c:pt idx="1151">
                  <c:v>401790.81084893999</c:v>
                </c:pt>
                <c:pt idx="1152">
                  <c:v>405508.53544838302</c:v>
                </c:pt>
                <c:pt idx="1153">
                  <c:v>409260.65973001003</c:v>
                </c:pt>
                <c:pt idx="1154">
                  <c:v>413047.50199016102</c:v>
                </c:pt>
                <c:pt idx="1155">
                  <c:v>416869.38347033499</c:v>
                </c:pt>
                <c:pt idx="1156">
                  <c:v>420726.628384443</c:v>
                </c:pt>
                <c:pt idx="1157">
                  <c:v>424619.563946312</c:v>
                </c:pt>
                <c:pt idx="1158">
                  <c:v>428548.52039743902</c:v>
                </c:pt>
                <c:pt idx="1159">
                  <c:v>432513.83103500801</c:v>
                </c:pt>
                <c:pt idx="1160">
                  <c:v>436515.83224016498</c:v>
                </c:pt>
                <c:pt idx="1161">
                  <c:v>440554.863506553</c:v>
                </c:pt>
                <c:pt idx="1162">
                  <c:v>444631.26746910799</c:v>
                </c:pt>
                <c:pt idx="1163">
                  <c:v>448745.38993313198</c:v>
                </c:pt>
                <c:pt idx="1164">
                  <c:v>452897.57990362</c:v>
                </c:pt>
                <c:pt idx="1165">
                  <c:v>457088.18961487501</c:v>
                </c:pt>
                <c:pt idx="1166">
                  <c:v>461317.57456037903</c:v>
                </c:pt>
                <c:pt idx="1167">
                  <c:v>465586.09352295898</c:v>
                </c:pt>
                <c:pt idx="1168">
                  <c:v>469894.10860521498</c:v>
                </c:pt>
                <c:pt idx="1169">
                  <c:v>474241.98526024399</c:v>
                </c:pt>
                <c:pt idx="1170">
                  <c:v>478630.09232263803</c:v>
                </c:pt>
                <c:pt idx="1171">
                  <c:v>483058.80203977198</c:v>
                </c:pt>
                <c:pt idx="1172">
                  <c:v>487528.490103385</c:v>
                </c:pt>
                <c:pt idx="1173">
                  <c:v>492039.53568145097</c:v>
                </c:pt>
                <c:pt idx="1174">
                  <c:v>496592.32145033497</c:v>
                </c:pt>
                <c:pt idx="1175">
                  <c:v>501187.23362727201</c:v>
                </c:pt>
                <c:pt idx="1176">
                  <c:v>505824.66200311302</c:v>
                </c:pt>
                <c:pt idx="1177">
                  <c:v>510504.99997540598</c:v>
                </c:pt>
                <c:pt idx="1178">
                  <c:v>515228.64458175597</c:v>
                </c:pt>
                <c:pt idx="1179">
                  <c:v>519995.99653351598</c:v>
                </c:pt>
                <c:pt idx="1180">
                  <c:v>524807.46024977195</c:v>
                </c:pt>
                <c:pt idx="1181">
                  <c:v>529663.44389165798</c:v>
                </c:pt>
                <c:pt idx="1182">
                  <c:v>534564.35939697095</c:v>
                </c:pt>
                <c:pt idx="1183">
                  <c:v>539510.62251512695</c:v>
                </c:pt>
                <c:pt idx="1184">
                  <c:v>544502.65284242004</c:v>
                </c:pt>
                <c:pt idx="1185">
                  <c:v>549540.87385762401</c:v>
                </c:pt>
                <c:pt idx="1186">
                  <c:v>554625.71295791003</c:v>
                </c:pt>
                <c:pt idx="1187">
                  <c:v>559757.60149510996</c:v>
                </c:pt>
                <c:pt idx="1188">
                  <c:v>564936.97481230204</c:v>
                </c:pt>
                <c:pt idx="1189">
                  <c:v>570164.27228074695</c:v>
                </c:pt>
                <c:pt idx="1190">
                  <c:v>575439.93733715604</c:v>
                </c:pt>
                <c:pt idx="1191">
                  <c:v>580764.41752131202</c:v>
                </c:pt>
                <c:pt idx="1192">
                  <c:v>586138.164514028</c:v>
                </c:pt>
                <c:pt idx="1193">
                  <c:v>591561.63417547406</c:v>
                </c:pt>
                <c:pt idx="1194">
                  <c:v>597035.28658383596</c:v>
                </c:pt>
                <c:pt idx="1195">
                  <c:v>602559.58607435797</c:v>
                </c:pt>
                <c:pt idx="1196">
                  <c:v>608135.00127871695</c:v>
                </c:pt>
                <c:pt idx="1197">
                  <c:v>613762.00516479404</c:v>
                </c:pt>
                <c:pt idx="1198">
                  <c:v>619441.07507678098</c:v>
                </c:pt>
                <c:pt idx="1199">
                  <c:v>625172.69277568604</c:v>
                </c:pt>
                <c:pt idx="1200">
                  <c:v>630957.34448019206</c:v>
                </c:pt>
                <c:pt idx="1201">
                  <c:v>636795.52090791601</c:v>
                </c:pt>
                <c:pt idx="1202">
                  <c:v>642687.71731701901</c:v>
                </c:pt>
                <c:pt idx="1203">
                  <c:v>648634.43354823801</c:v>
                </c:pt>
                <c:pt idx="1204">
                  <c:v>654636.17406727397</c:v>
                </c:pt>
                <c:pt idx="1205">
                  <c:v>660693.44800759596</c:v>
                </c:pt>
                <c:pt idx="1206">
                  <c:v>666806.76921362104</c:v>
                </c:pt>
                <c:pt idx="1207">
                  <c:v>672976.65628431796</c:v>
                </c:pt>
                <c:pt idx="1208">
                  <c:v>679203.63261718396</c:v>
                </c:pt>
                <c:pt idx="1209">
                  <c:v>685488.22645266203</c:v>
                </c:pt>
                <c:pt idx="1210">
                  <c:v>691830.97091893596</c:v>
                </c:pt>
                <c:pt idx="1211">
                  <c:v>698232.404077171</c:v>
                </c:pt>
                <c:pt idx="1212">
                  <c:v>704693.06896714598</c:v>
                </c:pt>
                <c:pt idx="1213">
                  <c:v>711213.51365332899</c:v>
                </c:pt>
                <c:pt idx="1214">
                  <c:v>717794.29127136106</c:v>
                </c:pt>
                <c:pt idx="1215">
                  <c:v>724435.96007499006</c:v>
                </c:pt>
                <c:pt idx="1216">
                  <c:v>731139.08348341705</c:v>
                </c:pt>
                <c:pt idx="1217">
                  <c:v>737904.23012910096</c:v>
                </c:pt>
                <c:pt idx="1218">
                  <c:v>744731.97390598804</c:v>
                </c:pt>
                <c:pt idx="1219">
                  <c:v>751622.89401820605</c:v>
                </c:pt>
                <c:pt idx="1220">
                  <c:v>758577.57502918295</c:v>
                </c:pt>
                <c:pt idx="1221">
                  <c:v>765596.60691125598</c:v>
                </c:pt>
                <c:pt idx="1222">
                  <c:v>772680.58509570197</c:v>
                </c:pt>
                <c:pt idx="1223">
                  <c:v>779830.11052325903</c:v>
                </c:pt>
                <c:pt idx="1224">
                  <c:v>787045.78969509795</c:v>
                </c:pt>
                <c:pt idx="1225">
                  <c:v>794328.23472428205</c:v>
                </c:pt>
                <c:pt idx="1226">
                  <c:v>801678.063387678</c:v>
                </c:pt>
                <c:pt idx="1227">
                  <c:v>809095.89917838201</c:v>
                </c:pt>
                <c:pt idx="1228">
                  <c:v>816582.37135859195</c:v>
                </c:pt>
                <c:pt idx="1229">
                  <c:v>824138.115013003</c:v>
                </c:pt>
                <c:pt idx="1230">
                  <c:v>831763.77110267</c:v>
                </c:pt>
                <c:pt idx="1231">
                  <c:v>839459.98651939805</c:v>
                </c:pt>
                <c:pt idx="1232">
                  <c:v>847227.41414059605</c:v>
                </c:pt>
                <c:pt idx="1233">
                  <c:v>855066.71288468398</c:v>
                </c:pt>
                <c:pt idx="1234">
                  <c:v>862978.54776697</c:v>
                </c:pt>
                <c:pt idx="1235">
                  <c:v>870963.58995608101</c:v>
                </c:pt>
                <c:pt idx="1236">
                  <c:v>879022.51683088404</c:v>
                </c:pt>
                <c:pt idx="1237">
                  <c:v>887156.01203796105</c:v>
                </c:pt>
                <c:pt idx="1238">
                  <c:v>895364.76554959302</c:v>
                </c:pt>
                <c:pt idx="1239">
                  <c:v>903649.47372230201</c:v>
                </c:pt>
                <c:pt idx="1240">
                  <c:v>912010.83935590903</c:v>
                </c:pt>
                <c:pt idx="1241">
                  <c:v>920449.57175317197</c:v>
                </c:pt>
                <c:pt idx="1242">
                  <c:v>928966.38677993603</c:v>
                </c:pt>
                <c:pt idx="1243">
                  <c:v>937562.00692588103</c:v>
                </c:pt>
                <c:pt idx="1244">
                  <c:v>946237.16136579204</c:v>
                </c:pt>
                <c:pt idx="1245">
                  <c:v>954992.58602143603</c:v>
                </c:pt>
                <c:pt idx="1246">
                  <c:v>963829.02362396999</c:v>
                </c:pt>
                <c:pt idx="1247">
                  <c:v>972747.22377696598</c:v>
                </c:pt>
                <c:pt idx="1248">
                  <c:v>981747.94301998406</c:v>
                </c:pt>
                <c:pt idx="1249">
                  <c:v>990831.94489276805</c:v>
                </c:pt>
                <c:pt idx="1250">
                  <c:v>1000000</c:v>
                </c:pt>
                <c:pt idx="1251">
                  <c:v>1009252.88607668</c:v>
                </c:pt>
                <c:pt idx="1252">
                  <c:v>1018591.38805411</c:v>
                </c:pt>
                <c:pt idx="1253">
                  <c:v>1028016.2981264699</c:v>
                </c:pt>
                <c:pt idx="1254">
                  <c:v>1037528.41581801</c:v>
                </c:pt>
                <c:pt idx="1255">
                  <c:v>1047128.54805089</c:v>
                </c:pt>
                <c:pt idx="1256">
                  <c:v>1056817.5092136499</c:v>
                </c:pt>
                <c:pt idx="1257">
                  <c:v>1066596.12123025</c:v>
                </c:pt>
                <c:pt idx="1258">
                  <c:v>1076465.2136298299</c:v>
                </c:pt>
                <c:pt idx="1259">
                  <c:v>1086425.62361706</c:v>
                </c:pt>
                <c:pt idx="1260">
                  <c:v>1096478.1961431799</c:v>
                </c:pt>
                <c:pt idx="1261">
                  <c:v>1106623.7839776599</c:v>
                </c:pt>
                <c:pt idx="1262">
                  <c:v>1116863.2477805601</c:v>
                </c:pt>
                <c:pt idx="1263">
                  <c:v>1127197.4561755001</c:v>
                </c:pt>
                <c:pt idx="1264">
                  <c:v>1137627.2858234299</c:v>
                </c:pt>
                <c:pt idx="1265">
                  <c:v>1148153.62149688</c:v>
                </c:pt>
                <c:pt idx="1266">
                  <c:v>1158777.3561551201</c:v>
                </c:pt>
                <c:pt idx="1267">
                  <c:v>1169499.3910198701</c:v>
                </c:pt>
                <c:pt idx="1268">
                  <c:v>1180320.63565172</c:v>
                </c:pt>
                <c:pt idx="1269">
                  <c:v>1191242.0080273701</c:v>
                </c:pt>
                <c:pt idx="1270">
                  <c:v>1202264.4346174099</c:v>
                </c:pt>
                <c:pt idx="1271">
                  <c:v>1213388.8504649701</c:v>
                </c:pt>
                <c:pt idx="1272">
                  <c:v>1224616.19926504</c:v>
                </c:pt>
                <c:pt idx="1273">
                  <c:v>1235947.4334445</c:v>
                </c:pt>
                <c:pt idx="1274">
                  <c:v>1247383.5142429399</c:v>
                </c:pt>
                <c:pt idx="1275">
                  <c:v>1258925.41179416</c:v>
                </c:pt>
                <c:pt idx="1276">
                  <c:v>1270574.1052085401</c:v>
                </c:pt>
                <c:pt idx="1277">
                  <c:v>1282330.5826560201</c:v>
                </c:pt>
                <c:pt idx="1278">
                  <c:v>1294195.8414499799</c:v>
                </c:pt>
                <c:pt idx="1279">
                  <c:v>1306170.8881318399</c:v>
                </c:pt>
                <c:pt idx="1280">
                  <c:v>1318256.7385563999</c:v>
                </c:pt>
                <c:pt idx="1281">
                  <c:v>1330454.41797809</c:v>
                </c:pt>
                <c:pt idx="1282">
                  <c:v>1342764.9611378601</c:v>
                </c:pt>
                <c:pt idx="1283">
                  <c:v>1355189.4123510299</c:v>
                </c:pt>
                <c:pt idx="1284">
                  <c:v>1367728.8255958401</c:v>
                </c:pt>
                <c:pt idx="1285">
                  <c:v>1380384.26460288</c:v>
                </c:pt>
                <c:pt idx="1286">
                  <c:v>1393156.8029453</c:v>
                </c:pt>
                <c:pt idx="1287">
                  <c:v>1406047.5241299099</c:v>
                </c:pt>
                <c:pt idx="1288">
                  <c:v>1419057.5216890899</c:v>
                </c:pt>
                <c:pt idx="1289">
                  <c:v>1432187.8992735399</c:v>
                </c:pt>
                <c:pt idx="1290">
                  <c:v>1445439.77074592</c:v>
                </c:pt>
                <c:pt idx="1291">
                  <c:v>1458814.2602753399</c:v>
                </c:pt>
                <c:pt idx="1292">
                  <c:v>1472312.50243271</c:v>
                </c:pt>
                <c:pt idx="1293">
                  <c:v>1485935.6422870001</c:v>
                </c:pt>
                <c:pt idx="1294">
                  <c:v>1499684.83550237</c:v>
                </c:pt>
                <c:pt idx="1295">
                  <c:v>1513561.2484362</c:v>
                </c:pt>
                <c:pt idx="1296">
                  <c:v>1527566.05823807</c:v>
                </c:pt>
                <c:pt idx="1297">
                  <c:v>1541700.45294955</c:v>
                </c:pt>
                <c:pt idx="1298">
                  <c:v>1555965.6316050701</c:v>
                </c:pt>
                <c:pt idx="1299">
                  <c:v>1570362.8043335499</c:v>
                </c:pt>
                <c:pt idx="1300">
                  <c:v>1584893.19246111</c:v>
                </c:pt>
                <c:pt idx="1301">
                  <c:v>1599558.02861466</c:v>
                </c:pt>
                <c:pt idx="1302">
                  <c:v>1614358.55682648</c:v>
                </c:pt>
                <c:pt idx="1303">
                  <c:v>1629296.03263972</c:v>
                </c:pt>
                <c:pt idx="1304">
                  <c:v>1644371.7232149299</c:v>
                </c:pt>
                <c:pt idx="1305">
                  <c:v>1659586.9074375499</c:v>
                </c:pt>
                <c:pt idx="1306">
                  <c:v>1674942.8760264299</c:v>
                </c:pt>
                <c:pt idx="1307">
                  <c:v>1690440.9316432599</c:v>
                </c:pt>
                <c:pt idx="1308">
                  <c:v>1706082.3890031199</c:v>
                </c:pt>
                <c:pt idx="1309">
                  <c:v>1721868.5749860001</c:v>
                </c:pt>
                <c:pt idx="1310">
                  <c:v>1737800.8287493701</c:v>
                </c:pt>
                <c:pt idx="1311">
                  <c:v>1753880.50184176</c:v>
                </c:pt>
                <c:pt idx="1312">
                  <c:v>1770108.95831742</c:v>
                </c:pt>
                <c:pt idx="1313">
                  <c:v>1786487.57485204</c:v>
                </c:pt>
                <c:pt idx="1314">
                  <c:v>1803017.74085957</c:v>
                </c:pt>
                <c:pt idx="1315">
                  <c:v>1819700.85860998</c:v>
                </c:pt>
                <c:pt idx="1316">
                  <c:v>1836538.3433483399</c:v>
                </c:pt>
                <c:pt idx="1317">
                  <c:v>1853531.62341481</c:v>
                </c:pt>
                <c:pt idx="1318">
                  <c:v>1870682.1403657999</c:v>
                </c:pt>
                <c:pt idx="1319">
                  <c:v>1887991.3490962901</c:v>
                </c:pt>
                <c:pt idx="1320">
                  <c:v>1905460.7179632401</c:v>
                </c:pt>
                <c:pt idx="1321">
                  <c:v>1923091.72891015</c:v>
                </c:pt>
                <c:pt idx="1322">
                  <c:v>1940885.8775927699</c:v>
                </c:pt>
                <c:pt idx="1323">
                  <c:v>1958844.6735059801</c:v>
                </c:pt>
                <c:pt idx="1324">
                  <c:v>1976969.6401118599</c:v>
                </c:pt>
                <c:pt idx="1325">
                  <c:v>1995262.31496887</c:v>
                </c:pt>
                <c:pt idx="1326">
                  <c:v>2013724.2498623801</c:v>
                </c:pt>
                <c:pt idx="1327">
                  <c:v>2032357.0109362199</c:v>
                </c:pt>
                <c:pt idx="1328">
                  <c:v>2051162.17882556</c:v>
                </c:pt>
                <c:pt idx="1329">
                  <c:v>2070141.34879104</c:v>
                </c:pt>
                <c:pt idx="1330">
                  <c:v>2089296.1308540399</c:v>
                </c:pt>
                <c:pt idx="1331">
                  <c:v>2108628.14993328</c:v>
                </c:pt>
                <c:pt idx="1332">
                  <c:v>2128139.0459827101</c:v>
                </c:pt>
                <c:pt idx="1333">
                  <c:v>2147830.4741305299</c:v>
                </c:pt>
                <c:pt idx="1334">
                  <c:v>2167704.1048196899</c:v>
                </c:pt>
                <c:pt idx="1335">
                  <c:v>2187761.6239495501</c:v>
                </c:pt>
                <c:pt idx="1336">
                  <c:v>2208004.7330188998</c:v>
                </c:pt>
                <c:pt idx="1337">
                  <c:v>2228435.1492702998</c:v>
                </c:pt>
                <c:pt idx="1338">
                  <c:v>2249054.60583578</c:v>
                </c:pt>
                <c:pt idx="1339">
                  <c:v>2269864.8518838198</c:v>
                </c:pt>
                <c:pt idx="1340">
                  <c:v>2290867.65276777</c:v>
                </c:pt>
                <c:pt idx="1341">
                  <c:v>2312064.7901755902</c:v>
                </c:pt>
                <c:pt idx="1342">
                  <c:v>2333458.062281</c:v>
                </c:pt>
                <c:pt idx="1343">
                  <c:v>2355049.2838960001</c:v>
                </c:pt>
                <c:pt idx="1344">
                  <c:v>2376840.2866248698</c:v>
                </c:pt>
                <c:pt idx="1345">
                  <c:v>2398832.9190194798</c:v>
                </c:pt>
                <c:pt idx="1346">
                  <c:v>2421029.0467361701</c:v>
                </c:pt>
                <c:pt idx="1347">
                  <c:v>2443430.55269397</c:v>
                </c:pt>
                <c:pt idx="1348">
                  <c:v>2466039.3372343401</c:v>
                </c:pt>
                <c:pt idx="1349">
                  <c:v>2488857.31828239</c:v>
                </c:pt>
                <c:pt idx="1350">
                  <c:v>2511886.43150958</c:v>
                </c:pt>
                <c:pt idx="1351">
                  <c:v>2535128.6304978998</c:v>
                </c:pt>
                <c:pt idx="1352">
                  <c:v>2558585.8869056399</c:v>
                </c:pt>
                <c:pt idx="1353">
                  <c:v>2582260.1906345901</c:v>
                </c:pt>
                <c:pt idx="1354">
                  <c:v>2606153.5499988901</c:v>
                </c:pt>
                <c:pt idx="1355">
                  <c:v>2630267.99189538</c:v>
                </c:pt>
                <c:pt idx="1356">
                  <c:v>2654605.5619755401</c:v>
                </c:pt>
                <c:pt idx="1357">
                  <c:v>2679168.3248190298</c:v>
                </c:pt>
                <c:pt idx="1358">
                  <c:v>2703958.36410884</c:v>
                </c:pt>
                <c:pt idx="1359">
                  <c:v>2728977.7828080398</c:v>
                </c:pt>
                <c:pt idx="1360">
                  <c:v>2754228.7033381602</c:v>
                </c:pt>
                <c:pt idx="1361">
                  <c:v>2779713.2677592798</c:v>
                </c:pt>
                <c:pt idx="1362">
                  <c:v>2805433.6379517098</c:v>
                </c:pt>
                <c:pt idx="1363">
                  <c:v>2831391.9957993701</c:v>
                </c:pt>
                <c:pt idx="1364">
                  <c:v>2857590.5433749398</c:v>
                </c:pt>
                <c:pt idx="1365">
                  <c:v>2884031.5031265998</c:v>
                </c:pt>
                <c:pt idx="1366">
                  <c:v>2910717.1180666001</c:v>
                </c:pt>
                <c:pt idx="1367">
                  <c:v>2937649.6519615301</c:v>
                </c:pt>
                <c:pt idx="1368">
                  <c:v>2964831.3895243402</c:v>
                </c:pt>
                <c:pt idx="1369">
                  <c:v>2992264.6366081801</c:v>
                </c:pt>
                <c:pt idx="1370">
                  <c:v>3019951.7204020098</c:v>
                </c:pt>
                <c:pt idx="1371">
                  <c:v>3047894.9896279802</c:v>
                </c:pt>
                <c:pt idx="1372">
                  <c:v>3076096.81474071</c:v>
                </c:pt>
                <c:pt idx="1373">
                  <c:v>3104559.5881283502</c:v>
                </c:pt>
                <c:pt idx="1374">
                  <c:v>3133285.72431558</c:v>
                </c:pt>
                <c:pt idx="1375">
                  <c:v>3162277.6601683702</c:v>
                </c:pt>
                <c:pt idx="1376">
                  <c:v>3191537.85510075</c:v>
                </c:pt>
                <c:pt idx="1377">
                  <c:v>3221068.7912834301</c:v>
                </c:pt>
                <c:pt idx="1378">
                  <c:v>3250872.9738543401</c:v>
                </c:pt>
                <c:pt idx="1379">
                  <c:v>3280952.9311311902</c:v>
                </c:pt>
                <c:pt idx="1380">
                  <c:v>3311311.2148258998</c:v>
                </c:pt>
                <c:pt idx="1381">
                  <c:v>3341950.40026114</c:v>
                </c:pt>
                <c:pt idx="1382">
                  <c:v>3372873.0865886798</c:v>
                </c:pt>
                <c:pt idx="1383">
                  <c:v>3404081.89701</c:v>
                </c:pt>
                <c:pt idx="1384">
                  <c:v>3435579.4789987402</c:v>
                </c:pt>
                <c:pt idx="1385">
                  <c:v>3467368.5045253099</c:v>
                </c:pt>
                <c:pt idx="1386">
                  <c:v>3499451.6702835602</c:v>
                </c:pt>
                <c:pt idx="1387">
                  <c:v>3531831.6979195601</c:v>
                </c:pt>
                <c:pt idx="1388">
                  <c:v>3564511.3342624302</c:v>
                </c:pt>
                <c:pt idx="1389">
                  <c:v>3597493.3515574201</c:v>
                </c:pt>
                <c:pt idx="1390">
                  <c:v>3630780.54770101</c:v>
                </c:pt>
                <c:pt idx="1391">
                  <c:v>3664375.7464783299</c:v>
                </c:pt>
                <c:pt idx="1392">
                  <c:v>3698281.7978026499</c:v>
                </c:pt>
                <c:pt idx="1393">
                  <c:v>3732501.5779571999</c:v>
                </c:pt>
                <c:pt idx="1394">
                  <c:v>3767037.9898390798</c:v>
                </c:pt>
                <c:pt idx="1395">
                  <c:v>3801893.9632056099</c:v>
                </c:pt>
                <c:pt idx="1396">
                  <c:v>3837072.4549227799</c:v>
                </c:pt>
                <c:pt idx="1397">
                  <c:v>3872576.4492161698</c:v>
                </c:pt>
                <c:pt idx="1398">
                  <c:v>3908408.9579240102</c:v>
                </c:pt>
                <c:pt idx="1399">
                  <c:v>3944573.0207527801</c:v>
                </c:pt>
                <c:pt idx="1400">
                  <c:v>3981071.7055349601</c:v>
                </c:pt>
                <c:pt idx="1401">
                  <c:v>4017908.1084893998</c:v>
                </c:pt>
                <c:pt idx="1402">
                  <c:v>4055085.3544838298</c:v>
                </c:pt>
                <c:pt idx="1403">
                  <c:v>4092606.5973001001</c:v>
                </c:pt>
                <c:pt idx="1404">
                  <c:v>4130475.01990161</c:v>
                </c:pt>
                <c:pt idx="1405">
                  <c:v>4168693.83470335</c:v>
                </c:pt>
                <c:pt idx="1406">
                  <c:v>4207266.28384443</c:v>
                </c:pt>
                <c:pt idx="1407">
                  <c:v>4246195.6394631304</c:v>
                </c:pt>
                <c:pt idx="1408">
                  <c:v>4285485.2039743904</c:v>
                </c:pt>
                <c:pt idx="1409">
                  <c:v>4325138.31035008</c:v>
                </c:pt>
                <c:pt idx="1410">
                  <c:v>4365158.3224016502</c:v>
                </c:pt>
                <c:pt idx="1411">
                  <c:v>4405548.6350655304</c:v>
                </c:pt>
                <c:pt idx="1412">
                  <c:v>4446312.6746910801</c:v>
                </c:pt>
                <c:pt idx="1413">
                  <c:v>4487453.8993313201</c:v>
                </c:pt>
                <c:pt idx="1414">
                  <c:v>4528975.7990362002</c:v>
                </c:pt>
                <c:pt idx="1415">
                  <c:v>4570881.8961487496</c:v>
                </c:pt>
                <c:pt idx="1416">
                  <c:v>4613175.7456037896</c:v>
                </c:pt>
                <c:pt idx="1417">
                  <c:v>4655860.9352295902</c:v>
                </c:pt>
                <c:pt idx="1418">
                  <c:v>4698941.0860521495</c:v>
                </c:pt>
                <c:pt idx="1419">
                  <c:v>4742419.8526024399</c:v>
                </c:pt>
                <c:pt idx="1420">
                  <c:v>4786300.9232263798</c:v>
                </c:pt>
                <c:pt idx="1421">
                  <c:v>4830588.0203977199</c:v>
                </c:pt>
                <c:pt idx="1422">
                  <c:v>4875284.9010338504</c:v>
                </c:pt>
                <c:pt idx="1423">
                  <c:v>4920395.3568145102</c:v>
                </c:pt>
                <c:pt idx="1424">
                  <c:v>4965923.2145033497</c:v>
                </c:pt>
                <c:pt idx="1425">
                  <c:v>5011872.3362727202</c:v>
                </c:pt>
                <c:pt idx="1426">
                  <c:v>5058246.6200311296</c:v>
                </c:pt>
                <c:pt idx="1427">
                  <c:v>5105049.9997540601</c:v>
                </c:pt>
                <c:pt idx="1428">
                  <c:v>5152286.44581756</c:v>
                </c:pt>
                <c:pt idx="1429">
                  <c:v>5199959.9653351596</c:v>
                </c:pt>
                <c:pt idx="1430">
                  <c:v>5248074.6024977202</c:v>
                </c:pt>
                <c:pt idx="1431">
                  <c:v>5296634.4389165798</c:v>
                </c:pt>
                <c:pt idx="1432">
                  <c:v>5345643.5939697102</c:v>
                </c:pt>
                <c:pt idx="1433">
                  <c:v>5395106.2251512697</c:v>
                </c:pt>
                <c:pt idx="1434">
                  <c:v>5445026.5284241997</c:v>
                </c:pt>
                <c:pt idx="1435">
                  <c:v>5495408.7385762399</c:v>
                </c:pt>
                <c:pt idx="1436">
                  <c:v>5546257.1295790998</c:v>
                </c:pt>
                <c:pt idx="1437">
                  <c:v>5597576.0149510996</c:v>
                </c:pt>
                <c:pt idx="1438">
                  <c:v>5649369.7481230199</c:v>
                </c:pt>
                <c:pt idx="1439">
                  <c:v>5701642.7228074698</c:v>
                </c:pt>
                <c:pt idx="1440">
                  <c:v>5754399.3733715601</c:v>
                </c:pt>
                <c:pt idx="1441">
                  <c:v>5807644.1752131199</c:v>
                </c:pt>
                <c:pt idx="1442">
                  <c:v>5861381.64514028</c:v>
                </c:pt>
                <c:pt idx="1443">
                  <c:v>5915616.3417547401</c:v>
                </c:pt>
                <c:pt idx="1444">
                  <c:v>5970352.86583836</c:v>
                </c:pt>
                <c:pt idx="1445">
                  <c:v>6025595.8607435804</c:v>
                </c:pt>
                <c:pt idx="1446">
                  <c:v>6081350.0127871698</c:v>
                </c:pt>
                <c:pt idx="1447">
                  <c:v>6137620.0516479397</c:v>
                </c:pt>
                <c:pt idx="1448">
                  <c:v>6194410.7507678103</c:v>
                </c:pt>
                <c:pt idx="1449">
                  <c:v>6251726.9277568599</c:v>
                </c:pt>
                <c:pt idx="1450">
                  <c:v>6309573.4448019303</c:v>
                </c:pt>
                <c:pt idx="1451">
                  <c:v>6367955.2090791604</c:v>
                </c:pt>
                <c:pt idx="1452">
                  <c:v>6426877.1731701903</c:v>
                </c:pt>
                <c:pt idx="1453">
                  <c:v>6486344.3354823804</c:v>
                </c:pt>
                <c:pt idx="1454">
                  <c:v>6546361.7406727402</c:v>
                </c:pt>
                <c:pt idx="1455">
                  <c:v>6606934.48007596</c:v>
                </c:pt>
                <c:pt idx="1456">
                  <c:v>6668067.6921362104</c:v>
                </c:pt>
                <c:pt idx="1457">
                  <c:v>6729766.5628431803</c:v>
                </c:pt>
                <c:pt idx="1458">
                  <c:v>6792036.3261718396</c:v>
                </c:pt>
                <c:pt idx="1459">
                  <c:v>6854882.2645266196</c:v>
                </c:pt>
                <c:pt idx="1460">
                  <c:v>6918309.70918936</c:v>
                </c:pt>
                <c:pt idx="1461">
                  <c:v>6982324.0407717098</c:v>
                </c:pt>
                <c:pt idx="1462">
                  <c:v>7046930.6896714596</c:v>
                </c:pt>
                <c:pt idx="1463">
                  <c:v>7112135.1365332901</c:v>
                </c:pt>
                <c:pt idx="1464">
                  <c:v>7177942.9127136096</c:v>
                </c:pt>
                <c:pt idx="1465">
                  <c:v>7244359.6007498996</c:v>
                </c:pt>
                <c:pt idx="1466">
                  <c:v>7311390.8348341696</c:v>
                </c:pt>
                <c:pt idx="1467">
                  <c:v>7379042.3012910103</c:v>
                </c:pt>
                <c:pt idx="1468">
                  <c:v>7447319.7390598804</c:v>
                </c:pt>
                <c:pt idx="1469">
                  <c:v>7516228.94018206</c:v>
                </c:pt>
                <c:pt idx="1470">
                  <c:v>7585775.7502918299</c:v>
                </c:pt>
                <c:pt idx="1471">
                  <c:v>7655966.0691125598</c:v>
                </c:pt>
                <c:pt idx="1472">
                  <c:v>7726805.8509570202</c:v>
                </c:pt>
                <c:pt idx="1473">
                  <c:v>7798301.1052325899</c:v>
                </c:pt>
                <c:pt idx="1474">
                  <c:v>7870457.8969509797</c:v>
                </c:pt>
                <c:pt idx="1475">
                  <c:v>7943282.3472428201</c:v>
                </c:pt>
                <c:pt idx="1476">
                  <c:v>8016780.63387678</c:v>
                </c:pt>
                <c:pt idx="1477">
                  <c:v>8090958.9917838201</c:v>
                </c:pt>
                <c:pt idx="1478">
                  <c:v>8165823.7135859197</c:v>
                </c:pt>
                <c:pt idx="1479">
                  <c:v>8241381.1501300205</c:v>
                </c:pt>
                <c:pt idx="1480">
                  <c:v>8317637.7110267002</c:v>
                </c:pt>
                <c:pt idx="1481">
                  <c:v>8394599.8651939798</c:v>
                </c:pt>
                <c:pt idx="1482">
                  <c:v>8472274.1414059605</c:v>
                </c:pt>
                <c:pt idx="1483">
                  <c:v>8550667.1288468391</c:v>
                </c:pt>
                <c:pt idx="1484">
                  <c:v>8629785.4776696991</c:v>
                </c:pt>
                <c:pt idx="1485">
                  <c:v>8709635.8995608091</c:v>
                </c:pt>
                <c:pt idx="1486">
                  <c:v>8790225.1683088392</c:v>
                </c:pt>
                <c:pt idx="1487">
                  <c:v>8871560.12037961</c:v>
                </c:pt>
                <c:pt idx="1488">
                  <c:v>8953647.6554959305</c:v>
                </c:pt>
                <c:pt idx="1489">
                  <c:v>9036494.7372230198</c:v>
                </c:pt>
                <c:pt idx="1490">
                  <c:v>9120108.3935590908</c:v>
                </c:pt>
                <c:pt idx="1491">
                  <c:v>9204495.7175317202</c:v>
                </c:pt>
                <c:pt idx="1492">
                  <c:v>9289663.8677993603</c:v>
                </c:pt>
                <c:pt idx="1493">
                  <c:v>9375620.0692588091</c:v>
                </c:pt>
                <c:pt idx="1494">
                  <c:v>9462371.6136579197</c:v>
                </c:pt>
                <c:pt idx="1495">
                  <c:v>9549925.8602143601</c:v>
                </c:pt>
                <c:pt idx="1496">
                  <c:v>9638290.2362396996</c:v>
                </c:pt>
                <c:pt idx="1497">
                  <c:v>9727472.2377696596</c:v>
                </c:pt>
                <c:pt idx="1498">
                  <c:v>9817479.4301998392</c:v>
                </c:pt>
                <c:pt idx="1499">
                  <c:v>9908319.44892768</c:v>
                </c:pt>
                <c:pt idx="1500">
                  <c:v>10000000</c:v>
                </c:pt>
              </c:numCache>
            </c:numRef>
          </c:xVal>
          <c:yVal>
            <c:numRef>
              <c:f>'[1]3.6V 1A'!$B$5:$B$1505</c:f>
              <c:numCache>
                <c:formatCode>General</c:formatCode>
                <c:ptCount val="1501"/>
                <c:pt idx="0">
                  <c:v>63.3483988975279</c:v>
                </c:pt>
                <c:pt idx="1">
                  <c:v>63.345438553567</c:v>
                </c:pt>
                <c:pt idx="2">
                  <c:v>63.342425237987101</c:v>
                </c:pt>
                <c:pt idx="3">
                  <c:v>63.339358040577302</c:v>
                </c:pt>
                <c:pt idx="4">
                  <c:v>63.336236036858402</c:v>
                </c:pt>
                <c:pt idx="5">
                  <c:v>63.333058287689703</c:v>
                </c:pt>
                <c:pt idx="6">
                  <c:v>63.329823839247901</c:v>
                </c:pt>
                <c:pt idx="7">
                  <c:v>63.326531723319199</c:v>
                </c:pt>
                <c:pt idx="8">
                  <c:v>63.3231809562064</c:v>
                </c:pt>
                <c:pt idx="9">
                  <c:v>63.319770539607603</c:v>
                </c:pt>
                <c:pt idx="10">
                  <c:v>63.316299459273402</c:v>
                </c:pt>
                <c:pt idx="11">
                  <c:v>63.312766685800298</c:v>
                </c:pt>
                <c:pt idx="12">
                  <c:v>63.309171173772697</c:v>
                </c:pt>
                <c:pt idx="13">
                  <c:v>63.305511862363602</c:v>
                </c:pt>
                <c:pt idx="14">
                  <c:v>63.301787674497</c:v>
                </c:pt>
                <c:pt idx="15">
                  <c:v>63.297997516693101</c:v>
                </c:pt>
                <c:pt idx="16">
                  <c:v>63.294140279141502</c:v>
                </c:pt>
                <c:pt idx="17">
                  <c:v>63.290214835787403</c:v>
                </c:pt>
                <c:pt idx="18">
                  <c:v>63.286220043432401</c:v>
                </c:pt>
                <c:pt idx="19">
                  <c:v>63.282154742067704</c:v>
                </c:pt>
                <c:pt idx="20">
                  <c:v>63.278017754779697</c:v>
                </c:pt>
                <c:pt idx="21">
                  <c:v>63.273807887221601</c:v>
                </c:pt>
                <c:pt idx="22">
                  <c:v>63.269523927570901</c:v>
                </c:pt>
                <c:pt idx="23">
                  <c:v>63.265164646745397</c:v>
                </c:pt>
                <c:pt idx="24">
                  <c:v>63.260728797530298</c:v>
                </c:pt>
                <c:pt idx="25">
                  <c:v>63.2562151149939</c:v>
                </c:pt>
                <c:pt idx="26">
                  <c:v>63.251622315995</c:v>
                </c:pt>
                <c:pt idx="27">
                  <c:v>63.246949099446901</c:v>
                </c:pt>
                <c:pt idx="28">
                  <c:v>63.242194145545803</c:v>
                </c:pt>
                <c:pt idx="29">
                  <c:v>63.237356116226302</c:v>
                </c:pt>
                <c:pt idx="30">
                  <c:v>63.232433654407501</c:v>
                </c:pt>
                <c:pt idx="31">
                  <c:v>63.227425384445603</c:v>
                </c:pt>
                <c:pt idx="32">
                  <c:v>63.222329911666598</c:v>
                </c:pt>
                <c:pt idx="33">
                  <c:v>63.217145822076098</c:v>
                </c:pt>
                <c:pt idx="34">
                  <c:v>63.2118716827447</c:v>
                </c:pt>
                <c:pt idx="35">
                  <c:v>63.206506040934798</c:v>
                </c:pt>
                <c:pt idx="36">
                  <c:v>63.201047424730703</c:v>
                </c:pt>
                <c:pt idx="37">
                  <c:v>63.195494342465203</c:v>
                </c:pt>
                <c:pt idx="38">
                  <c:v>63.189845282701803</c:v>
                </c:pt>
                <c:pt idx="39">
                  <c:v>63.184098713891203</c:v>
                </c:pt>
                <c:pt idx="40">
                  <c:v>63.178253084810301</c:v>
                </c:pt>
                <c:pt idx="41">
                  <c:v>63.172306823948098</c:v>
                </c:pt>
                <c:pt idx="42">
                  <c:v>63.166258339566703</c:v>
                </c:pt>
                <c:pt idx="43">
                  <c:v>63.160106019658997</c:v>
                </c:pt>
                <c:pt idx="44">
                  <c:v>63.153848231889597</c:v>
                </c:pt>
                <c:pt idx="45">
                  <c:v>63.147483323345497</c:v>
                </c:pt>
                <c:pt idx="46">
                  <c:v>63.141009620468601</c:v>
                </c:pt>
                <c:pt idx="47">
                  <c:v>63.134425429286402</c:v>
                </c:pt>
                <c:pt idx="48">
                  <c:v>63.127729035068803</c:v>
                </c:pt>
                <c:pt idx="49">
                  <c:v>63.120918702075301</c:v>
                </c:pt>
                <c:pt idx="50">
                  <c:v>63.113992674132099</c:v>
                </c:pt>
                <c:pt idx="51">
                  <c:v>63.106949174078999</c:v>
                </c:pt>
                <c:pt idx="52">
                  <c:v>63.099786403796102</c:v>
                </c:pt>
                <c:pt idx="53">
                  <c:v>63.092502544261897</c:v>
                </c:pt>
                <c:pt idx="54">
                  <c:v>63.085095755643302</c:v>
                </c:pt>
                <c:pt idx="55">
                  <c:v>63.077564177186098</c:v>
                </c:pt>
                <c:pt idx="56">
                  <c:v>63.069905927209398</c:v>
                </c:pt>
                <c:pt idx="57">
                  <c:v>63.062119102925998</c:v>
                </c:pt>
                <c:pt idx="58">
                  <c:v>63.054201780878202</c:v>
                </c:pt>
                <c:pt idx="59">
                  <c:v>63.046152016860702</c:v>
                </c:pt>
                <c:pt idx="60">
                  <c:v>63.037967845395698</c:v>
                </c:pt>
                <c:pt idx="61">
                  <c:v>63.029647280533602</c:v>
                </c:pt>
                <c:pt idx="62">
                  <c:v>63.021188315858403</c:v>
                </c:pt>
                <c:pt idx="63">
                  <c:v>63.012588924089698</c:v>
                </c:pt>
                <c:pt idx="64">
                  <c:v>63.003847057220703</c:v>
                </c:pt>
                <c:pt idx="65">
                  <c:v>62.994960647295699</c:v>
                </c:pt>
                <c:pt idx="66">
                  <c:v>62.985927605582702</c:v>
                </c:pt>
                <c:pt idx="67">
                  <c:v>62.9767458234613</c:v>
                </c:pt>
                <c:pt idx="68">
                  <c:v>62.967413172183797</c:v>
                </c:pt>
                <c:pt idx="69">
                  <c:v>62.957927503036601</c:v>
                </c:pt>
                <c:pt idx="70">
                  <c:v>62.948286647726299</c:v>
                </c:pt>
                <c:pt idx="71">
                  <c:v>62.9384884182831</c:v>
                </c:pt>
                <c:pt idx="72">
                  <c:v>62.9285306075558</c:v>
                </c:pt>
                <c:pt idx="73">
                  <c:v>62.9184109890979</c:v>
                </c:pt>
                <c:pt idx="74">
                  <c:v>62.908127317683501</c:v>
                </c:pt>
                <c:pt idx="75">
                  <c:v>62.897677329317801</c:v>
                </c:pt>
                <c:pt idx="76">
                  <c:v>62.887058741703001</c:v>
                </c:pt>
                <c:pt idx="77">
                  <c:v>62.876269254350099</c:v>
                </c:pt>
                <c:pt idx="78">
                  <c:v>62.865306548971901</c:v>
                </c:pt>
                <c:pt idx="79">
                  <c:v>62.854168289809799</c:v>
                </c:pt>
                <c:pt idx="80">
                  <c:v>62.842852123831896</c:v>
                </c:pt>
                <c:pt idx="81">
                  <c:v>62.831355681176802</c:v>
                </c:pt>
                <c:pt idx="82">
                  <c:v>62.819676575531702</c:v>
                </c:pt>
                <c:pt idx="83">
                  <c:v>62.807812404335898</c:v>
                </c:pt>
                <c:pt idx="84">
                  <c:v>62.7957607495998</c:v>
                </c:pt>
                <c:pt idx="85">
                  <c:v>62.783519177705998</c:v>
                </c:pt>
                <c:pt idx="86">
                  <c:v>62.771085240379001</c:v>
                </c:pt>
                <c:pt idx="87">
                  <c:v>62.758456474967502</c:v>
                </c:pt>
                <c:pt idx="88">
                  <c:v>62.745630404676298</c:v>
                </c:pt>
                <c:pt idx="89">
                  <c:v>62.732604539463502</c:v>
                </c:pt>
                <c:pt idx="90">
                  <c:v>62.719376376445197</c:v>
                </c:pt>
                <c:pt idx="91">
                  <c:v>62.705943400139397</c:v>
                </c:pt>
                <c:pt idx="92">
                  <c:v>62.6923030832046</c:v>
                </c:pt>
                <c:pt idx="93">
                  <c:v>62.678452887124102</c:v>
                </c:pt>
                <c:pt idx="94">
                  <c:v>62.6643902628456</c:v>
                </c:pt>
                <c:pt idx="95">
                  <c:v>62.650112650857103</c:v>
                </c:pt>
                <c:pt idx="96">
                  <c:v>62.635617482827797</c:v>
                </c:pt>
                <c:pt idx="97">
                  <c:v>62.620902180917298</c:v>
                </c:pt>
                <c:pt idx="98">
                  <c:v>62.6059641597545</c:v>
                </c:pt>
                <c:pt idx="99">
                  <c:v>62.590800826279903</c:v>
                </c:pt>
                <c:pt idx="100">
                  <c:v>62.575409580834602</c:v>
                </c:pt>
                <c:pt idx="101">
                  <c:v>62.559787817737998</c:v>
                </c:pt>
                <c:pt idx="102">
                  <c:v>62.543932926066397</c:v>
                </c:pt>
                <c:pt idx="103">
                  <c:v>62.527842290811002</c:v>
                </c:pt>
                <c:pt idx="104">
                  <c:v>62.511513292676398</c:v>
                </c:pt>
                <c:pt idx="105">
                  <c:v>62.494943309980002</c:v>
                </c:pt>
                <c:pt idx="106">
                  <c:v>62.4781297191535</c:v>
                </c:pt>
                <c:pt idx="107">
                  <c:v>62.4610698950708</c:v>
                </c:pt>
                <c:pt idx="108">
                  <c:v>62.4437612126004</c:v>
                </c:pt>
                <c:pt idx="109">
                  <c:v>62.426201047416498</c:v>
                </c:pt>
                <c:pt idx="110">
                  <c:v>62.408386776160199</c:v>
                </c:pt>
                <c:pt idx="111">
                  <c:v>62.390315778452198</c:v>
                </c:pt>
                <c:pt idx="112">
                  <c:v>62.371985437144403</c:v>
                </c:pt>
                <c:pt idx="113">
                  <c:v>62.353393139473802</c:v>
                </c:pt>
                <c:pt idx="114">
                  <c:v>62.334536277836399</c:v>
                </c:pt>
                <c:pt idx="115">
                  <c:v>62.315412251154697</c:v>
                </c:pt>
                <c:pt idx="116">
                  <c:v>62.296018465684398</c:v>
                </c:pt>
                <c:pt idx="117">
                  <c:v>62.276352336127303</c:v>
                </c:pt>
                <c:pt idx="118">
                  <c:v>62.256411286349199</c:v>
                </c:pt>
                <c:pt idx="119">
                  <c:v>62.236192751011401</c:v>
                </c:pt>
                <c:pt idx="120">
                  <c:v>62.215694175955399</c:v>
                </c:pt>
                <c:pt idx="121">
                  <c:v>62.194913020045497</c:v>
                </c:pt>
                <c:pt idx="122">
                  <c:v>62.173846755496697</c:v>
                </c:pt>
                <c:pt idx="123">
                  <c:v>62.152492869561001</c:v>
                </c:pt>
                <c:pt idx="124">
                  <c:v>62.130848865515802</c:v>
                </c:pt>
                <c:pt idx="125">
                  <c:v>62.108912263324598</c:v>
                </c:pt>
                <c:pt idx="126">
                  <c:v>62.086680601460003</c:v>
                </c:pt>
                <c:pt idx="127">
                  <c:v>62.0641514377674</c:v>
                </c:pt>
                <c:pt idx="128">
                  <c:v>62.041322350293399</c:v>
                </c:pt>
                <c:pt idx="129">
                  <c:v>62.018190938959002</c:v>
                </c:pt>
                <c:pt idx="130">
                  <c:v>61.994754826350501</c:v>
                </c:pt>
                <c:pt idx="131">
                  <c:v>61.971011659090998</c:v>
                </c:pt>
                <c:pt idx="132">
                  <c:v>61.9469591090714</c:v>
                </c:pt>
                <c:pt idx="133">
                  <c:v>61.922594874122503</c:v>
                </c:pt>
                <c:pt idx="134">
                  <c:v>61.897916679853203</c:v>
                </c:pt>
                <c:pt idx="135">
                  <c:v>61.872922280325703</c:v>
                </c:pt>
                <c:pt idx="136">
                  <c:v>61.847609459537601</c:v>
                </c:pt>
                <c:pt idx="137">
                  <c:v>61.8219760323475</c:v>
                </c:pt>
                <c:pt idx="138">
                  <c:v>61.796019845619703</c:v>
                </c:pt>
                <c:pt idx="139">
                  <c:v>61.769738779829297</c:v>
                </c:pt>
                <c:pt idx="140">
                  <c:v>61.743130749700597</c:v>
                </c:pt>
                <c:pt idx="141">
                  <c:v>61.716193705419897</c:v>
                </c:pt>
                <c:pt idx="142">
                  <c:v>61.688925634003603</c:v>
                </c:pt>
                <c:pt idx="143">
                  <c:v>61.661324560372002</c:v>
                </c:pt>
                <c:pt idx="144">
                  <c:v>61.633388548093897</c:v>
                </c:pt>
                <c:pt idx="145">
                  <c:v>61.605115701046898</c:v>
                </c:pt>
                <c:pt idx="146">
                  <c:v>61.576504164139898</c:v>
                </c:pt>
                <c:pt idx="147">
                  <c:v>61.547552124456601</c:v>
                </c:pt>
                <c:pt idx="148">
                  <c:v>61.518257812305102</c:v>
                </c:pt>
                <c:pt idx="149">
                  <c:v>61.488619502384999</c:v>
                </c:pt>
                <c:pt idx="150">
                  <c:v>61.458635514499598</c:v>
                </c:pt>
                <c:pt idx="151">
                  <c:v>61.428304214884797</c:v>
                </c:pt>
                <c:pt idx="152">
                  <c:v>61.397624016871703</c:v>
                </c:pt>
                <c:pt idx="153">
                  <c:v>61.366593382287903</c:v>
                </c:pt>
                <c:pt idx="154">
                  <c:v>61.3352108218997</c:v>
                </c:pt>
                <c:pt idx="155">
                  <c:v>61.303474896642797</c:v>
                </c:pt>
                <c:pt idx="156">
                  <c:v>61.271384218157699</c:v>
                </c:pt>
                <c:pt idx="157">
                  <c:v>61.238937450098803</c:v>
                </c:pt>
                <c:pt idx="158">
                  <c:v>61.206133308640801</c:v>
                </c:pt>
                <c:pt idx="159">
                  <c:v>61.172970563193502</c:v>
                </c:pt>
                <c:pt idx="160">
                  <c:v>61.139448037590903</c:v>
                </c:pt>
                <c:pt idx="161">
                  <c:v>61.1055646103366</c:v>
                </c:pt>
                <c:pt idx="162">
                  <c:v>61.0713192155267</c:v>
                </c:pt>
                <c:pt idx="163">
                  <c:v>61.036710843507201</c:v>
                </c:pt>
                <c:pt idx="164">
                  <c:v>61.001738541552001</c:v>
                </c:pt>
                <c:pt idx="165">
                  <c:v>60.966401414338797</c:v>
                </c:pt>
                <c:pt idx="166">
                  <c:v>60.930698624373299</c:v>
                </c:pt>
                <c:pt idx="167">
                  <c:v>60.894629392950399</c:v>
                </c:pt>
                <c:pt idx="168">
                  <c:v>60.858193000276003</c:v>
                </c:pt>
                <c:pt idx="169">
                  <c:v>60.821388785924398</c:v>
                </c:pt>
                <c:pt idx="170">
                  <c:v>60.784216149378899</c:v>
                </c:pt>
                <c:pt idx="171">
                  <c:v>60.746674550264501</c:v>
                </c:pt>
                <c:pt idx="172">
                  <c:v>60.708763508841798</c:v>
                </c:pt>
                <c:pt idx="173">
                  <c:v>60.670482606200899</c:v>
                </c:pt>
                <c:pt idx="174">
                  <c:v>60.631831484094398</c:v>
                </c:pt>
                <c:pt idx="175">
                  <c:v>60.592809846041803</c:v>
                </c:pt>
                <c:pt idx="176">
                  <c:v>60.553417456722698</c:v>
                </c:pt>
                <c:pt idx="177">
                  <c:v>60.513654142154103</c:v>
                </c:pt>
                <c:pt idx="178">
                  <c:v>60.473519790309702</c:v>
                </c:pt>
                <c:pt idx="179">
                  <c:v>60.433014350498603</c:v>
                </c:pt>
                <c:pt idx="180">
                  <c:v>60.392137833620801</c:v>
                </c:pt>
                <c:pt idx="181">
                  <c:v>60.350890312242001</c:v>
                </c:pt>
                <c:pt idx="182">
                  <c:v>60.309271920305498</c:v>
                </c:pt>
                <c:pt idx="183">
                  <c:v>60.267282853069702</c:v>
                </c:pt>
                <c:pt idx="184">
                  <c:v>60.2249233667863</c:v>
                </c:pt>
                <c:pt idx="185">
                  <c:v>60.182193778715799</c:v>
                </c:pt>
                <c:pt idx="186">
                  <c:v>60.139094466687702</c:v>
                </c:pt>
                <c:pt idx="187">
                  <c:v>60.095625868808398</c:v>
                </c:pt>
                <c:pt idx="188">
                  <c:v>60.051788483225401</c:v>
                </c:pt>
                <c:pt idx="189">
                  <c:v>60.007582867454197</c:v>
                </c:pt>
                <c:pt idx="190">
                  <c:v>59.963009638332203</c:v>
                </c:pt>
                <c:pt idx="191">
                  <c:v>59.918069471176402</c:v>
                </c:pt>
                <c:pt idx="192">
                  <c:v>59.872763099599901</c:v>
                </c:pt>
                <c:pt idx="193">
                  <c:v>59.827091314742901</c:v>
                </c:pt>
                <c:pt idx="194">
                  <c:v>59.781054964675903</c:v>
                </c:pt>
                <c:pt idx="195">
                  <c:v>59.734654954070599</c:v>
                </c:pt>
                <c:pt idx="196">
                  <c:v>59.687892242995801</c:v>
                </c:pt>
                <c:pt idx="197">
                  <c:v>59.640767846857003</c:v>
                </c:pt>
                <c:pt idx="198">
                  <c:v>59.593282835159698</c:v>
                </c:pt>
                <c:pt idx="199">
                  <c:v>59.545438331057198</c:v>
                </c:pt>
                <c:pt idx="200">
                  <c:v>59.497235510454402</c:v>
                </c:pt>
                <c:pt idx="201">
                  <c:v>59.448675601100398</c:v>
                </c:pt>
                <c:pt idx="202">
                  <c:v>59.399759881937896</c:v>
                </c:pt>
                <c:pt idx="203">
                  <c:v>59.350489681968398</c:v>
                </c:pt>
                <c:pt idx="204">
                  <c:v>59.300866379600699</c:v>
                </c:pt>
                <c:pt idx="205">
                  <c:v>59.2508914015011</c:v>
                </c:pt>
                <c:pt idx="206">
                  <c:v>59.200566221767197</c:v>
                </c:pt>
                <c:pt idx="207">
                  <c:v>59.149892360749803</c:v>
                </c:pt>
                <c:pt idx="208">
                  <c:v>59.098871384362802</c:v>
                </c:pt>
                <c:pt idx="209">
                  <c:v>59.047504902819199</c:v>
                </c:pt>
                <c:pt idx="210">
                  <c:v>58.995794569615398</c:v>
                </c:pt>
                <c:pt idx="211">
                  <c:v>58.943742080419099</c:v>
                </c:pt>
                <c:pt idx="212">
                  <c:v>58.891349172168503</c:v>
                </c:pt>
                <c:pt idx="213">
                  <c:v>58.8386176217195</c:v>
                </c:pt>
                <c:pt idx="214">
                  <c:v>58.785549244819798</c:v>
                </c:pt>
                <c:pt idx="215">
                  <c:v>58.732145895100103</c:v>
                </c:pt>
                <c:pt idx="216">
                  <c:v>58.678409462787499</c:v>
                </c:pt>
                <c:pt idx="217">
                  <c:v>58.624341873468303</c:v>
                </c:pt>
                <c:pt idx="218">
                  <c:v>58.569945087115102</c:v>
                </c:pt>
                <c:pt idx="219">
                  <c:v>58.515221096807601</c:v>
                </c:pt>
                <c:pt idx="220">
                  <c:v>58.460171927450297</c:v>
                </c:pt>
                <c:pt idx="221">
                  <c:v>58.404799634830702</c:v>
                </c:pt>
                <c:pt idx="222">
                  <c:v>58.349106304115203</c:v>
                </c:pt>
                <c:pt idx="223">
                  <c:v>58.293094048816798</c:v>
                </c:pt>
                <c:pt idx="224">
                  <c:v>58.236765009652899</c:v>
                </c:pt>
                <c:pt idx="225">
                  <c:v>58.180121353083997</c:v>
                </c:pt>
                <c:pt idx="226">
                  <c:v>58.123165270377697</c:v>
                </c:pt>
                <c:pt idx="227">
                  <c:v>58.065898976178197</c:v>
                </c:pt>
                <c:pt idx="228">
                  <c:v>58.0083247075058</c:v>
                </c:pt>
                <c:pt idx="229">
                  <c:v>57.950444722317897</c:v>
                </c:pt>
                <c:pt idx="230">
                  <c:v>57.892261298519301</c:v>
                </c:pt>
                <c:pt idx="231">
                  <c:v>57.833776732539199</c:v>
                </c:pt>
                <c:pt idx="232">
                  <c:v>57.774993338379502</c:v>
                </c:pt>
                <c:pt idx="233">
                  <c:v>57.715913446246397</c:v>
                </c:pt>
                <c:pt idx="234">
                  <c:v>57.656539401437897</c:v>
                </c:pt>
                <c:pt idx="235">
                  <c:v>57.596873563120198</c:v>
                </c:pt>
                <c:pt idx="236">
                  <c:v>57.536918303275897</c:v>
                </c:pt>
                <c:pt idx="237">
                  <c:v>57.476676005456099</c:v>
                </c:pt>
                <c:pt idx="238">
                  <c:v>57.416149063589202</c:v>
                </c:pt>
                <c:pt idx="239">
                  <c:v>57.355339880988097</c:v>
                </c:pt>
                <c:pt idx="240">
                  <c:v>57.294250869143198</c:v>
                </c:pt>
                <c:pt idx="241">
                  <c:v>57.232884446581899</c:v>
                </c:pt>
                <c:pt idx="242">
                  <c:v>57.171243037875897</c:v>
                </c:pt>
                <c:pt idx="243">
                  <c:v>57.109329072443799</c:v>
                </c:pt>
                <c:pt idx="244">
                  <c:v>57.047144983592602</c:v>
                </c:pt>
                <c:pt idx="245">
                  <c:v>56.984693207446703</c:v>
                </c:pt>
                <c:pt idx="246">
                  <c:v>56.921976181754502</c:v>
                </c:pt>
                <c:pt idx="247">
                  <c:v>56.858996345119202</c:v>
                </c:pt>
                <c:pt idx="248">
                  <c:v>56.795756135844599</c:v>
                </c:pt>
                <c:pt idx="249">
                  <c:v>56.732257990949002</c:v>
                </c:pt>
                <c:pt idx="250">
                  <c:v>56.668504345220498</c:v>
                </c:pt>
                <c:pt idx="251">
                  <c:v>56.604497630345399</c:v>
                </c:pt>
                <c:pt idx="252">
                  <c:v>56.540240273815499</c:v>
                </c:pt>
                <c:pt idx="253">
                  <c:v>56.475734698135099</c:v>
                </c:pt>
                <c:pt idx="254">
                  <c:v>56.410983319882497</c:v>
                </c:pt>
                <c:pt idx="255">
                  <c:v>56.345988548817203</c:v>
                </c:pt>
                <c:pt idx="256">
                  <c:v>56.280752787121997</c:v>
                </c:pt>
                <c:pt idx="257">
                  <c:v>56.215278428331402</c:v>
                </c:pt>
                <c:pt idx="258">
                  <c:v>56.149567856814201</c:v>
                </c:pt>
                <c:pt idx="259">
                  <c:v>56.083623446734499</c:v>
                </c:pt>
                <c:pt idx="260">
                  <c:v>56.0174475613494</c:v>
                </c:pt>
                <c:pt idx="261">
                  <c:v>55.951042552298297</c:v>
                </c:pt>
                <c:pt idx="262">
                  <c:v>55.884410758753802</c:v>
                </c:pt>
                <c:pt idx="263">
                  <c:v>55.817554506795503</c:v>
                </c:pt>
                <c:pt idx="264">
                  <c:v>55.7504761086348</c:v>
                </c:pt>
                <c:pt idx="265">
                  <c:v>55.683177861986302</c:v>
                </c:pt>
                <c:pt idx="266">
                  <c:v>55.615662049330602</c:v>
                </c:pt>
                <c:pt idx="267">
                  <c:v>55.547930937321702</c:v>
                </c:pt>
                <c:pt idx="268">
                  <c:v>55.479986776173497</c:v>
                </c:pt>
                <c:pt idx="269">
                  <c:v>55.411831798977197</c:v>
                </c:pt>
                <c:pt idx="270">
                  <c:v>55.343468221186797</c:v>
                </c:pt>
                <c:pt idx="271">
                  <c:v>55.2748982399985</c:v>
                </c:pt>
                <c:pt idx="272">
                  <c:v>55.206124033784597</c:v>
                </c:pt>
                <c:pt idx="273">
                  <c:v>55.137147761618898</c:v>
                </c:pt>
                <c:pt idx="274">
                  <c:v>55.067971562705999</c:v>
                </c:pt>
                <c:pt idx="275">
                  <c:v>54.998597555893099</c:v>
                </c:pt>
                <c:pt idx="276">
                  <c:v>54.9290278392182</c:v>
                </c:pt>
                <c:pt idx="277">
                  <c:v>54.859264489336503</c:v>
                </c:pt>
                <c:pt idx="278">
                  <c:v>54.7893095612339</c:v>
                </c:pt>
                <c:pt idx="279">
                  <c:v>54.719165087677801</c:v>
                </c:pt>
                <c:pt idx="280">
                  <c:v>54.648833078811499</c:v>
                </c:pt>
                <c:pt idx="281">
                  <c:v>54.578315521804498</c:v>
                </c:pt>
                <c:pt idx="282">
                  <c:v>54.507614380425402</c:v>
                </c:pt>
                <c:pt idx="283">
                  <c:v>54.436731594676601</c:v>
                </c:pt>
                <c:pt idx="284">
                  <c:v>54.365669080446999</c:v>
                </c:pt>
                <c:pt idx="285">
                  <c:v>54.294428729168096</c:v>
                </c:pt>
                <c:pt idx="286">
                  <c:v>54.223012407517103</c:v>
                </c:pt>
                <c:pt idx="287">
                  <c:v>54.151421957050097</c:v>
                </c:pt>
                <c:pt idx="288">
                  <c:v>54.079659193957802</c:v>
                </c:pt>
                <c:pt idx="289">
                  <c:v>54.0077259087603</c:v>
                </c:pt>
                <c:pt idx="290">
                  <c:v>53.935623866002302</c:v>
                </c:pt>
                <c:pt idx="291">
                  <c:v>53.863354804070198</c:v>
                </c:pt>
                <c:pt idx="292">
                  <c:v>53.790920434880803</c:v>
                </c:pt>
                <c:pt idx="293">
                  <c:v>53.718322443671397</c:v>
                </c:pt>
                <c:pt idx="294">
                  <c:v>53.645562488787697</c:v>
                </c:pt>
                <c:pt idx="295">
                  <c:v>53.572642201431599</c:v>
                </c:pt>
                <c:pt idx="296">
                  <c:v>53.499563185524799</c:v>
                </c:pt>
                <c:pt idx="297">
                  <c:v>53.426327017462597</c:v>
                </c:pt>
                <c:pt idx="298">
                  <c:v>53.352935245980099</c:v>
                </c:pt>
                <c:pt idx="299">
                  <c:v>53.279389391939901</c:v>
                </c:pt>
                <c:pt idx="300">
                  <c:v>53.205690948207902</c:v>
                </c:pt>
                <c:pt idx="301">
                  <c:v>53.131841379467701</c:v>
                </c:pt>
                <c:pt idx="302">
                  <c:v>53.057842122125599</c:v>
                </c:pt>
                <c:pt idx="303">
                  <c:v>52.9836945841367</c:v>
                </c:pt>
                <c:pt idx="304">
                  <c:v>52.909400144908197</c:v>
                </c:pt>
                <c:pt idx="305">
                  <c:v>52.834960155166002</c:v>
                </c:pt>
                <c:pt idx="306">
                  <c:v>52.760375936830101</c:v>
                </c:pt>
                <c:pt idx="307">
                  <c:v>52.685648782983499</c:v>
                </c:pt>
                <c:pt idx="308">
                  <c:v>52.610779957663802</c:v>
                </c:pt>
                <c:pt idx="309">
                  <c:v>52.535770695904503</c:v>
                </c:pt>
                <c:pt idx="310">
                  <c:v>52.460622203536403</c:v>
                </c:pt>
                <c:pt idx="311">
                  <c:v>52.3853356571951</c:v>
                </c:pt>
                <c:pt idx="312">
                  <c:v>52.309912204224801</c:v>
                </c:pt>
                <c:pt idx="313">
                  <c:v>52.234352962576097</c:v>
                </c:pt>
                <c:pt idx="314">
                  <c:v>52.158659020818298</c:v>
                </c:pt>
                <c:pt idx="315">
                  <c:v>52.0828314380379</c:v>
                </c:pt>
                <c:pt idx="316">
                  <c:v>52.006871243793597</c:v>
                </c:pt>
                <c:pt idx="317">
                  <c:v>51.930779438091299</c:v>
                </c:pt>
                <c:pt idx="318">
                  <c:v>51.854556991323101</c:v>
                </c:pt>
                <c:pt idx="319">
                  <c:v>51.778204844247597</c:v>
                </c:pt>
                <c:pt idx="320">
                  <c:v>51.701723907946999</c:v>
                </c:pt>
                <c:pt idx="321">
                  <c:v>51.6251150638046</c:v>
                </c:pt>
                <c:pt idx="322">
                  <c:v>51.548379163464404</c:v>
                </c:pt>
                <c:pt idx="323">
                  <c:v>51.471517028836701</c:v>
                </c:pt>
                <c:pt idx="324">
                  <c:v>51.394529452055203</c:v>
                </c:pt>
                <c:pt idx="325">
                  <c:v>51.317417195461601</c:v>
                </c:pt>
                <c:pt idx="326">
                  <c:v>51.240180991603097</c:v>
                </c:pt>
                <c:pt idx="327">
                  <c:v>51.162821543211699</c:v>
                </c:pt>
                <c:pt idx="328">
                  <c:v>51.0853395231943</c:v>
                </c:pt>
                <c:pt idx="329">
                  <c:v>51.007735574637302</c:v>
                </c:pt>
                <c:pt idx="330">
                  <c:v>50.930010310769902</c:v>
                </c:pt>
                <c:pt idx="331">
                  <c:v>50.852164314991803</c:v>
                </c:pt>
                <c:pt idx="332">
                  <c:v>50.774198140857401</c:v>
                </c:pt>
                <c:pt idx="333">
                  <c:v>50.696112312071698</c:v>
                </c:pt>
                <c:pt idx="334">
                  <c:v>50.617907322487703</c:v>
                </c:pt>
                <c:pt idx="335">
                  <c:v>50.5395836361146</c:v>
                </c:pt>
                <c:pt idx="336">
                  <c:v>50.461141687115699</c:v>
                </c:pt>
                <c:pt idx="337">
                  <c:v>50.382581879812101</c:v>
                </c:pt>
                <c:pt idx="338">
                  <c:v>50.3039045886784</c:v>
                </c:pt>
                <c:pt idx="339">
                  <c:v>50.2251101583539</c:v>
                </c:pt>
                <c:pt idx="340">
                  <c:v>50.146198903648703</c:v>
                </c:pt>
                <c:pt idx="341">
                  <c:v>50.0671711095411</c:v>
                </c:pt>
                <c:pt idx="342">
                  <c:v>49.988027031187599</c:v>
                </c:pt>
                <c:pt idx="343">
                  <c:v>49.908766893923797</c:v>
                </c:pt>
                <c:pt idx="344">
                  <c:v>49.829390893277399</c:v>
                </c:pt>
                <c:pt idx="345">
                  <c:v>49.749899194966098</c:v>
                </c:pt>
                <c:pt idx="346">
                  <c:v>49.670291934913401</c:v>
                </c:pt>
                <c:pt idx="347">
                  <c:v>49.590569219241999</c:v>
                </c:pt>
                <c:pt idx="348">
                  <c:v>49.5107311242908</c:v>
                </c:pt>
                <c:pt idx="349">
                  <c:v>49.430777696621803</c:v>
                </c:pt>
                <c:pt idx="350">
                  <c:v>49.350708953014902</c:v>
                </c:pt>
                <c:pt idx="351">
                  <c:v>49.2705248804875</c:v>
                </c:pt>
                <c:pt idx="352">
                  <c:v>49.190225436300302</c:v>
                </c:pt>
                <c:pt idx="353">
                  <c:v>49.109810547953799</c:v>
                </c:pt>
                <c:pt idx="354">
                  <c:v>49.0292801132045</c:v>
                </c:pt>
                <c:pt idx="355">
                  <c:v>48.9486340000715</c:v>
                </c:pt>
                <c:pt idx="356">
                  <c:v>48.867872046840802</c:v>
                </c:pt>
                <c:pt idx="357">
                  <c:v>48.786994062073802</c:v>
                </c:pt>
                <c:pt idx="358">
                  <c:v>48.705999824617898</c:v>
                </c:pt>
                <c:pt idx="359">
                  <c:v>48.624889083610498</c:v>
                </c:pt>
                <c:pt idx="360">
                  <c:v>48.543661558491202</c:v>
                </c:pt>
                <c:pt idx="361">
                  <c:v>48.462316939009</c:v>
                </c:pt>
                <c:pt idx="362">
                  <c:v>48.380854885230299</c:v>
                </c:pt>
                <c:pt idx="363">
                  <c:v>48.299275027556</c:v>
                </c:pt>
                <c:pt idx="364">
                  <c:v>48.217576966726</c:v>
                </c:pt>
                <c:pt idx="365">
                  <c:v>48.135760273828403</c:v>
                </c:pt>
                <c:pt idx="366">
                  <c:v>48.053824490323201</c:v>
                </c:pt>
                <c:pt idx="367">
                  <c:v>47.971769128046901</c:v>
                </c:pt>
                <c:pt idx="368">
                  <c:v>47.889593669230301</c:v>
                </c:pt>
                <c:pt idx="369">
                  <c:v>47.807297566514301</c:v>
                </c:pt>
                <c:pt idx="370">
                  <c:v>47.724880242971103</c:v>
                </c:pt>
                <c:pt idx="371">
                  <c:v>47.642341092118599</c:v>
                </c:pt>
                <c:pt idx="372">
                  <c:v>47.559679477943398</c:v>
                </c:pt>
                <c:pt idx="373">
                  <c:v>47.476894734924997</c:v>
                </c:pt>
                <c:pt idx="374">
                  <c:v>47.393986168059698</c:v>
                </c:pt>
                <c:pt idx="375">
                  <c:v>47.310953052891101</c:v>
                </c:pt>
                <c:pt idx="376">
                  <c:v>47.2277946355334</c:v>
                </c:pt>
                <c:pt idx="377">
                  <c:v>47.1445101327092</c:v>
                </c:pt>
                <c:pt idx="378">
                  <c:v>47.061098731785997</c:v>
                </c:pt>
                <c:pt idx="379">
                  <c:v>46.977559590807701</c:v>
                </c:pt>
                <c:pt idx="380">
                  <c:v>46.893891838546203</c:v>
                </c:pt>
                <c:pt idx="381">
                  <c:v>46.810094574540202</c:v>
                </c:pt>
                <c:pt idx="382">
                  <c:v>46.726166869137899</c:v>
                </c:pt>
                <c:pt idx="383">
                  <c:v>46.642107763566997</c:v>
                </c:pt>
                <c:pt idx="384">
                  <c:v>46.557916269974697</c:v>
                </c:pt>
                <c:pt idx="385">
                  <c:v>46.473591371500298</c:v>
                </c:pt>
                <c:pt idx="386">
                  <c:v>46.389132022335197</c:v>
                </c:pt>
                <c:pt idx="387">
                  <c:v>46.304537147798399</c:v>
                </c:pt>
                <c:pt idx="388">
                  <c:v>46.219805644408801</c:v>
                </c:pt>
                <c:pt idx="389">
                  <c:v>46.134936379966597</c:v>
                </c:pt>
                <c:pt idx="390">
                  <c:v>46.0499281936494</c:v>
                </c:pt>
                <c:pt idx="391">
                  <c:v>45.964779896094797</c:v>
                </c:pt>
                <c:pt idx="392">
                  <c:v>45.879490269507102</c:v>
                </c:pt>
                <c:pt idx="393">
                  <c:v>45.794058067762798</c:v>
                </c:pt>
                <c:pt idx="394">
                  <c:v>45.708482016525203</c:v>
                </c:pt>
                <c:pt idx="395">
                  <c:v>45.6227608133646</c:v>
                </c:pt>
                <c:pt idx="396">
                  <c:v>45.536893127885499</c:v>
                </c:pt>
                <c:pt idx="397">
                  <c:v>45.450877601858402</c:v>
                </c:pt>
                <c:pt idx="398">
                  <c:v>45.364712849386599</c:v>
                </c:pt>
                <c:pt idx="399">
                  <c:v>45.278397457028397</c:v>
                </c:pt>
                <c:pt idx="400">
                  <c:v>45.191929983984501</c:v>
                </c:pt>
                <c:pt idx="401">
                  <c:v>45.105308962249403</c:v>
                </c:pt>
                <c:pt idx="402">
                  <c:v>45.018532896819899</c:v>
                </c:pt>
                <c:pt idx="403">
                  <c:v>44.931600265850101</c:v>
                </c:pt>
                <c:pt idx="404">
                  <c:v>44.8445095208887</c:v>
                </c:pt>
                <c:pt idx="405">
                  <c:v>44.757259087061598</c:v>
                </c:pt>
                <c:pt idx="406">
                  <c:v>44.669847363320102</c:v>
                </c:pt>
                <c:pt idx="407">
                  <c:v>44.582272722652</c:v>
                </c:pt>
                <c:pt idx="408">
                  <c:v>44.494533512341398</c:v>
                </c:pt>
                <c:pt idx="409">
                  <c:v>44.4066280542269</c:v>
                </c:pt>
                <c:pt idx="410">
                  <c:v>44.318554644969602</c:v>
                </c:pt>
                <c:pt idx="411">
                  <c:v>44.230311556332403</c:v>
                </c:pt>
                <c:pt idx="412">
                  <c:v>44.1418970354827</c:v>
                </c:pt>
                <c:pt idx="413">
                  <c:v>44.053309305295798</c:v>
                </c:pt>
                <c:pt idx="414">
                  <c:v>43.964546564686103</c:v>
                </c:pt>
                <c:pt idx="415">
                  <c:v>43.875606988938102</c:v>
                </c:pt>
                <c:pt idx="416">
                  <c:v>43.786488730064697</c:v>
                </c:pt>
                <c:pt idx="417">
                  <c:v>43.697189917167499</c:v>
                </c:pt>
                <c:pt idx="418">
                  <c:v>43.607708656818502</c:v>
                </c:pt>
                <c:pt idx="419">
                  <c:v>43.518043033474001</c:v>
                </c:pt>
                <c:pt idx="420">
                  <c:v>43.428191109867498</c:v>
                </c:pt>
                <c:pt idx="421">
                  <c:v>43.338150927449099</c:v>
                </c:pt>
                <c:pt idx="422">
                  <c:v>43.247920506828798</c:v>
                </c:pt>
                <c:pt idx="423">
                  <c:v>43.157497848245299</c:v>
                </c:pt>
                <c:pt idx="424">
                  <c:v>43.066880932042899</c:v>
                </c:pt>
                <c:pt idx="425">
                  <c:v>42.976067719165599</c:v>
                </c:pt>
                <c:pt idx="426">
                  <c:v>42.885056151671598</c:v>
                </c:pt>
                <c:pt idx="427">
                  <c:v>42.793844153277398</c:v>
                </c:pt>
                <c:pt idx="428">
                  <c:v>42.702429629892002</c:v>
                </c:pt>
                <c:pt idx="429">
                  <c:v>42.610810470202601</c:v>
                </c:pt>
                <c:pt idx="430">
                  <c:v>42.5189845462439</c:v>
                </c:pt>
                <c:pt idx="431">
                  <c:v>42.426949714034798</c:v>
                </c:pt>
                <c:pt idx="432">
                  <c:v>42.334703814164399</c:v>
                </c:pt>
                <c:pt idx="433">
                  <c:v>42.242244672468203</c:v>
                </c:pt>
                <c:pt idx="434">
                  <c:v>42.149570100679902</c:v>
                </c:pt>
                <c:pt idx="435">
                  <c:v>42.0566778971179</c:v>
                </c:pt>
                <c:pt idx="436">
                  <c:v>41.9635658473928</c:v>
                </c:pt>
                <c:pt idx="437">
                  <c:v>41.870231725118401</c:v>
                </c:pt>
                <c:pt idx="438">
                  <c:v>41.776673292656803</c:v>
                </c:pt>
                <c:pt idx="439">
                  <c:v>41.682888301902601</c:v>
                </c:pt>
                <c:pt idx="440">
                  <c:v>41.588874495033103</c:v>
                </c:pt>
                <c:pt idx="441">
                  <c:v>41.494629605332598</c:v>
                </c:pt>
                <c:pt idx="442">
                  <c:v>41.400151358012003</c:v>
                </c:pt>
                <c:pt idx="443">
                  <c:v>41.305437471037699</c:v>
                </c:pt>
                <c:pt idx="444">
                  <c:v>41.210485656010903</c:v>
                </c:pt>
                <c:pt idx="445">
                  <c:v>41.1152936190446</c:v>
                </c:pt>
                <c:pt idx="446">
                  <c:v>41.019859061649399</c:v>
                </c:pt>
                <c:pt idx="447">
                  <c:v>40.924179681677501</c:v>
                </c:pt>
                <c:pt idx="448">
                  <c:v>40.828253174246399</c:v>
                </c:pt>
                <c:pt idx="449">
                  <c:v>40.732077232702302</c:v>
                </c:pt>
                <c:pt idx="450">
                  <c:v>40.6356495495979</c:v>
                </c:pt>
                <c:pt idx="451">
                  <c:v>40.538967817693099</c:v>
                </c:pt>
                <c:pt idx="452">
                  <c:v>40.442029730960499</c:v>
                </c:pt>
                <c:pt idx="453">
                  <c:v>40.3448329856217</c:v>
                </c:pt>
                <c:pt idx="454">
                  <c:v>40.247375281199403</c:v>
                </c:pt>
                <c:pt idx="455">
                  <c:v>40.149654321581998</c:v>
                </c:pt>
                <c:pt idx="456">
                  <c:v>40.051667816111603</c:v>
                </c:pt>
                <c:pt idx="457">
                  <c:v>39.953413480665802</c:v>
                </c:pt>
                <c:pt idx="458">
                  <c:v>39.854889038811699</c:v>
                </c:pt>
                <c:pt idx="459">
                  <c:v>39.756092222882998</c:v>
                </c:pt>
                <c:pt idx="460">
                  <c:v>39.657020775181103</c:v>
                </c:pt>
                <c:pt idx="461">
                  <c:v>39.557672449090802</c:v>
                </c:pt>
                <c:pt idx="462">
                  <c:v>39.458045010271199</c:v>
                </c:pt>
                <c:pt idx="463">
                  <c:v>39.358136237846999</c:v>
                </c:pt>
                <c:pt idx="464">
                  <c:v>39.257943925600799</c:v>
                </c:pt>
                <c:pt idx="465">
                  <c:v>39.157465883159901</c:v>
                </c:pt>
                <c:pt idx="466">
                  <c:v>39.0566999372598</c:v>
                </c:pt>
                <c:pt idx="467">
                  <c:v>38.955643932927799</c:v>
                </c:pt>
                <c:pt idx="468">
                  <c:v>38.854295734753897</c:v>
                </c:pt>
                <c:pt idx="469">
                  <c:v>38.752653228108102</c:v>
                </c:pt>
                <c:pt idx="470">
                  <c:v>38.650714320421201</c:v>
                </c:pt>
                <c:pt idx="471">
                  <c:v>38.548476942419398</c:v>
                </c:pt>
                <c:pt idx="472">
                  <c:v>38.445939049401503</c:v>
                </c:pt>
                <c:pt idx="473">
                  <c:v>38.343098622493102</c:v>
                </c:pt>
                <c:pt idx="474">
                  <c:v>38.2399536699332</c:v>
                </c:pt>
                <c:pt idx="475">
                  <c:v>38.136502228340703</c:v>
                </c:pt>
                <c:pt idx="476">
                  <c:v>38.032742363972602</c:v>
                </c:pt>
                <c:pt idx="477">
                  <c:v>37.928672174023802</c:v>
                </c:pt>
                <c:pt idx="478">
                  <c:v>37.824289787879799</c:v>
                </c:pt>
                <c:pt idx="479">
                  <c:v>37.719593368385901</c:v>
                </c:pt>
                <c:pt idx="480">
                  <c:v>37.614581113129397</c:v>
                </c:pt>
                <c:pt idx="481">
                  <c:v>37.509251255679999</c:v>
                </c:pt>
                <c:pt idx="482">
                  <c:v>37.4036020668566</c:v>
                </c:pt>
                <c:pt idx="483">
                  <c:v>37.297631855973002</c:v>
                </c:pt>
                <c:pt idx="484">
                  <c:v>37.19133897207</c:v>
                </c:pt>
                <c:pt idx="485">
                  <c:v>37.0847218051575</c:v>
                </c:pt>
                <c:pt idx="486">
                  <c:v>36.977778787423901</c:v>
                </c:pt>
                <c:pt idx="487">
                  <c:v>36.870508394438602</c:v>
                </c:pt>
                <c:pt idx="488">
                  <c:v>36.762909146355902</c:v>
                </c:pt>
                <c:pt idx="489">
                  <c:v>36.654979609085501</c:v>
                </c:pt>
                <c:pt idx="490">
                  <c:v>36.546718395456402</c:v>
                </c:pt>
                <c:pt idx="491">
                  <c:v>36.438124166358698</c:v>
                </c:pt>
                <c:pt idx="492">
                  <c:v>36.329195631871201</c:v>
                </c:pt>
                <c:pt idx="493">
                  <c:v>36.2199315523821</c:v>
                </c:pt>
                <c:pt idx="494">
                  <c:v>36.110330739642301</c:v>
                </c:pt>
                <c:pt idx="495">
                  <c:v>36.000392057865596</c:v>
                </c:pt>
                <c:pt idx="496">
                  <c:v>35.890114424744802</c:v>
                </c:pt>
                <c:pt idx="497">
                  <c:v>35.779496812467002</c:v>
                </c:pt>
                <c:pt idx="498">
                  <c:v>35.668538248729099</c:v>
                </c:pt>
                <c:pt idx="499">
                  <c:v>35.557237817668501</c:v>
                </c:pt>
                <c:pt idx="500">
                  <c:v>35.4455946608199</c:v>
                </c:pt>
                <c:pt idx="501">
                  <c:v>35.333607978017902</c:v>
                </c:pt>
                <c:pt idx="502">
                  <c:v>35.221277028263401</c:v>
                </c:pt>
                <c:pt idx="503">
                  <c:v>35.1086011305905</c:v>
                </c:pt>
                <c:pt idx="504">
                  <c:v>34.995579664849302</c:v>
                </c:pt>
                <c:pt idx="505">
                  <c:v>34.8822120725224</c:v>
                </c:pt>
                <c:pt idx="506">
                  <c:v>34.768497857440998</c:v>
                </c:pt>
                <c:pt idx="507">
                  <c:v>34.654436586520497</c:v>
                </c:pt>
                <c:pt idx="508">
                  <c:v>34.540027890418799</c:v>
                </c:pt>
                <c:pt idx="509">
                  <c:v>34.425271464186402</c:v>
                </c:pt>
                <c:pt idx="510">
                  <c:v>34.310167067875298</c:v>
                </c:pt>
                <c:pt idx="511">
                  <c:v>34.194714527094</c:v>
                </c:pt>
                <c:pt idx="512">
                  <c:v>34.078913733542599</c:v>
                </c:pt>
                <c:pt idx="513">
                  <c:v>33.962764645502801</c:v>
                </c:pt>
                <c:pt idx="514">
                  <c:v>33.846267288281403</c:v>
                </c:pt>
                <c:pt idx="515">
                  <c:v>33.729421754628298</c:v>
                </c:pt>
                <c:pt idx="516">
                  <c:v>33.612228205102497</c:v>
                </c:pt>
                <c:pt idx="517">
                  <c:v>33.494686868402802</c:v>
                </c:pt>
                <c:pt idx="518">
                  <c:v>33.376798041653302</c:v>
                </c:pt>
                <c:pt idx="519">
                  <c:v>33.258562090668903</c:v>
                </c:pt>
                <c:pt idx="520">
                  <c:v>33.1399794501353</c:v>
                </c:pt>
                <c:pt idx="521">
                  <c:v>33.021050623797798</c:v>
                </c:pt>
                <c:pt idx="522">
                  <c:v>32.901776184570899</c:v>
                </c:pt>
                <c:pt idx="523">
                  <c:v>32.782156774637301</c:v>
                </c:pt>
                <c:pt idx="524">
                  <c:v>32.662193105473399</c:v>
                </c:pt>
                <c:pt idx="525">
                  <c:v>32.541885957870001</c:v>
                </c:pt>
                <c:pt idx="526">
                  <c:v>32.421236181870398</c:v>
                </c:pt>
                <c:pt idx="527">
                  <c:v>32.300244696714799</c:v>
                </c:pt>
                <c:pt idx="528">
                  <c:v>32.178912490705898</c:v>
                </c:pt>
                <c:pt idx="529">
                  <c:v>32.057240621049097</c:v>
                </c:pt>
                <c:pt idx="530">
                  <c:v>31.935230213669101</c:v>
                </c:pt>
                <c:pt idx="531">
                  <c:v>31.812882462947002</c:v>
                </c:pt>
                <c:pt idx="532">
                  <c:v>31.6901986314687</c:v>
                </c:pt>
                <c:pt idx="533">
                  <c:v>31.567180049698099</c:v>
                </c:pt>
                <c:pt idx="534">
                  <c:v>31.443828115633799</c:v>
                </c:pt>
                <c:pt idx="535">
                  <c:v>31.320144294411001</c:v>
                </c:pt>
                <c:pt idx="536">
                  <c:v>31.1961301178935</c:v>
                </c:pt>
                <c:pt idx="537">
                  <c:v>31.0717871842077</c:v>
                </c:pt>
                <c:pt idx="538">
                  <c:v>30.947117157251402</c:v>
                </c:pt>
                <c:pt idx="539">
                  <c:v>30.822121766175702</c:v>
                </c:pt>
                <c:pt idx="540">
                  <c:v>30.696802804821498</c:v>
                </c:pt>
                <c:pt idx="541">
                  <c:v>30.571162131135299</c:v>
                </c:pt>
                <c:pt idx="542">
                  <c:v>30.445201666554201</c:v>
                </c:pt>
                <c:pt idx="543">
                  <c:v>30.318923395353899</c:v>
                </c:pt>
                <c:pt idx="544">
                  <c:v>30.1923293639761</c:v>
                </c:pt>
                <c:pt idx="545">
                  <c:v>30.065421680331301</c:v>
                </c:pt>
                <c:pt idx="546">
                  <c:v>29.938202513057401</c:v>
                </c:pt>
                <c:pt idx="547">
                  <c:v>29.810674090787298</c:v>
                </c:pt>
                <c:pt idx="548">
                  <c:v>29.682838701358101</c:v>
                </c:pt>
                <c:pt idx="549">
                  <c:v>29.554698691013702</c:v>
                </c:pt>
                <c:pt idx="550">
                  <c:v>29.426256463592701</c:v>
                </c:pt>
                <c:pt idx="551">
                  <c:v>29.297514479684899</c:v>
                </c:pt>
                <c:pt idx="552">
                  <c:v>29.1684752557683</c:v>
                </c:pt>
                <c:pt idx="553">
                  <c:v>29.039141363343099</c:v>
                </c:pt>
                <c:pt idx="554">
                  <c:v>28.909515428026801</c:v>
                </c:pt>
                <c:pt idx="555">
                  <c:v>28.7796001286614</c:v>
                </c:pt>
                <c:pt idx="556">
                  <c:v>28.649398196386201</c:v>
                </c:pt>
                <c:pt idx="557">
                  <c:v>28.518912413696199</c:v>
                </c:pt>
                <c:pt idx="558">
                  <c:v>28.388145613510499</c:v>
                </c:pt>
                <c:pt idx="559">
                  <c:v>28.257100678208001</c:v>
                </c:pt>
                <c:pt idx="560">
                  <c:v>28.1257805386659</c:v>
                </c:pt>
                <c:pt idx="561">
                  <c:v>27.9941881732924</c:v>
                </c:pt>
                <c:pt idx="562">
                  <c:v>27.862326607041901</c:v>
                </c:pt>
                <c:pt idx="563">
                  <c:v>27.730198910433302</c:v>
                </c:pt>
                <c:pt idx="564">
                  <c:v>27.597808198564401</c:v>
                </c:pt>
                <c:pt idx="565">
                  <c:v>27.465157630117901</c:v>
                </c:pt>
                <c:pt idx="566">
                  <c:v>27.332250406373401</c:v>
                </c:pt>
                <c:pt idx="567">
                  <c:v>27.199089770207699</c:v>
                </c:pt>
                <c:pt idx="568">
                  <c:v>27.065679005102702</c:v>
                </c:pt>
                <c:pt idx="569">
                  <c:v>26.932021434158798</c:v>
                </c:pt>
                <c:pt idx="570">
                  <c:v>26.798120419097899</c:v>
                </c:pt>
                <c:pt idx="571">
                  <c:v>26.663979359280098</c:v>
                </c:pt>
                <c:pt idx="572">
                  <c:v>26.529601690720298</c:v>
                </c:pt>
                <c:pt idx="573">
                  <c:v>26.394990885109099</c:v>
                </c:pt>
                <c:pt idx="574">
                  <c:v>26.260150448847099</c:v>
                </c:pt>
                <c:pt idx="575">
                  <c:v>26.125083922074399</c:v>
                </c:pt>
                <c:pt idx="576">
                  <c:v>25.9897948777135</c:v>
                </c:pt>
                <c:pt idx="577">
                  <c:v>25.854286920524402</c:v>
                </c:pt>
                <c:pt idx="578">
                  <c:v>25.718563686165201</c:v>
                </c:pt>
                <c:pt idx="579">
                  <c:v>25.582628840258099</c:v>
                </c:pt>
                <c:pt idx="580">
                  <c:v>25.446486077475502</c:v>
                </c:pt>
                <c:pt idx="581">
                  <c:v>25.3101391206282</c:v>
                </c:pt>
                <c:pt idx="582">
                  <c:v>25.173591719773899</c:v>
                </c:pt>
                <c:pt idx="583">
                  <c:v>25.036847651328699</c:v>
                </c:pt>
                <c:pt idx="584">
                  <c:v>24.899910717198299</c:v>
                </c:pt>
                <c:pt idx="585">
                  <c:v>24.762784743923302</c:v>
                </c:pt>
                <c:pt idx="586">
                  <c:v>24.625473581828501</c:v>
                </c:pt>
                <c:pt idx="587">
                  <c:v>24.4879811042019</c:v>
                </c:pt>
                <c:pt idx="588">
                  <c:v>24.350311206470298</c:v>
                </c:pt>
                <c:pt idx="589">
                  <c:v>24.212467805406099</c:v>
                </c:pt>
                <c:pt idx="590">
                  <c:v>24.074454838337399</c:v>
                </c:pt>
                <c:pt idx="591">
                  <c:v>23.936276262381501</c:v>
                </c:pt>
                <c:pt idx="592">
                  <c:v>23.797936053685</c:v>
                </c:pt>
                <c:pt idx="593">
                  <c:v>23.659438206688701</c:v>
                </c:pt>
                <c:pt idx="594">
                  <c:v>23.520786733404499</c:v>
                </c:pt>
                <c:pt idx="595">
                  <c:v>23.3819856627033</c:v>
                </c:pt>
                <c:pt idx="596">
                  <c:v>23.243039039631899</c:v>
                </c:pt>
                <c:pt idx="597">
                  <c:v>23.103950924723801</c:v>
                </c:pt>
                <c:pt idx="598">
                  <c:v>22.964725393354701</c:v>
                </c:pt>
                <c:pt idx="599">
                  <c:v>22.8253665350855</c:v>
                </c:pt>
                <c:pt idx="600">
                  <c:v>22.685878453041099</c:v>
                </c:pt>
                <c:pt idx="601">
                  <c:v>22.5462652632947</c:v>
                </c:pt>
                <c:pt idx="602">
                  <c:v>22.406531094269599</c:v>
                </c:pt>
                <c:pt idx="603">
                  <c:v>22.266680086159599</c:v>
                </c:pt>
                <c:pt idx="604">
                  <c:v>22.126716390358499</c:v>
                </c:pt>
                <c:pt idx="605">
                  <c:v>21.9866441689075</c:v>
                </c:pt>
                <c:pt idx="606">
                  <c:v>21.846467593960501</c:v>
                </c:pt>
                <c:pt idx="607">
                  <c:v>21.7061908472553</c:v>
                </c:pt>
                <c:pt idx="608">
                  <c:v>21.565818119605598</c:v>
                </c:pt>
                <c:pt idx="609">
                  <c:v>21.425353610403199</c:v>
                </c:pt>
                <c:pt idx="610">
                  <c:v>21.284801527135301</c:v>
                </c:pt>
                <c:pt idx="611">
                  <c:v>21.1441660849116</c:v>
                </c:pt>
                <c:pt idx="612">
                  <c:v>21.003451506005799</c:v>
                </c:pt>
                <c:pt idx="613">
                  <c:v>20.862662019406699</c:v>
                </c:pt>
                <c:pt idx="614">
                  <c:v>20.721801860386201</c:v>
                </c:pt>
                <c:pt idx="615">
                  <c:v>20.580875270068699</c:v>
                </c:pt>
                <c:pt idx="616">
                  <c:v>20.439886495018499</c:v>
                </c:pt>
                <c:pt idx="617">
                  <c:v>20.298839786833302</c:v>
                </c:pt>
                <c:pt idx="618">
                  <c:v>20.1577394017493</c:v>
                </c:pt>
                <c:pt idx="619">
                  <c:v>20.016589600252701</c:v>
                </c:pt>
                <c:pt idx="620">
                  <c:v>19.875394646696702</c:v>
                </c:pt>
                <c:pt idx="621">
                  <c:v>19.734158808936101</c:v>
                </c:pt>
                <c:pt idx="622">
                  <c:v>19.5928863579527</c:v>
                </c:pt>
                <c:pt idx="623">
                  <c:v>19.451581567503801</c:v>
                </c:pt>
                <c:pt idx="624">
                  <c:v>19.310248713763698</c:v>
                </c:pt>
                <c:pt idx="625">
                  <c:v>19.168892074975901</c:v>
                </c:pt>
                <c:pt idx="626">
                  <c:v>19.0275159311085</c:v>
                </c:pt>
                <c:pt idx="627">
                  <c:v>18.8861245635131</c:v>
                </c:pt>
                <c:pt idx="628">
                  <c:v>18.744722254586001</c:v>
                </c:pt>
                <c:pt idx="629">
                  <c:v>18.603313287431501</c:v>
                </c:pt>
                <c:pt idx="630">
                  <c:v>18.461901945530801</c:v>
                </c:pt>
                <c:pt idx="631">
                  <c:v>18.320492512404901</c:v>
                </c:pt>
                <c:pt idx="632">
                  <c:v>18.179089271284699</c:v>
                </c:pt>
                <c:pt idx="633">
                  <c:v>18.0376965047741</c:v>
                </c:pt>
                <c:pt idx="634">
                  <c:v>17.8963184945185</c:v>
                </c:pt>
                <c:pt idx="635">
                  <c:v>17.754959520867398</c:v>
                </c:pt>
                <c:pt idx="636">
                  <c:v>17.613623862535398</c:v>
                </c:pt>
                <c:pt idx="637">
                  <c:v>17.472315796261</c:v>
                </c:pt>
                <c:pt idx="638">
                  <c:v>17.331039596460499</c:v>
                </c:pt>
                <c:pt idx="639">
                  <c:v>17.189799534879</c:v>
                </c:pt>
                <c:pt idx="640">
                  <c:v>17.048599880235301</c:v>
                </c:pt>
                <c:pt idx="641">
                  <c:v>16.907444897860799</c:v>
                </c:pt>
                <c:pt idx="642">
                  <c:v>16.7663388493336</c:v>
                </c:pt>
                <c:pt idx="643">
                  <c:v>16.625285992103901</c:v>
                </c:pt>
                <c:pt idx="644">
                  <c:v>16.4842905791138</c:v>
                </c:pt>
                <c:pt idx="645">
                  <c:v>16.343356858406601</c:v>
                </c:pt>
                <c:pt idx="646">
                  <c:v>16.202489072730899</c:v>
                </c:pt>
                <c:pt idx="647">
                  <c:v>16.061691459131001</c:v>
                </c:pt>
                <c:pt idx="648">
                  <c:v>15.920968248531301</c:v>
                </c:pt>
                <c:pt idx="649">
                  <c:v>15.780323665309</c:v>
                </c:pt>
                <c:pt idx="650">
                  <c:v>15.639761926854799</c:v>
                </c:pt>
                <c:pt idx="651">
                  <c:v>15.4992872431244</c:v>
                </c:pt>
                <c:pt idx="652">
                  <c:v>15.3589038161765</c:v>
                </c:pt>
                <c:pt idx="653">
                  <c:v>15.218615839698799</c:v>
                </c:pt>
                <c:pt idx="654">
                  <c:v>15.0784274985228</c:v>
                </c:pt>
                <c:pt idx="655">
                  <c:v>14.9383429681228</c:v>
                </c:pt>
                <c:pt idx="656">
                  <c:v>14.798366414103601</c:v>
                </c:pt>
                <c:pt idx="657">
                  <c:v>14.658501991673599</c:v>
                </c:pt>
                <c:pt idx="658">
                  <c:v>14.5187538451028</c:v>
                </c:pt>
                <c:pt idx="659">
                  <c:v>14.3791261071683</c:v>
                </c:pt>
                <c:pt idx="660">
                  <c:v>14.239622898582899</c:v>
                </c:pt>
                <c:pt idx="661">
                  <c:v>14.100248327409799</c:v>
                </c:pt>
                <c:pt idx="662">
                  <c:v>13.961006488461599</c:v>
                </c:pt>
                <c:pt idx="663">
                  <c:v>13.8219014626836</c:v>
                </c:pt>
                <c:pt idx="664">
                  <c:v>13.682937316522599</c:v>
                </c:pt>
                <c:pt idx="665">
                  <c:v>13.5441181012784</c:v>
                </c:pt>
                <c:pt idx="666">
                  <c:v>13.4054478524406</c:v>
                </c:pt>
                <c:pt idx="667">
                  <c:v>13.2669305890081</c:v>
                </c:pt>
                <c:pt idx="668">
                  <c:v>13.1285703127941</c:v>
                </c:pt>
                <c:pt idx="669">
                  <c:v>12.990371007715501</c:v>
                </c:pt>
                <c:pt idx="670">
                  <c:v>12.8523366390638</c:v>
                </c:pt>
                <c:pt idx="671">
                  <c:v>12.7144711527626</c:v>
                </c:pt>
                <c:pt idx="672">
                  <c:v>12.576778474608901</c:v>
                </c:pt>
                <c:pt idx="673">
                  <c:v>12.4392625094978</c:v>
                </c:pt>
                <c:pt idx="674">
                  <c:v>12.3019271406332</c:v>
                </c:pt>
                <c:pt idx="675">
                  <c:v>12.1647762287225</c:v>
                </c:pt>
                <c:pt idx="676">
                  <c:v>12.0278136111568</c:v>
                </c:pt>
                <c:pt idx="677">
                  <c:v>11.8910431011769</c:v>
                </c:pt>
                <c:pt idx="678">
                  <c:v>11.754468487023001</c:v>
                </c:pt>
                <c:pt idx="679">
                  <c:v>11.6180935310751</c:v>
                </c:pt>
                <c:pt idx="680">
                  <c:v>11.4819219689739</c:v>
                </c:pt>
                <c:pt idx="681">
                  <c:v>11.3459575087348</c:v>
                </c:pt>
                <c:pt idx="682">
                  <c:v>11.2102038298452</c:v>
                </c:pt>
                <c:pt idx="683">
                  <c:v>11.074664582352099</c:v>
                </c:pt>
                <c:pt idx="684">
                  <c:v>10.939343385937899</c:v>
                </c:pt>
                <c:pt idx="685">
                  <c:v>10.804243828985401</c:v>
                </c:pt>
                <c:pt idx="686">
                  <c:v>10.669369467633</c:v>
                </c:pt>
                <c:pt idx="687">
                  <c:v>10.5347238248205</c:v>
                </c:pt>
                <c:pt idx="688">
                  <c:v>10.400310389326799</c:v>
                </c:pt>
                <c:pt idx="689">
                  <c:v>10.266132614799499</c:v>
                </c:pt>
                <c:pt idx="690">
                  <c:v>10.132193918777499</c:v>
                </c:pt>
                <c:pt idx="691">
                  <c:v>9.9984976817076099</c:v>
                </c:pt>
                <c:pt idx="692">
                  <c:v>9.8650472459562799</c:v>
                </c:pt>
                <c:pt idx="693">
                  <c:v>9.7318459148165903</c:v>
                </c:pt>
                <c:pt idx="694">
                  <c:v>9.5988969515125593</c:v>
                </c:pt>
                <c:pt idx="695">
                  <c:v>9.46620357820008</c:v>
                </c:pt>
                <c:pt idx="696">
                  <c:v>9.3337689749676507</c:v>
                </c:pt>
                <c:pt idx="697">
                  <c:v>9.2015962788360799</c:v>
                </c:pt>
                <c:pt idx="698">
                  <c:v>9.0696885827591807</c:v>
                </c:pt>
                <c:pt idx="699">
                  <c:v>8.9380489346265701</c:v>
                </c:pt>
                <c:pt idx="700">
                  <c:v>8.8066803362689203</c:v>
                </c:pt>
                <c:pt idx="701">
                  <c:v>8.6755857424679004</c:v>
                </c:pt>
                <c:pt idx="702">
                  <c:v>8.5447680599710996</c:v>
                </c:pt>
                <c:pt idx="703">
                  <c:v>8.41423014651307</c:v>
                </c:pt>
                <c:pt idx="704">
                  <c:v>8.2839748098447501</c:v>
                </c:pt>
                <c:pt idx="705">
                  <c:v>8.1540048067710291</c:v>
                </c:pt>
                <c:pt idx="706">
                  <c:v>8.0243228421989699</c:v>
                </c:pt>
                <c:pt idx="707">
                  <c:v>7.8949315681962604</c:v>
                </c:pt>
                <c:pt idx="708">
                  <c:v>7.7658335830636904</c:v>
                </c:pt>
                <c:pt idx="709">
                  <c:v>7.6370314304198397</c:v>
                </c:pt>
                <c:pt idx="710">
                  <c:v>7.5085275983016597</c:v>
                </c:pt>
                <c:pt idx="711">
                  <c:v>7.3803245182811397</c:v>
                </c:pt>
                <c:pt idx="712">
                  <c:v>7.2524245645986598</c:v>
                </c:pt>
                <c:pt idx="713">
                  <c:v>7.1248300533162503</c:v>
                </c:pt>
                <c:pt idx="714">
                  <c:v>6.9975432414894998</c:v>
                </c:pt>
                <c:pt idx="715">
                  <c:v>6.8705663263611498</c:v>
                </c:pt>
                <c:pt idx="716">
                  <c:v>6.7439014445769701</c:v>
                </c:pt>
                <c:pt idx="717">
                  <c:v>6.6175506714247998</c:v>
                </c:pt>
                <c:pt idx="718">
                  <c:v>6.4915160200984703</c:v>
                </c:pt>
                <c:pt idx="719">
                  <c:v>6.3657994409871996</c:v>
                </c:pt>
                <c:pt idx="720">
                  <c:v>6.2404028209917497</c:v>
                </c:pt>
                <c:pt idx="721">
                  <c:v>6.1153279828690597</c:v>
                </c:pt>
                <c:pt idx="722">
                  <c:v>5.99057668460543</c:v>
                </c:pt>
                <c:pt idx="723">
                  <c:v>5.8661506188193098</c:v>
                </c:pt>
                <c:pt idx="724">
                  <c:v>5.7420514121963802</c:v>
                </c:pt>
                <c:pt idx="725">
                  <c:v>5.6182806249550703</c:v>
                </c:pt>
                <c:pt idx="726">
                  <c:v>5.4948397503461299</c:v>
                </c:pt>
                <c:pt idx="727">
                  <c:v>5.3717302141852699</c:v>
                </c:pt>
                <c:pt idx="728">
                  <c:v>5.2489533744207</c:v>
                </c:pt>
                <c:pt idx="729">
                  <c:v>5.1265105207360202</c:v>
                </c:pt>
                <c:pt idx="730">
                  <c:v>5.0044028741892399</c:v>
                </c:pt>
                <c:pt idx="731">
                  <c:v>4.8826315868884604</c:v>
                </c:pt>
                <c:pt idx="732">
                  <c:v>4.7611977417054101</c:v>
                </c:pt>
                <c:pt idx="733">
                  <c:v>4.6401023520262301</c:v>
                </c:pt>
                <c:pt idx="734">
                  <c:v>4.5193463615424196</c:v>
                </c:pt>
                <c:pt idx="735">
                  <c:v>4.3989306440786597</c:v>
                </c:pt>
                <c:pt idx="736">
                  <c:v>4.2788560034626002</c:v>
                </c:pt>
                <c:pt idx="737">
                  <c:v>4.1591231734324401</c:v>
                </c:pt>
                <c:pt idx="738">
                  <c:v>4.0397328175861196</c:v>
                </c:pt>
                <c:pt idx="739">
                  <c:v>3.92068552937006</c:v>
                </c:pt>
                <c:pt idx="740">
                  <c:v>3.8019818321095</c:v>
                </c:pt>
                <c:pt idx="741">
                  <c:v>3.68362217907872</c:v>
                </c:pt>
                <c:pt idx="742">
                  <c:v>3.5656069536127002</c:v>
                </c:pt>
                <c:pt idx="743">
                  <c:v>3.44793646925952</c:v>
                </c:pt>
                <c:pt idx="744">
                  <c:v>3.3306109699737001</c:v>
                </c:pt>
                <c:pt idx="745">
                  <c:v>3.2136306303501398</c:v>
                </c:pt>
                <c:pt idx="746">
                  <c:v>3.0969955558986402</c:v>
                </c:pt>
                <c:pt idx="747">
                  <c:v>2.9807057833591499</c:v>
                </c:pt>
                <c:pt idx="748">
                  <c:v>2.8647612810565302</c:v>
                </c:pt>
                <c:pt idx="749">
                  <c:v>2.7491619492956101</c:v>
                </c:pt>
                <c:pt idx="750">
                  <c:v>2.6339076207951502</c:v>
                </c:pt>
                <c:pt idx="751">
                  <c:v>2.5189980611610099</c:v>
                </c:pt>
                <c:pt idx="752">
                  <c:v>2.4044329693973898</c:v>
                </c:pt>
                <c:pt idx="753">
                  <c:v>2.2902119784562198</c:v>
                </c:pt>
                <c:pt idx="754">
                  <c:v>2.1763346558235099</c:v>
                </c:pt>
                <c:pt idx="755">
                  <c:v>2.0628005041420798</c:v>
                </c:pt>
                <c:pt idx="756">
                  <c:v>1.9496089618707799</c:v>
                </c:pt>
                <c:pt idx="757">
                  <c:v>1.83675940397769</c:v>
                </c:pt>
                <c:pt idx="758">
                  <c:v>1.72425114266833</c:v>
                </c:pt>
                <c:pt idx="759">
                  <c:v>1.6120834281470899</c:v>
                </c:pt>
                <c:pt idx="760">
                  <c:v>1.50025544941086</c:v>
                </c:pt>
                <c:pt idx="761">
                  <c:v>1.3887663350744199</c:v>
                </c:pt>
                <c:pt idx="762">
                  <c:v>1.27761515422613</c:v>
                </c:pt>
                <c:pt idx="763">
                  <c:v>1.16680091731359</c:v>
                </c:pt>
                <c:pt idx="764">
                  <c:v>1.0563225770570499</c:v>
                </c:pt>
                <c:pt idx="765">
                  <c:v>0.94617902939091703</c:v>
                </c:pt>
                <c:pt idx="766">
                  <c:v>0.83636911443114204</c:v>
                </c:pt>
                <c:pt idx="767">
                  <c:v>0.72689161746780895</c:v>
                </c:pt>
                <c:pt idx="768">
                  <c:v>0.61774526998185997</c:v>
                </c:pt>
                <c:pt idx="769">
                  <c:v>0.50892875068430199</c:v>
                </c:pt>
                <c:pt idx="770">
                  <c:v>0.40044068657749798</c:v>
                </c:pt>
                <c:pt idx="771">
                  <c:v>0.29227965403628597</c:v>
                </c:pt>
                <c:pt idx="772">
                  <c:v>0.18444417990873699</c:v>
                </c:pt>
                <c:pt idx="773">
                  <c:v>7.6932742634579498E-2</c:v>
                </c:pt>
                <c:pt idx="774">
                  <c:v>-3.0256226619805801E-2</c:v>
                </c:pt>
                <c:pt idx="775">
                  <c:v>-0.13712434281055899</c:v>
                </c:pt>
                <c:pt idx="776">
                  <c:v>-0.24367326585188701</c:v>
                </c:pt>
                <c:pt idx="777">
                  <c:v>-0.34990469943846803</c:v>
                </c:pt>
                <c:pt idx="778">
                  <c:v>-0.45582038985610601</c:v>
                </c:pt>
                <c:pt idx="779">
                  <c:v>-0.56142212478219899</c:v>
                </c:pt>
                <c:pt idx="780">
                  <c:v>-0.66671173207712597</c:v>
                </c:pt>
                <c:pt idx="781">
                  <c:v>-0.77169107856762098</c:v>
                </c:pt>
                <c:pt idx="782">
                  <c:v>-0.87636206882358303</c:v>
                </c:pt>
                <c:pt idx="783">
                  <c:v>-0.98072664392935704</c:v>
                </c:pt>
                <c:pt idx="784">
                  <c:v>-1.08478678025111</c:v>
                </c:pt>
                <c:pt idx="785">
                  <c:v>-1.1885444882007901</c:v>
                </c:pt>
                <c:pt idx="786">
                  <c:v>-1.2920018109986799</c:v>
                </c:pt>
                <c:pt idx="787">
                  <c:v>-1.3951608234347399</c:v>
                </c:pt>
                <c:pt idx="788">
                  <c:v>-1.4980236306310299</c:v>
                </c:pt>
                <c:pt idx="789">
                  <c:v>-1.60059236680523</c:v>
                </c:pt>
                <c:pt idx="790">
                  <c:v>-1.70286919403677</c:v>
                </c:pt>
                <c:pt idx="791">
                  <c:v>-1.80485630103735</c:v>
                </c:pt>
                <c:pt idx="792">
                  <c:v>-1.90655590192535</c:v>
                </c:pt>
                <c:pt idx="793">
                  <c:v>-2.00797023500661</c:v>
                </c:pt>
                <c:pt idx="794">
                  <c:v>-2.10910156156161</c:v>
                </c:pt>
                <c:pt idx="795">
                  <c:v>-2.2099521646407099</c:v>
                </c:pt>
                <c:pt idx="796">
                  <c:v>-2.3105243478676898</c:v>
                </c:pt>
                <c:pt idx="797">
                  <c:v>-2.4108204342527602</c:v>
                </c:pt>
                <c:pt idx="798">
                  <c:v>-2.5108427650164198</c:v>
                </c:pt>
                <c:pt idx="799">
                  <c:v>-2.6105936984238598</c:v>
                </c:pt>
                <c:pt idx="800">
                  <c:v>-2.7100756086318101</c:v>
                </c:pt>
                <c:pt idx="801">
                  <c:v>-2.8092908845480098</c:v>
                </c:pt>
                <c:pt idx="802">
                  <c:v>-2.9082419287038901</c:v>
                </c:pt>
                <c:pt idx="803">
                  <c:v>-3.0069311561418002</c:v>
                </c:pt>
                <c:pt idx="804">
                  <c:v>-3.1053609933168</c:v>
                </c:pt>
                <c:pt idx="805">
                  <c:v>-3.2035338770136601</c:v>
                </c:pt>
                <c:pt idx="806">
                  <c:v>-3.3014522532803099</c:v>
                </c:pt>
                <c:pt idx="807">
                  <c:v>-3.3991185763776302</c:v>
                </c:pt>
                <c:pt idx="808">
                  <c:v>-3.4965353077461101</c:v>
                </c:pt>
                <c:pt idx="809">
                  <c:v>-3.59370491499025</c:v>
                </c:pt>
                <c:pt idx="810">
                  <c:v>-3.6906298708809602</c:v>
                </c:pt>
                <c:pt idx="811">
                  <c:v>-3.7873126523762002</c:v>
                </c:pt>
                <c:pt idx="812">
                  <c:v>-3.88375573966059</c:v>
                </c:pt>
                <c:pt idx="813">
                  <c:v>-3.9799616152038499</c:v>
                </c:pt>
                <c:pt idx="814">
                  <c:v>-4.0759327628389102</c:v>
                </c:pt>
                <c:pt idx="815">
                  <c:v>-4.1716716668597398</c:v>
                </c:pt>
                <c:pt idx="816">
                  <c:v>-4.2671808111388998</c:v>
                </c:pt>
                <c:pt idx="817">
                  <c:v>-4.3624626782653699</c:v>
                </c:pt>
                <c:pt idx="818">
                  <c:v>-4.4575197487029596</c:v>
                </c:pt>
                <c:pt idx="819">
                  <c:v>-4.5523544999688097</c:v>
                </c:pt>
                <c:pt idx="820">
                  <c:v>-4.6469694058329303</c:v>
                </c:pt>
                <c:pt idx="821">
                  <c:v>-4.7413669355381902</c:v>
                </c:pt>
                <c:pt idx="822">
                  <c:v>-4.8355495530415</c:v>
                </c:pt>
                <c:pt idx="823">
                  <c:v>-4.9295197162753999</c:v>
                </c:pt>
                <c:pt idx="824">
                  <c:v>-5.0232798764309203</c:v>
                </c:pt>
                <c:pt idx="825">
                  <c:v>-5.1168324772611102</c:v>
                </c:pt>
                <c:pt idx="826">
                  <c:v>-5.2101799544055396</c:v>
                </c:pt>
                <c:pt idx="827">
                  <c:v>-5.3033247347357104</c:v>
                </c:pt>
                <c:pt idx="828">
                  <c:v>-5.3962692357211601</c:v>
                </c:pt>
                <c:pt idx="829">
                  <c:v>-5.4890158648156699</c:v>
                </c:pt>
                <c:pt idx="830">
                  <c:v>-5.5815670188654201</c:v>
                </c:pt>
                <c:pt idx="831">
                  <c:v>-5.6739250835358002</c:v>
                </c:pt>
                <c:pt idx="832">
                  <c:v>-5.76609243276011</c:v>
                </c:pt>
                <c:pt idx="833">
                  <c:v>-5.85807142820713</c:v>
                </c:pt>
                <c:pt idx="834">
                  <c:v>-5.9498644187695202</c:v>
                </c:pt>
                <c:pt idx="835">
                  <c:v>-6.0414737400710399</c:v>
                </c:pt>
                <c:pt idx="836">
                  <c:v>-6.1329017139943804</c:v>
                </c:pt>
                <c:pt idx="837">
                  <c:v>-6.2241506482274502</c:v>
                </c:pt>
                <c:pt idx="838">
                  <c:v>-6.31522283582893</c:v>
                </c:pt>
                <c:pt idx="839">
                  <c:v>-6.4061205548126496</c:v>
                </c:pt>
                <c:pt idx="840">
                  <c:v>-6.4968460677506297</c:v>
                </c:pt>
                <c:pt idx="841">
                  <c:v>-6.5874016213944699</c:v>
                </c:pt>
                <c:pt idx="842">
                  <c:v>-6.6777894463140104</c:v>
                </c:pt>
                <c:pt idx="843">
                  <c:v>-6.7680117565546496</c:v>
                </c:pt>
                <c:pt idx="844">
                  <c:v>-6.8580707493115698</c:v>
                </c:pt>
                <c:pt idx="845">
                  <c:v>-6.9479686046209697</c:v>
                </c:pt>
                <c:pt idx="846">
                  <c:v>-7.0377074850680899</c:v>
                </c:pt>
                <c:pt idx="847">
                  <c:v>-7.1272895355120802</c:v>
                </c:pt>
                <c:pt idx="848">
                  <c:v>-7.21671688282653</c:v>
                </c:pt>
                <c:pt idx="849">
                  <c:v>-7.3059916356559604</c:v>
                </c:pt>
                <c:pt idx="850">
                  <c:v>-7.3951158841876703</c:v>
                </c:pt>
                <c:pt idx="851">
                  <c:v>-7.4840916999391904</c:v>
                </c:pt>
                <c:pt idx="852">
                  <c:v>-7.5729211355596204</c:v>
                </c:pt>
                <c:pt idx="853">
                  <c:v>-7.6616062246464596</c:v>
                </c:pt>
                <c:pt idx="854">
                  <c:v>-7.7501489815755003</c:v>
                </c:pt>
                <c:pt idx="855">
                  <c:v>-7.83855140134549</c:v>
                </c:pt>
                <c:pt idx="856">
                  <c:v>-7.9268154594352804</c:v>
                </c:pt>
                <c:pt idx="857">
                  <c:v>-8.0149431116745795</c:v>
                </c:pt>
                <c:pt idx="858">
                  <c:v>-8.1029362941274297</c:v>
                </c:pt>
                <c:pt idx="859">
                  <c:v>-8.1907969229875608</c:v>
                </c:pt>
                <c:pt idx="860">
                  <c:v>-8.2785268944864505</c:v>
                </c:pt>
                <c:pt idx="861">
                  <c:v>-8.3661280848125692</c:v>
                </c:pt>
                <c:pt idx="862">
                  <c:v>-8.4536023500420896</c:v>
                </c:pt>
                <c:pt idx="863">
                  <c:v>-8.5409515260806792</c:v>
                </c:pt>
                <c:pt idx="864">
                  <c:v>-8.6281774286158708</c:v>
                </c:pt>
                <c:pt idx="865">
                  <c:v>-8.7152818530797305</c:v>
                </c:pt>
                <c:pt idx="866">
                  <c:v>-8.8022665746217701</c:v>
                </c:pt>
                <c:pt idx="867">
                  <c:v>-8.8891333480911197</c:v>
                </c:pt>
                <c:pt idx="868">
                  <c:v>-8.9758839080285107</c:v>
                </c:pt>
                <c:pt idx="869">
                  <c:v>-9.0625199686668196</c:v>
                </c:pt>
                <c:pt idx="870">
                  <c:v>-9.1490432239406996</c:v>
                </c:pt>
                <c:pt idx="871">
                  <c:v>-9.2354553475044092</c:v>
                </c:pt>
                <c:pt idx="872">
                  <c:v>-9.32175799275789</c:v>
                </c:pt>
                <c:pt idx="873">
                  <c:v>-9.4079527928805593</c:v>
                </c:pt>
                <c:pt idx="874">
                  <c:v>-9.4940413608724494</c:v>
                </c:pt>
                <c:pt idx="875">
                  <c:v>-9.5800252896027303</c:v>
                </c:pt>
                <c:pt idx="876">
                  <c:v>-9.6659061518653395</c:v>
                </c:pt>
                <c:pt idx="877">
                  <c:v>-9.7516855004406704</c:v>
                </c:pt>
                <c:pt idx="878">
                  <c:v>-9.83736486816432</c:v>
                </c:pt>
                <c:pt idx="879">
                  <c:v>-9.9229457680013198</c:v>
                </c:pt>
                <c:pt idx="880">
                  <c:v>-10.0084296931264</c:v>
                </c:pt>
                <c:pt idx="881">
                  <c:v>-10.093818117010301</c:v>
                </c:pt>
                <c:pt idx="882">
                  <c:v>-10.1791124935105</c:v>
                </c:pt>
                <c:pt idx="883">
                  <c:v>-10.2643142569675</c:v>
                </c:pt>
                <c:pt idx="884">
                  <c:v>-10.349424822305901</c:v>
                </c:pt>
                <c:pt idx="885">
                  <c:v>-10.434445585140301</c:v>
                </c:pt>
                <c:pt idx="886">
                  <c:v>-10.519377921884701</c:v>
                </c:pt>
                <c:pt idx="887">
                  <c:v>-10.604223189867101</c:v>
                </c:pt>
                <c:pt idx="888">
                  <c:v>-10.688982727447399</c:v>
                </c:pt>
                <c:pt idx="889">
                  <c:v>-10.7736578541385</c:v>
                </c:pt>
                <c:pt idx="890">
                  <c:v>-10.8582498707322</c:v>
                </c:pt>
                <c:pt idx="891">
                  <c:v>-10.942760059426799</c:v>
                </c:pt>
                <c:pt idx="892">
                  <c:v>-11.0271896839592</c:v>
                </c:pt>
                <c:pt idx="893">
                  <c:v>-11.111539989738899</c:v>
                </c:pt>
                <c:pt idx="894">
                  <c:v>-11.195812203984699</c:v>
                </c:pt>
                <c:pt idx="895">
                  <c:v>-11.280007535864801</c:v>
                </c:pt>
                <c:pt idx="896">
                  <c:v>-11.3641271766383</c:v>
                </c:pt>
                <c:pt idx="897">
                  <c:v>-11.4481722997988</c:v>
                </c:pt>
                <c:pt idx="898">
                  <c:v>-11.5321440612211</c:v>
                </c:pt>
                <c:pt idx="899">
                  <c:v>-11.6160435993083</c:v>
                </c:pt>
                <c:pt idx="900">
                  <c:v>-11.699872035141601</c:v>
                </c:pt>
                <c:pt idx="901">
                  <c:v>-11.7836304726309</c:v>
                </c:pt>
                <c:pt idx="902">
                  <c:v>-11.867319998667799</c:v>
                </c:pt>
                <c:pt idx="903">
                  <c:v>-11.950941683278099</c:v>
                </c:pt>
                <c:pt idx="904">
                  <c:v>-12.0344965797775</c:v>
                </c:pt>
                <c:pt idx="905">
                  <c:v>-12.1179857249262</c:v>
                </c:pt>
                <c:pt idx="906">
                  <c:v>-12.201410139085899</c:v>
                </c:pt>
                <c:pt idx="907">
                  <c:v>-12.284770826377301</c:v>
                </c:pt>
                <c:pt idx="908">
                  <c:v>-12.3680687748365</c:v>
                </c:pt>
                <c:pt idx="909">
                  <c:v>-12.451304956574599</c:v>
                </c:pt>
                <c:pt idx="910">
                  <c:v>-12.5344803279354</c:v>
                </c:pt>
                <c:pt idx="911">
                  <c:v>-12.6175958296543</c:v>
                </c:pt>
                <c:pt idx="912">
                  <c:v>-12.700652387017801</c:v>
                </c:pt>
                <c:pt idx="913">
                  <c:v>-12.7836509100217</c:v>
                </c:pt>
                <c:pt idx="914">
                  <c:v>-12.8665922935309</c:v>
                </c:pt>
                <c:pt idx="915">
                  <c:v>-12.9494774174377</c:v>
                </c:pt>
                <c:pt idx="916">
                  <c:v>-13.032307146820701</c:v>
                </c:pt>
                <c:pt idx="917">
                  <c:v>-13.115082332103301</c:v>
                </c:pt>
                <c:pt idx="918">
                  <c:v>-13.1978038092115</c:v>
                </c:pt>
                <c:pt idx="919">
                  <c:v>-13.2804723997316</c:v>
                </c:pt>
                <c:pt idx="920">
                  <c:v>-13.3630889110672</c:v>
                </c:pt>
                <c:pt idx="921">
                  <c:v>-13.4456541365959</c:v>
                </c:pt>
                <c:pt idx="922">
                  <c:v>-13.5281688558249</c:v>
                </c:pt>
                <c:pt idx="923">
                  <c:v>-13.610633834546199</c:v>
                </c:pt>
                <c:pt idx="924">
                  <c:v>-13.6930498249911</c:v>
                </c:pt>
                <c:pt idx="925">
                  <c:v>-13.775417565983799</c:v>
                </c:pt>
                <c:pt idx="926">
                  <c:v>-13.8577377830937</c:v>
                </c:pt>
                <c:pt idx="927">
                  <c:v>-13.940011188788</c:v>
                </c:pt>
                <c:pt idx="928">
                  <c:v>-14.022238482581599</c:v>
                </c:pt>
                <c:pt idx="929">
                  <c:v>-14.1044203511875</c:v>
                </c:pt>
                <c:pt idx="930">
                  <c:v>-14.186557468665599</c:v>
                </c:pt>
                <c:pt idx="931">
                  <c:v>-14.2686504965698</c:v>
                </c:pt>
                <c:pt idx="932">
                  <c:v>-14.3507000840956</c:v>
                </c:pt>
                <c:pt idx="933">
                  <c:v>-14.432706868224299</c:v>
                </c:pt>
                <c:pt idx="934">
                  <c:v>-14.514671473868299</c:v>
                </c:pt>
                <c:pt idx="935">
                  <c:v>-14.5965945140135</c:v>
                </c:pt>
                <c:pt idx="936">
                  <c:v>-14.6784765898612</c:v>
                </c:pt>
                <c:pt idx="937">
                  <c:v>-14.760318290969</c:v>
                </c:pt>
                <c:pt idx="938">
                  <c:v>-14.8421201953895</c:v>
                </c:pt>
                <c:pt idx="939">
                  <c:v>-14.923882869808599</c:v>
                </c:pt>
                <c:pt idx="940">
                  <c:v>-15.005606869682</c:v>
                </c:pt>
                <c:pt idx="941">
                  <c:v>-15.087292739370801</c:v>
                </c:pt>
                <c:pt idx="942">
                  <c:v>-15.1689410122748</c:v>
                </c:pt>
                <c:pt idx="943">
                  <c:v>-15.250552210965999</c:v>
                </c:pt>
                <c:pt idx="944">
                  <c:v>-15.3321268473189</c:v>
                </c:pt>
                <c:pt idx="945">
                  <c:v>-15.4136654226412</c:v>
                </c:pt>
                <c:pt idx="946">
                  <c:v>-15.495168427801801</c:v>
                </c:pt>
                <c:pt idx="947">
                  <c:v>-15.576636343357899</c:v>
                </c:pt>
                <c:pt idx="948">
                  <c:v>-15.6580696396809</c:v>
                </c:pt>
                <c:pt idx="949">
                  <c:v>-15.739468777080701</c:v>
                </c:pt>
                <c:pt idx="950">
                  <c:v>-15.820834205928699</c:v>
                </c:pt>
                <c:pt idx="951">
                  <c:v>-15.9021663667793</c:v>
                </c:pt>
                <c:pt idx="952">
                  <c:v>-15.983465690489901</c:v>
                </c:pt>
                <c:pt idx="953">
                  <c:v>-16.0647325983402</c:v>
                </c:pt>
                <c:pt idx="954">
                  <c:v>-16.145967502149102</c:v>
                </c:pt>
                <c:pt idx="955">
                  <c:v>-16.227170804391299</c:v>
                </c:pt>
                <c:pt idx="956">
                  <c:v>-16.3083428983118</c:v>
                </c:pt>
                <c:pt idx="957">
                  <c:v>-16.3894841680391</c:v>
                </c:pt>
                <c:pt idx="958">
                  <c:v>-16.470594988698199</c:v>
                </c:pt>
                <c:pt idx="959">
                  <c:v>-16.5516757265199</c:v>
                </c:pt>
                <c:pt idx="960">
                  <c:v>-16.632726738951899</c:v>
                </c:pt>
                <c:pt idx="961">
                  <c:v>-16.713748374765999</c:v>
                </c:pt>
                <c:pt idx="962">
                  <c:v>-16.7947409741653</c:v>
                </c:pt>
                <c:pt idx="963">
                  <c:v>-16.8757048688902</c:v>
                </c:pt>
                <c:pt idx="964">
                  <c:v>-16.956640382322401</c:v>
                </c:pt>
                <c:pt idx="965">
                  <c:v>-17.037547829588998</c:v>
                </c:pt>
                <c:pt idx="966">
                  <c:v>-17.1184275176638</c:v>
                </c:pt>
                <c:pt idx="967">
                  <c:v>-17.1992797454689</c:v>
                </c:pt>
                <c:pt idx="968">
                  <c:v>-17.2801048039744</c:v>
                </c:pt>
                <c:pt idx="969">
                  <c:v>-17.360902976296899</c:v>
                </c:pt>
                <c:pt idx="970">
                  <c:v>-17.441674537797599</c:v>
                </c:pt>
                <c:pt idx="971">
                  <c:v>-17.522419756178898</c:v>
                </c:pt>
                <c:pt idx="972">
                  <c:v>-17.603138891579999</c:v>
                </c:pt>
                <c:pt idx="973">
                  <c:v>-17.6838321966713</c:v>
                </c:pt>
                <c:pt idx="974">
                  <c:v>-17.7644999167488</c:v>
                </c:pt>
                <c:pt idx="975">
                  <c:v>-17.845142289826001</c:v>
                </c:pt>
                <c:pt idx="976">
                  <c:v>-17.925759546726699</c:v>
                </c:pt>
                <c:pt idx="977">
                  <c:v>-18.006351911175699</c:v>
                </c:pt>
                <c:pt idx="978">
                  <c:v>-18.086919599889001</c:v>
                </c:pt>
                <c:pt idx="979">
                  <c:v>-18.1674628226633</c:v>
                </c:pt>
                <c:pt idx="980">
                  <c:v>-18.247981782464802</c:v>
                </c:pt>
                <c:pt idx="981">
                  <c:v>-18.328476675517798</c:v>
                </c:pt>
                <c:pt idx="982">
                  <c:v>-18.408947691390999</c:v>
                </c:pt>
                <c:pt idx="983">
                  <c:v>-18.489395013085201</c:v>
                </c:pt>
                <c:pt idx="984">
                  <c:v>-18.569818817119501</c:v>
                </c:pt>
                <c:pt idx="985">
                  <c:v>-18.650219273616301</c:v>
                </c:pt>
                <c:pt idx="986">
                  <c:v>-18.7305965463874</c:v>
                </c:pt>
                <c:pt idx="987">
                  <c:v>-18.8109507930182</c:v>
                </c:pt>
                <c:pt idx="988">
                  <c:v>-18.8912821649519</c:v>
                </c:pt>
                <c:pt idx="989">
                  <c:v>-18.971590807574501</c:v>
                </c:pt>
                <c:pt idx="990">
                  <c:v>-19.051876860297501</c:v>
                </c:pt>
                <c:pt idx="991">
                  <c:v>-19.132140456641899</c:v>
                </c:pt>
                <c:pt idx="992">
                  <c:v>-19.2123817243213</c:v>
                </c:pt>
                <c:pt idx="993">
                  <c:v>-19.2926007853256</c:v>
                </c:pt>
                <c:pt idx="994">
                  <c:v>-19.372797756003099</c:v>
                </c:pt>
                <c:pt idx="995">
                  <c:v>-19.452972747144202</c:v>
                </c:pt>
                <c:pt idx="996">
                  <c:v>-19.533125864064701</c:v>
                </c:pt>
                <c:pt idx="997">
                  <c:v>-19.613257206687798</c:v>
                </c:pt>
                <c:pt idx="998">
                  <c:v>-19.693366869628498</c:v>
                </c:pt>
                <c:pt idx="999">
                  <c:v>-19.773454942276398</c:v>
                </c:pt>
                <c:pt idx="1000">
                  <c:v>-19.853521508879201</c:v>
                </c:pt>
                <c:pt idx="1001">
                  <c:v>-19.933566648627401</c:v>
                </c:pt>
                <c:pt idx="1002">
                  <c:v>-20.013590435737701</c:v>
                </c:pt>
                <c:pt idx="1003">
                  <c:v>-20.093592939538201</c:v>
                </c:pt>
                <c:pt idx="1004">
                  <c:v>-20.1735742245537</c:v>
                </c:pt>
                <c:pt idx="1005">
                  <c:v>-20.2535343505909</c:v>
                </c:pt>
                <c:pt idx="1006">
                  <c:v>-20.333473372825399</c:v>
                </c:pt>
                <c:pt idx="1007">
                  <c:v>-20.4133913418883</c:v>
                </c:pt>
                <c:pt idx="1008">
                  <c:v>-20.493288303953701</c:v>
                </c:pt>
                <c:pt idx="1009">
                  <c:v>-20.573164300828001</c:v>
                </c:pt>
                <c:pt idx="1010">
                  <c:v>-20.6530193700385</c:v>
                </c:pt>
                <c:pt idx="1011">
                  <c:v>-20.732853544923799</c:v>
                </c:pt>
                <c:pt idx="1012">
                  <c:v>-20.812666854725801</c:v>
                </c:pt>
                <c:pt idx="1013">
                  <c:v>-20.892459324681099</c:v>
                </c:pt>
                <c:pt idx="1014">
                  <c:v>-20.972230976115</c:v>
                </c:pt>
                <c:pt idx="1015">
                  <c:v>-21.051981826535801</c:v>
                </c:pt>
                <c:pt idx="1016">
                  <c:v>-21.131711889731399</c:v>
                </c:pt>
                <c:pt idx="1017">
                  <c:v>-21.211421175865599</c:v>
                </c:pt>
                <c:pt idx="1018">
                  <c:v>-21.2911096915775</c:v>
                </c:pt>
                <c:pt idx="1019">
                  <c:v>-21.370777440081</c:v>
                </c:pt>
                <c:pt idx="1020">
                  <c:v>-21.450424421267002</c:v>
                </c:pt>
                <c:pt idx="1021">
                  <c:v>-21.5300506318058</c:v>
                </c:pt>
                <c:pt idx="1022">
                  <c:v>-21.609656065252999</c:v>
                </c:pt>
                <c:pt idx="1023">
                  <c:v>-21.689240712155101</c:v>
                </c:pt>
                <c:pt idx="1024">
                  <c:v>-21.768804560158401</c:v>
                </c:pt>
                <c:pt idx="1025">
                  <c:v>-21.848347594119598</c:v>
                </c:pt>
                <c:pt idx="1026">
                  <c:v>-21.927869796217099</c:v>
                </c:pt>
                <c:pt idx="1027">
                  <c:v>-22.0073711460659</c:v>
                </c:pt>
                <c:pt idx="1028">
                  <c:v>-22.086851620833698</c:v>
                </c:pt>
                <c:pt idx="1029">
                  <c:v>-22.166311195358901</c:v>
                </c:pt>
                <c:pt idx="1030">
                  <c:v>-22.245749842271898</c:v>
                </c:pt>
                <c:pt idx="1031">
                  <c:v>-22.325167532117099</c:v>
                </c:pt>
                <c:pt idx="1032">
                  <c:v>-22.404564233478599</c:v>
                </c:pt>
                <c:pt idx="1033">
                  <c:v>-22.483939913107498</c:v>
                </c:pt>
                <c:pt idx="1034">
                  <c:v>-22.5632945360517</c:v>
                </c:pt>
                <c:pt idx="1035">
                  <c:v>-22.642628065788401</c:v>
                </c:pt>
                <c:pt idx="1036">
                  <c:v>-22.721940464359101</c:v>
                </c:pt>
                <c:pt idx="1037">
                  <c:v>-22.801231692507201</c:v>
                </c:pt>
                <c:pt idx="1038">
                  <c:v>-22.880501709817899</c:v>
                </c:pt>
                <c:pt idx="1039">
                  <c:v>-22.959750474861298</c:v>
                </c:pt>
                <c:pt idx="1040">
                  <c:v>-23.038977945337798</c:v>
                </c:pt>
                <c:pt idx="1041">
                  <c:v>-23.118184078226498</c:v>
                </c:pt>
                <c:pt idx="1042">
                  <c:v>-23.197368829936799</c:v>
                </c:pt>
                <c:pt idx="1043">
                  <c:v>-23.276532156461499</c:v>
                </c:pt>
                <c:pt idx="1044">
                  <c:v>-23.355674013534401</c:v>
                </c:pt>
                <c:pt idx="1045">
                  <c:v>-23.434794356790501</c:v>
                </c:pt>
                <c:pt idx="1046">
                  <c:v>-23.5138931419276</c:v>
                </c:pt>
                <c:pt idx="1047">
                  <c:v>-23.592970324872699</c:v>
                </c:pt>
                <c:pt idx="1048">
                  <c:v>-23.672025861950999</c:v>
                </c:pt>
                <c:pt idx="1049">
                  <c:v>-23.751059710056701</c:v>
                </c:pt>
                <c:pt idx="1050">
                  <c:v>-23.8300718268287</c:v>
                </c:pt>
                <c:pt idx="1051">
                  <c:v>-23.909062170827099</c:v>
                </c:pt>
                <c:pt idx="1052">
                  <c:v>-23.988030701715001</c:v>
                </c:pt>
                <c:pt idx="1053">
                  <c:v>-24.066977380441401</c:v>
                </c:pt>
                <c:pt idx="1054">
                  <c:v>-24.1459021694284</c:v>
                </c:pt>
                <c:pt idx="1055">
                  <c:v>-24.2248050327599</c:v>
                </c:pt>
                <c:pt idx="1056">
                  <c:v>-24.303685936375501</c:v>
                </c:pt>
                <c:pt idx="1057">
                  <c:v>-24.382544848264398</c:v>
                </c:pt>
                <c:pt idx="1058">
                  <c:v>-24.461381738664901</c:v>
                </c:pt>
                <c:pt idx="1059">
                  <c:v>-24.540196580265</c:v>
                </c:pt>
                <c:pt idx="1060">
                  <c:v>-24.618989348406298</c:v>
                </c:pt>
                <c:pt idx="1061">
                  <c:v>-24.697760021290499</c:v>
                </c:pt>
                <c:pt idx="1062">
                  <c:v>-24.7729355847367</c:v>
                </c:pt>
                <c:pt idx="1063">
                  <c:v>-24.851605173383799</c:v>
                </c:pt>
                <c:pt idx="1064">
                  <c:v>-24.930251881150198</c:v>
                </c:pt>
                <c:pt idx="1065">
                  <c:v>-25.008875695200398</c:v>
                </c:pt>
                <c:pt idx="1066">
                  <c:v>-25.087476606764699</c:v>
                </c:pt>
                <c:pt idx="1067">
                  <c:v>-25.166054611365901</c:v>
                </c:pt>
                <c:pt idx="1068">
                  <c:v>-25.244609709049001</c:v>
                </c:pt>
                <c:pt idx="1069">
                  <c:v>-25.323141904611099</c:v>
                </c:pt>
                <c:pt idx="1070">
                  <c:v>-25.401651207835101</c:v>
                </c:pt>
                <c:pt idx="1071">
                  <c:v>-25.480137633724201</c:v>
                </c:pt>
                <c:pt idx="1072">
                  <c:v>-25.558601202737801</c:v>
                </c:pt>
                <c:pt idx="1073">
                  <c:v>-25.637041941029299</c:v>
                </c:pt>
                <c:pt idx="1074">
                  <c:v>-25.715459880684499</c:v>
                </c:pt>
                <c:pt idx="1075">
                  <c:v>-25.793855059961601</c:v>
                </c:pt>
                <c:pt idx="1076">
                  <c:v>-25.8722275235315</c:v>
                </c:pt>
                <c:pt idx="1077">
                  <c:v>-25.950577322719301</c:v>
                </c:pt>
                <c:pt idx="1078">
                  <c:v>-26.0289045157452</c:v>
                </c:pt>
                <c:pt idx="1079">
                  <c:v>-26.107209167966701</c:v>
                </c:pt>
                <c:pt idx="1080">
                  <c:v>-26.185491352119801</c:v>
                </c:pt>
                <c:pt idx="1081">
                  <c:v>-26.2637511485601</c:v>
                </c:pt>
                <c:pt idx="1082">
                  <c:v>-26.3419886455039</c:v>
                </c:pt>
                <c:pt idx="1083">
                  <c:v>-26.420203939266798</c:v>
                </c:pt>
                <c:pt idx="1084">
                  <c:v>-26.498397134503499</c:v>
                </c:pt>
                <c:pt idx="1085">
                  <c:v>-26.576568344443402</c:v>
                </c:pt>
                <c:pt idx="1086">
                  <c:v>-26.654717691126901</c:v>
                </c:pt>
                <c:pt idx="1087">
                  <c:v>-26.732845305637799</c:v>
                </c:pt>
                <c:pt idx="1088">
                  <c:v>-26.810951328334401</c:v>
                </c:pt>
                <c:pt idx="1089">
                  <c:v>-26.889035909076899</c:v>
                </c:pt>
                <c:pt idx="1090">
                  <c:v>-26.967099207452801</c:v>
                </c:pt>
                <c:pt idx="1091">
                  <c:v>-27.045141392997699</c:v>
                </c:pt>
                <c:pt idx="1092">
                  <c:v>-27.123162645413199</c:v>
                </c:pt>
                <c:pt idx="1093">
                  <c:v>-27.201163154779699</c:v>
                </c:pt>
                <c:pt idx="1094">
                  <c:v>-27.279143121765902</c:v>
                </c:pt>
                <c:pt idx="1095">
                  <c:v>-27.3571027578318</c:v>
                </c:pt>
                <c:pt idx="1096">
                  <c:v>-27.4350422854275</c:v>
                </c:pt>
                <c:pt idx="1097">
                  <c:v>-27.512961938186098</c:v>
                </c:pt>
                <c:pt idx="1098">
                  <c:v>-27.590861961109901</c:v>
                </c:pt>
                <c:pt idx="1099">
                  <c:v>-27.668742610750101</c:v>
                </c:pt>
                <c:pt idx="1100">
                  <c:v>-27.746604155380702</c:v>
                </c:pt>
                <c:pt idx="1101">
                  <c:v>-27.824446875163499</c:v>
                </c:pt>
                <c:pt idx="1102">
                  <c:v>-27.902271062305601</c:v>
                </c:pt>
                <c:pt idx="1103">
                  <c:v>-27.980077021209599</c:v>
                </c:pt>
                <c:pt idx="1104">
                  <c:v>-28.0578650686145</c:v>
                </c:pt>
                <c:pt idx="1105">
                  <c:v>-28.135635533726902</c:v>
                </c:pt>
                <c:pt idx="1106">
                  <c:v>-28.221882521710398</c:v>
                </c:pt>
                <c:pt idx="1107">
                  <c:v>-28.2997431831866</c:v>
                </c:pt>
                <c:pt idx="1108">
                  <c:v>-28.3775887289904</c:v>
                </c:pt>
                <c:pt idx="1109">
                  <c:v>-28.455419546075898</c:v>
                </c:pt>
                <c:pt idx="1110">
                  <c:v>-28.533236034281199</c:v>
                </c:pt>
                <c:pt idx="1111">
                  <c:v>-28.611038606400999</c:v>
                </c:pt>
                <c:pt idx="1112">
                  <c:v>-28.688827688245699</c:v>
                </c:pt>
                <c:pt idx="1113">
                  <c:v>-28.7666037186906</c:v>
                </c:pt>
                <c:pt idx="1114">
                  <c:v>-28.844367149710902</c:v>
                </c:pt>
                <c:pt idx="1115">
                  <c:v>-28.9221184464053</c:v>
                </c:pt>
                <c:pt idx="1116">
                  <c:v>-28.999858087005698</c:v>
                </c:pt>
                <c:pt idx="1117">
                  <c:v>-29.077586562874199</c:v>
                </c:pt>
                <c:pt idx="1118">
                  <c:v>-29.1553043784855</c:v>
                </c:pt>
                <c:pt idx="1119">
                  <c:v>-29.233012051396098</c:v>
                </c:pt>
                <c:pt idx="1120">
                  <c:v>-29.310710112198699</c:v>
                </c:pt>
                <c:pt idx="1121">
                  <c:v>-29.388399104461801</c:v>
                </c:pt>
                <c:pt idx="1122">
                  <c:v>-29.4660795846555</c:v>
                </c:pt>
                <c:pt idx="1123">
                  <c:v>-29.543752122061001</c:v>
                </c:pt>
                <c:pt idx="1124">
                  <c:v>-29.621417298665399</c:v>
                </c:pt>
                <c:pt idx="1125">
                  <c:v>-29.699075709041001</c:v>
                </c:pt>
                <c:pt idx="1126">
                  <c:v>-29.7767279602092</c:v>
                </c:pt>
                <c:pt idx="1127">
                  <c:v>-29.8543746714885</c:v>
                </c:pt>
                <c:pt idx="1128">
                  <c:v>-29.932016474326499</c:v>
                </c:pt>
                <c:pt idx="1129">
                  <c:v>-30.009654012116599</c:v>
                </c:pt>
                <c:pt idx="1130">
                  <c:v>-30.087287939998198</c:v>
                </c:pt>
                <c:pt idx="1131">
                  <c:v>-30.164918924641899</c:v>
                </c:pt>
                <c:pt idx="1132">
                  <c:v>-30.242547644018</c:v>
                </c:pt>
                <c:pt idx="1133">
                  <c:v>-30.320174787149799</c:v>
                </c:pt>
                <c:pt idx="1134">
                  <c:v>-30.397801053852099</c:v>
                </c:pt>
                <c:pt idx="1135">
                  <c:v>-30.475427154452699</c:v>
                </c:pt>
                <c:pt idx="1136">
                  <c:v>-30.553053809501101</c:v>
                </c:pt>
                <c:pt idx="1137">
                  <c:v>-30.628051417425802</c:v>
                </c:pt>
                <c:pt idx="1138">
                  <c:v>-30.7056299903963</c:v>
                </c:pt>
                <c:pt idx="1139">
                  <c:v>-30.7832103305381</c:v>
                </c:pt>
                <c:pt idx="1140">
                  <c:v>-30.860793176761199</c:v>
                </c:pt>
                <c:pt idx="1141">
                  <c:v>-30.938379276176299</c:v>
                </c:pt>
                <c:pt idx="1142">
                  <c:v>-31.0159693837155</c:v>
                </c:pt>
                <c:pt idx="1143">
                  <c:v>-31.093564261742301</c:v>
                </c:pt>
                <c:pt idx="1144">
                  <c:v>-31.171164679649301</c:v>
                </c:pt>
                <c:pt idx="1145">
                  <c:v>-31.248771413449202</c:v>
                </c:pt>
                <c:pt idx="1146">
                  <c:v>-31.326385245353499</c:v>
                </c:pt>
                <c:pt idx="1147">
                  <c:v>-31.4040069633472</c:v>
                </c:pt>
                <c:pt idx="1148">
                  <c:v>-31.481637360754799</c:v>
                </c:pt>
                <c:pt idx="1149">
                  <c:v>-31.559277235803101</c:v>
                </c:pt>
                <c:pt idx="1150">
                  <c:v>-31.636927391179501</c:v>
                </c:pt>
                <c:pt idx="1151">
                  <c:v>-31.714588633590399</c:v>
                </c:pt>
                <c:pt idx="1152">
                  <c:v>-31.792261773317701</c:v>
                </c:pt>
                <c:pt idx="1153">
                  <c:v>-31.869947623779801</c:v>
                </c:pt>
                <c:pt idx="1154">
                  <c:v>-31.947647001095799</c:v>
                </c:pt>
                <c:pt idx="1155">
                  <c:v>-32.025360723657101</c:v>
                </c:pt>
                <c:pt idx="1156">
                  <c:v>-32.103089611708597</c:v>
                </c:pt>
                <c:pt idx="1157">
                  <c:v>-32.1808344869428</c:v>
                </c:pt>
                <c:pt idx="1158">
                  <c:v>-32.258596172108497</c:v>
                </c:pt>
                <c:pt idx="1159">
                  <c:v>-32.336375490640002</c:v>
                </c:pt>
                <c:pt idx="1160">
                  <c:v>-32.414173266307998</c:v>
                </c:pt>
                <c:pt idx="1161">
                  <c:v>-32.486146657528202</c:v>
                </c:pt>
                <c:pt idx="1162">
                  <c:v>-32.563935581308101</c:v>
                </c:pt>
                <c:pt idx="1163">
                  <c:v>-32.641745618937101</c:v>
                </c:pt>
                <c:pt idx="1164">
                  <c:v>-32.7195776052464</c:v>
                </c:pt>
                <c:pt idx="1165">
                  <c:v>-32.797432374218097</c:v>
                </c:pt>
                <c:pt idx="1166">
                  <c:v>-32.875310758870498</c:v>
                </c:pt>
                <c:pt idx="1167">
                  <c:v>-32.953213591203202</c:v>
                </c:pt>
                <c:pt idx="1168">
                  <c:v>-33.031141702209297</c:v>
                </c:pt>
                <c:pt idx="1169">
                  <c:v>-33.109095921963402</c:v>
                </c:pt>
                <c:pt idx="1170">
                  <c:v>-33.187077079794697</c:v>
                </c:pt>
                <c:pt idx="1171">
                  <c:v>-33.2650860045526</c:v>
                </c:pt>
                <c:pt idx="1172">
                  <c:v>-33.343123524976903</c:v>
                </c:pt>
                <c:pt idx="1173">
                  <c:v>-33.421190470182403</c:v>
                </c:pt>
                <c:pt idx="1174">
                  <c:v>-33.499287670271102</c:v>
                </c:pt>
                <c:pt idx="1175">
                  <c:v>-33.577415957083502</c:v>
                </c:pt>
                <c:pt idx="1176">
                  <c:v>-33.655576165104598</c:v>
                </c:pt>
                <c:pt idx="1177">
                  <c:v>-33.733769132538299</c:v>
                </c:pt>
                <c:pt idx="1178">
                  <c:v>-33.8119957025677</c:v>
                </c:pt>
                <c:pt idx="1179">
                  <c:v>-33.8902567248184</c:v>
                </c:pt>
                <c:pt idx="1180">
                  <c:v>-33.968553057044197</c:v>
                </c:pt>
                <c:pt idx="1181">
                  <c:v>-34.043485314526102</c:v>
                </c:pt>
                <c:pt idx="1182">
                  <c:v>-34.121780210871101</c:v>
                </c:pt>
                <c:pt idx="1183">
                  <c:v>-34.200111520799702</c:v>
                </c:pt>
                <c:pt idx="1184">
                  <c:v>-34.278480128320801</c:v>
                </c:pt>
                <c:pt idx="1185">
                  <c:v>-34.356886937641903</c:v>
                </c:pt>
                <c:pt idx="1186">
                  <c:v>-34.435332876663203</c:v>
                </c:pt>
                <c:pt idx="1187">
                  <c:v>-34.513818900871698</c:v>
                </c:pt>
                <c:pt idx="1188">
                  <c:v>-34.592345997665198</c:v>
                </c:pt>
                <c:pt idx="1189">
                  <c:v>-34.670915191142001</c:v>
                </c:pt>
                <c:pt idx="1190">
                  <c:v>-34.749527547388602</c:v>
                </c:pt>
                <c:pt idx="1191">
                  <c:v>-34.828184180305499</c:v>
                </c:pt>
                <c:pt idx="1192">
                  <c:v>-34.906886258005898</c:v>
                </c:pt>
                <c:pt idx="1193">
                  <c:v>-34.985635009828798</c:v>
                </c:pt>
                <c:pt idx="1194">
                  <c:v>-35.064431734003499</c:v>
                </c:pt>
                <c:pt idx="1195">
                  <c:v>-35.1432778060083</c:v>
                </c:pt>
                <c:pt idx="1196">
                  <c:v>-35.222174687658097</c:v>
                </c:pt>
                <c:pt idx="1197">
                  <c:v>-35.301123936962398</c:v>
                </c:pt>
                <c:pt idx="1198">
                  <c:v>-35.392678104888198</c:v>
                </c:pt>
                <c:pt idx="1199">
                  <c:v>-35.471958705387699</c:v>
                </c:pt>
                <c:pt idx="1200">
                  <c:v>-35.551300940262202</c:v>
                </c:pt>
                <c:pt idx="1201">
                  <c:v>-35.630706936360703</c:v>
                </c:pt>
                <c:pt idx="1202">
                  <c:v>-35.710178979806997</c:v>
                </c:pt>
                <c:pt idx="1203">
                  <c:v>-35.789719531018903</c:v>
                </c:pt>
                <c:pt idx="1204">
                  <c:v>-35.869331240583101</c:v>
                </c:pt>
                <c:pt idx="1205">
                  <c:v>-35.949016965934803</c:v>
                </c:pt>
                <c:pt idx="1206">
                  <c:v>-36.028779788766698</c:v>
                </c:pt>
                <c:pt idx="1207">
                  <c:v>-36.108623033051998</c:v>
                </c:pt>
                <c:pt idx="1208">
                  <c:v>-36.188550283517699</c:v>
                </c:pt>
                <c:pt idx="1209">
                  <c:v>-36.268565404347001</c:v>
                </c:pt>
                <c:pt idx="1210">
                  <c:v>-36.348672557811298</c:v>
                </c:pt>
                <c:pt idx="1211">
                  <c:v>-36.428876222435001</c:v>
                </c:pt>
                <c:pt idx="1212">
                  <c:v>-36.503662276966502</c:v>
                </c:pt>
                <c:pt idx="1213">
                  <c:v>-36.583961688526202</c:v>
                </c:pt>
                <c:pt idx="1214">
                  <c:v>-36.6643709632392</c:v>
                </c:pt>
                <c:pt idx="1215">
                  <c:v>-36.744895956596999</c:v>
                </c:pt>
                <c:pt idx="1216">
                  <c:v>-36.825542898857698</c:v>
                </c:pt>
                <c:pt idx="1217">
                  <c:v>-36.906318392295297</c:v>
                </c:pt>
                <c:pt idx="1218">
                  <c:v>-36.9872293990448</c:v>
                </c:pt>
                <c:pt idx="1219">
                  <c:v>-37.068283216384401</c:v>
                </c:pt>
                <c:pt idx="1220">
                  <c:v>-37.1494874353169</c:v>
                </c:pt>
                <c:pt idx="1221">
                  <c:v>-37.2308498769967</c:v>
                </c:pt>
                <c:pt idx="1222">
                  <c:v>-37.312378499756498</c:v>
                </c:pt>
                <c:pt idx="1223">
                  <c:v>-37.394081267016098</c:v>
                </c:pt>
                <c:pt idx="1224">
                  <c:v>-37.475965962902798</c:v>
                </c:pt>
                <c:pt idx="1225">
                  <c:v>-37.5519610639424</c:v>
                </c:pt>
                <c:pt idx="1226">
                  <c:v>-37.634109199100799</c:v>
                </c:pt>
                <c:pt idx="1227">
                  <c:v>-37.716456162648797</c:v>
                </c:pt>
                <c:pt idx="1228">
                  <c:v>-37.799005280264701</c:v>
                </c:pt>
                <c:pt idx="1229">
                  <c:v>-37.881757031066201</c:v>
                </c:pt>
                <c:pt idx="1230">
                  <c:v>-37.964707767199599</c:v>
                </c:pt>
                <c:pt idx="1231">
                  <c:v>-38.047847906661197</c:v>
                </c:pt>
                <c:pt idx="1232">
                  <c:v>-38.131159347810097</c:v>
                </c:pt>
                <c:pt idx="1233">
                  <c:v>-38.214611709925897</c:v>
                </c:pt>
                <c:pt idx="1234">
                  <c:v>-38.298156762078698</c:v>
                </c:pt>
                <c:pt idx="1235">
                  <c:v>-38.381719984219799</c:v>
                </c:pt>
                <c:pt idx="1236">
                  <c:v>-38.4651874583354</c:v>
                </c:pt>
                <c:pt idx="1237">
                  <c:v>-38.565109937779702</c:v>
                </c:pt>
                <c:pt idx="1238">
                  <c:v>-38.648071725975697</c:v>
                </c:pt>
                <c:pt idx="1239">
                  <c:v>-38.730076899587999</c:v>
                </c:pt>
                <c:pt idx="1240">
                  <c:v>-38.810440989819099</c:v>
                </c:pt>
                <c:pt idx="1241">
                  <c:v>-38.888016769927098</c:v>
                </c:pt>
                <c:pt idx="1242">
                  <c:v>-38.960789118192601</c:v>
                </c:pt>
                <c:pt idx="1243">
                  <c:v>-39.025000480535603</c:v>
                </c:pt>
                <c:pt idx="1244">
                  <c:v>-39.073099856506502</c:v>
                </c:pt>
                <c:pt idx="1245">
                  <c:v>-39.088511932352901</c:v>
                </c:pt>
                <c:pt idx="1246">
                  <c:v>-39.032306864086699</c:v>
                </c:pt>
                <c:pt idx="1247">
                  <c:v>-38.8424238556643</c:v>
                </c:pt>
                <c:pt idx="1248">
                  <c:v>-40.858481717090498</c:v>
                </c:pt>
                <c:pt idx="1249">
                  <c:v>-59.705126793467201</c:v>
                </c:pt>
                <c:pt idx="1250">
                  <c:v>-40.876966420049797</c:v>
                </c:pt>
                <c:pt idx="1251">
                  <c:v>-39.103326486401002</c:v>
                </c:pt>
                <c:pt idx="1252">
                  <c:v>-39.521350690369701</c:v>
                </c:pt>
                <c:pt idx="1253">
                  <c:v>-39.790089038507098</c:v>
                </c:pt>
                <c:pt idx="1254">
                  <c:v>-39.978213157698498</c:v>
                </c:pt>
                <c:pt idx="1255">
                  <c:v>-40.129587267120201</c:v>
                </c:pt>
                <c:pt idx="1256">
                  <c:v>-40.262762083982501</c:v>
                </c:pt>
                <c:pt idx="1257">
                  <c:v>-40.3828548620791</c:v>
                </c:pt>
                <c:pt idx="1258">
                  <c:v>-40.5009069310386</c:v>
                </c:pt>
                <c:pt idx="1259">
                  <c:v>-40.615853077199603</c:v>
                </c:pt>
                <c:pt idx="1260">
                  <c:v>-40.729039042445699</c:v>
                </c:pt>
                <c:pt idx="1261">
                  <c:v>-40.841284176232001</c:v>
                </c:pt>
                <c:pt idx="1262">
                  <c:v>-40.953107176485403</c:v>
                </c:pt>
                <c:pt idx="1263">
                  <c:v>-41.064846243187901</c:v>
                </c:pt>
                <c:pt idx="1264">
                  <c:v>-41.176726506849299</c:v>
                </c:pt>
                <c:pt idx="1265">
                  <c:v>-41.279646000433502</c:v>
                </c:pt>
                <c:pt idx="1266">
                  <c:v>-41.3920365055723</c:v>
                </c:pt>
                <c:pt idx="1267">
                  <c:v>-41.5048879596348</c:v>
                </c:pt>
                <c:pt idx="1268">
                  <c:v>-41.618245025477698</c:v>
                </c:pt>
                <c:pt idx="1269">
                  <c:v>-41.732135335641402</c:v>
                </c:pt>
                <c:pt idx="1270">
                  <c:v>-41.846574202147004</c:v>
                </c:pt>
                <c:pt idx="1271">
                  <c:v>-41.961567970512498</c:v>
                </c:pt>
                <c:pt idx="1272">
                  <c:v>-42.077116465377202</c:v>
                </c:pt>
                <c:pt idx="1273">
                  <c:v>-42.208819228735898</c:v>
                </c:pt>
                <c:pt idx="1274">
                  <c:v>-42.3256421434739</c:v>
                </c:pt>
                <c:pt idx="1275">
                  <c:v>-42.442998184424098</c:v>
                </c:pt>
                <c:pt idx="1276">
                  <c:v>-42.560875496105602</c:v>
                </c:pt>
                <c:pt idx="1277">
                  <c:v>-42.6792614499441</c:v>
                </c:pt>
                <c:pt idx="1278">
                  <c:v>-42.798143159278801</c:v>
                </c:pt>
                <c:pt idx="1279">
                  <c:v>-42.917507886181902</c:v>
                </c:pt>
                <c:pt idx="1280">
                  <c:v>-43.037343361817697</c:v>
                </c:pt>
                <c:pt idx="1281">
                  <c:v>-43.1555394144034</c:v>
                </c:pt>
                <c:pt idx="1282">
                  <c:v>-43.276322909761603</c:v>
                </c:pt>
                <c:pt idx="1283">
                  <c:v>-43.397546958460197</c:v>
                </c:pt>
                <c:pt idx="1284">
                  <c:v>-43.519203203877503</c:v>
                </c:pt>
                <c:pt idx="1285">
                  <c:v>-43.641284547486698</c:v>
                </c:pt>
                <c:pt idx="1286">
                  <c:v>-43.763785210943396</c:v>
                </c:pt>
                <c:pt idx="1287">
                  <c:v>-43.886700783747102</c:v>
                </c:pt>
                <c:pt idx="1288">
                  <c:v>-43.998392845123902</c:v>
                </c:pt>
                <c:pt idx="1289">
                  <c:v>-44.121918568253697</c:v>
                </c:pt>
                <c:pt idx="1290">
                  <c:v>-44.245851078526499</c:v>
                </c:pt>
                <c:pt idx="1291">
                  <c:v>-44.370191796246601</c:v>
                </c:pt>
                <c:pt idx="1292">
                  <c:v>-44.494943752307599</c:v>
                </c:pt>
                <c:pt idx="1293">
                  <c:v>-44.620111682117901</c:v>
                </c:pt>
                <c:pt idx="1294">
                  <c:v>-44.7721496888216</c:v>
                </c:pt>
                <c:pt idx="1295">
                  <c:v>-44.898616313507198</c:v>
                </c:pt>
                <c:pt idx="1296">
                  <c:v>-45.0255316208385</c:v>
                </c:pt>
                <c:pt idx="1297">
                  <c:v>-45.152908916431599</c:v>
                </c:pt>
                <c:pt idx="1298">
                  <c:v>-45.280764291770701</c:v>
                </c:pt>
                <c:pt idx="1299">
                  <c:v>-45.409117017076902</c:v>
                </c:pt>
                <c:pt idx="1300">
                  <c:v>-45.5379900110661</c:v>
                </c:pt>
                <c:pt idx="1301">
                  <c:v>-45.6540365495148</c:v>
                </c:pt>
                <c:pt idx="1302">
                  <c:v>-45.783798669279399</c:v>
                </c:pt>
                <c:pt idx="1303">
                  <c:v>-45.914173855362897</c:v>
                </c:pt>
                <c:pt idx="1304">
                  <c:v>-46.045205957367102</c:v>
                </c:pt>
                <c:pt idx="1305">
                  <c:v>-46.176946073933102</c:v>
                </c:pt>
                <c:pt idx="1306">
                  <c:v>-46.295902387345002</c:v>
                </c:pt>
                <c:pt idx="1307">
                  <c:v>-46.429006719292197</c:v>
                </c:pt>
                <c:pt idx="1308">
                  <c:v>-46.5630210108027</c:v>
                </c:pt>
                <c:pt idx="1309">
                  <c:v>-46.698033818587199</c:v>
                </c:pt>
                <c:pt idx="1310">
                  <c:v>-46.834144268198699</c:v>
                </c:pt>
                <c:pt idx="1311">
                  <c:v>-46.971461393785702</c:v>
                </c:pt>
                <c:pt idx="1312">
                  <c:v>-47.110322738846399</c:v>
                </c:pt>
                <c:pt idx="1313">
                  <c:v>-47.2504940617046</c:v>
                </c:pt>
                <c:pt idx="1314">
                  <c:v>-47.392226555328598</c:v>
                </c:pt>
                <c:pt idx="1315">
                  <c:v>-47.535612165913498</c:v>
                </c:pt>
                <c:pt idx="1316">
                  <c:v>-47.680685795823003</c:v>
                </c:pt>
                <c:pt idx="1317">
                  <c:v>-47.844091290113496</c:v>
                </c:pt>
                <c:pt idx="1318">
                  <c:v>-47.992147914222102</c:v>
                </c:pt>
                <c:pt idx="1319">
                  <c:v>-48.140362973676801</c:v>
                </c:pt>
                <c:pt idx="1320">
                  <c:v>-48.285891431534601</c:v>
                </c:pt>
                <c:pt idx="1321">
                  <c:v>-48.420349862779503</c:v>
                </c:pt>
                <c:pt idx="1322">
                  <c:v>-48.514202512553297</c:v>
                </c:pt>
                <c:pt idx="1323">
                  <c:v>-48.425002617882001</c:v>
                </c:pt>
                <c:pt idx="1324">
                  <c:v>-58.815587946752501</c:v>
                </c:pt>
                <c:pt idx="1325">
                  <c:v>-48.334044476868499</c:v>
                </c:pt>
                <c:pt idx="1326">
                  <c:v>-48.924607148813998</c:v>
                </c:pt>
                <c:pt idx="1327">
                  <c:v>-49.296304578017597</c:v>
                </c:pt>
                <c:pt idx="1328">
                  <c:v>-49.557539823502601</c:v>
                </c:pt>
                <c:pt idx="1329">
                  <c:v>-49.783974694964897</c:v>
                </c:pt>
                <c:pt idx="1330">
                  <c:v>-49.998948906543603</c:v>
                </c:pt>
                <c:pt idx="1331">
                  <c:v>-50.210448365790597</c:v>
                </c:pt>
                <c:pt idx="1332">
                  <c:v>-50.438223795146897</c:v>
                </c:pt>
                <c:pt idx="1333">
                  <c:v>-50.651040765293303</c:v>
                </c:pt>
                <c:pt idx="1334">
                  <c:v>-50.865934025565899</c:v>
                </c:pt>
                <c:pt idx="1335">
                  <c:v>-51.083270785314099</c:v>
                </c:pt>
                <c:pt idx="1336">
                  <c:v>-51.305288973531297</c:v>
                </c:pt>
                <c:pt idx="1337">
                  <c:v>-51.5280358025719</c:v>
                </c:pt>
                <c:pt idx="1338">
                  <c:v>-51.7534943497227</c:v>
                </c:pt>
                <c:pt idx="1339">
                  <c:v>-51.981662402312899</c:v>
                </c:pt>
                <c:pt idx="1340">
                  <c:v>-52.194834506787899</c:v>
                </c:pt>
                <c:pt idx="1341">
                  <c:v>-52.428117389446498</c:v>
                </c:pt>
                <c:pt idx="1342">
                  <c:v>-52.664098353938499</c:v>
                </c:pt>
                <c:pt idx="1343">
                  <c:v>-52.902795481825002</c:v>
                </c:pt>
                <c:pt idx="1344">
                  <c:v>-53.144241682984202</c:v>
                </c:pt>
                <c:pt idx="1345">
                  <c:v>-53.391010614590002</c:v>
                </c:pt>
                <c:pt idx="1346">
                  <c:v>-53.638164910238601</c:v>
                </c:pt>
                <c:pt idx="1347">
                  <c:v>-53.888249726029798</c:v>
                </c:pt>
                <c:pt idx="1348">
                  <c:v>-54.1413579142598</c:v>
                </c:pt>
                <c:pt idx="1349">
                  <c:v>-54.415462630138897</c:v>
                </c:pt>
                <c:pt idx="1350">
                  <c:v>-54.6752829280017</c:v>
                </c:pt>
                <c:pt idx="1351">
                  <c:v>-54.938527981302698</c:v>
                </c:pt>
                <c:pt idx="1352">
                  <c:v>-55.186308592665704</c:v>
                </c:pt>
                <c:pt idx="1353">
                  <c:v>-55.456644255600601</c:v>
                </c:pt>
                <c:pt idx="1354">
                  <c:v>-55.7309702169673</c:v>
                </c:pt>
                <c:pt idx="1355">
                  <c:v>-56.009532715761701</c:v>
                </c:pt>
                <c:pt idx="1356">
                  <c:v>-56.294711731897401</c:v>
                </c:pt>
                <c:pt idx="1357">
                  <c:v>-56.582436420133398</c:v>
                </c:pt>
                <c:pt idx="1358">
                  <c:v>-56.875334645207303</c:v>
                </c:pt>
                <c:pt idx="1359">
                  <c:v>-57.173828042276099</c:v>
                </c:pt>
                <c:pt idx="1360">
                  <c:v>-57.499476534112297</c:v>
                </c:pt>
                <c:pt idx="1361">
                  <c:v>-57.811504131848899</c:v>
                </c:pt>
                <c:pt idx="1362">
                  <c:v>-58.130711906837398</c:v>
                </c:pt>
                <c:pt idx="1363">
                  <c:v>-58.456300138906798</c:v>
                </c:pt>
                <c:pt idx="1364">
                  <c:v>-58.789690788384398</c:v>
                </c:pt>
                <c:pt idx="1365">
                  <c:v>-59.1283973437273</c:v>
                </c:pt>
                <c:pt idx="1366">
                  <c:v>-59.442570383269398</c:v>
                </c:pt>
                <c:pt idx="1367">
                  <c:v>-59.705829868284503</c:v>
                </c:pt>
                <c:pt idx="1368">
                  <c:v>-63.690235381785001</c:v>
                </c:pt>
                <c:pt idx="1369">
                  <c:v>-59.793121245615602</c:v>
                </c:pt>
                <c:pt idx="1370">
                  <c:v>-60.719865958980499</c:v>
                </c:pt>
                <c:pt idx="1371">
                  <c:v>-61.234427339497302</c:v>
                </c:pt>
                <c:pt idx="1372">
                  <c:v>-61.684294418016002</c:v>
                </c:pt>
                <c:pt idx="1373">
                  <c:v>-62.165801688735499</c:v>
                </c:pt>
                <c:pt idx="1374">
                  <c:v>-62.596307481438899</c:v>
                </c:pt>
                <c:pt idx="1375">
                  <c:v>-63.023271989970603</c:v>
                </c:pt>
                <c:pt idx="1376">
                  <c:v>-63.427046854150298</c:v>
                </c:pt>
                <c:pt idx="1377">
                  <c:v>-63.841399896698299</c:v>
                </c:pt>
                <c:pt idx="1378">
                  <c:v>-64.244103708031005</c:v>
                </c:pt>
                <c:pt idx="1379">
                  <c:v>-64.591596939386406</c:v>
                </c:pt>
                <c:pt idx="1380">
                  <c:v>-64.951309565940505</c:v>
                </c:pt>
                <c:pt idx="1381">
                  <c:v>-65.284004910651404</c:v>
                </c:pt>
                <c:pt idx="1382">
                  <c:v>-65.678133345325193</c:v>
                </c:pt>
                <c:pt idx="1383">
                  <c:v>-65.948297500694494</c:v>
                </c:pt>
                <c:pt idx="1384">
                  <c:v>-66.161328305288393</c:v>
                </c:pt>
                <c:pt idx="1385">
                  <c:v>-66.342076940657606</c:v>
                </c:pt>
                <c:pt idx="1386">
                  <c:v>-66.472984711014504</c:v>
                </c:pt>
                <c:pt idx="1387">
                  <c:v>-66.475446935403795</c:v>
                </c:pt>
                <c:pt idx="1388">
                  <c:v>-66.501708336267995</c:v>
                </c:pt>
                <c:pt idx="1389">
                  <c:v>-66.480380237673799</c:v>
                </c:pt>
                <c:pt idx="1390">
                  <c:v>-66.403441736395294</c:v>
                </c:pt>
                <c:pt idx="1391">
                  <c:v>-66.298572626491094</c:v>
                </c:pt>
                <c:pt idx="1392">
                  <c:v>-66.159748228581904</c:v>
                </c:pt>
                <c:pt idx="1393">
                  <c:v>-66.051593933711601</c:v>
                </c:pt>
                <c:pt idx="1394">
                  <c:v>-65.8623040253879</c:v>
                </c:pt>
                <c:pt idx="1395">
                  <c:v>-65.641311905334106</c:v>
                </c:pt>
                <c:pt idx="1396">
                  <c:v>-65.418598996642103</c:v>
                </c:pt>
                <c:pt idx="1397">
                  <c:v>-65.176770506448804</c:v>
                </c:pt>
                <c:pt idx="1398">
                  <c:v>-64.861444883972695</c:v>
                </c:pt>
                <c:pt idx="1399">
                  <c:v>-64.042718802267302</c:v>
                </c:pt>
                <c:pt idx="1400">
                  <c:v>-64.225831633475494</c:v>
                </c:pt>
                <c:pt idx="1401">
                  <c:v>-64.4537720140451</c:v>
                </c:pt>
                <c:pt idx="1402">
                  <c:v>-64.302864631765303</c:v>
                </c:pt>
                <c:pt idx="1403">
                  <c:v>-64.1471396617588</c:v>
                </c:pt>
                <c:pt idx="1404">
                  <c:v>-63.997126862841498</c:v>
                </c:pt>
                <c:pt idx="1405">
                  <c:v>-63.815790553545803</c:v>
                </c:pt>
                <c:pt idx="1406">
                  <c:v>-63.686709819617697</c:v>
                </c:pt>
                <c:pt idx="1407">
                  <c:v>-63.547398991361398</c:v>
                </c:pt>
                <c:pt idx="1408">
                  <c:v>-63.4341426370829</c:v>
                </c:pt>
                <c:pt idx="1409">
                  <c:v>-63.393962780660999</c:v>
                </c:pt>
                <c:pt idx="1410">
                  <c:v>-63.292256361701497</c:v>
                </c:pt>
                <c:pt idx="1411">
                  <c:v>-63.169347749816197</c:v>
                </c:pt>
                <c:pt idx="1412">
                  <c:v>-63.08122235415</c:v>
                </c:pt>
                <c:pt idx="1413">
                  <c:v>-62.9986614885714</c:v>
                </c:pt>
                <c:pt idx="1414">
                  <c:v>-62.900418628336297</c:v>
                </c:pt>
                <c:pt idx="1415">
                  <c:v>-62.828459905636898</c:v>
                </c:pt>
                <c:pt idx="1416">
                  <c:v>-62.815454250820501</c:v>
                </c:pt>
                <c:pt idx="1417">
                  <c:v>-62.7559771125024</c:v>
                </c:pt>
                <c:pt idx="1418">
                  <c:v>-62.6812959861359</c:v>
                </c:pt>
                <c:pt idx="1419">
                  <c:v>-62.636752459405997</c:v>
                </c:pt>
                <c:pt idx="1420">
                  <c:v>-62.578939470972003</c:v>
                </c:pt>
                <c:pt idx="1421">
                  <c:v>-62.551876849813901</c:v>
                </c:pt>
                <c:pt idx="1422">
                  <c:v>-62.511762588938801</c:v>
                </c:pt>
                <c:pt idx="1423">
                  <c:v>-62.327707394575498</c:v>
                </c:pt>
                <c:pt idx="1424">
                  <c:v>-62.527009619259303</c:v>
                </c:pt>
                <c:pt idx="1425">
                  <c:v>-62.618890407816501</c:v>
                </c:pt>
                <c:pt idx="1426">
                  <c:v>-62.769826047169701</c:v>
                </c:pt>
                <c:pt idx="1427">
                  <c:v>-62.893537343885299</c:v>
                </c:pt>
                <c:pt idx="1428">
                  <c:v>-63.000151245204997</c:v>
                </c:pt>
                <c:pt idx="1429">
                  <c:v>-63.169748042869898</c:v>
                </c:pt>
                <c:pt idx="1430">
                  <c:v>-63.320692492746801</c:v>
                </c:pt>
                <c:pt idx="1431">
                  <c:v>-63.482628070548003</c:v>
                </c:pt>
                <c:pt idx="1432">
                  <c:v>-63.652735902892999</c:v>
                </c:pt>
                <c:pt idx="1433">
                  <c:v>-63.805991230121101</c:v>
                </c:pt>
                <c:pt idx="1434">
                  <c:v>-63.991496030081798</c:v>
                </c:pt>
                <c:pt idx="1435">
                  <c:v>-64.191457481383793</c:v>
                </c:pt>
                <c:pt idx="1436">
                  <c:v>-64.394942803783195</c:v>
                </c:pt>
                <c:pt idx="1437">
                  <c:v>-64.624055561909699</c:v>
                </c:pt>
                <c:pt idx="1438">
                  <c:v>-64.821654008328593</c:v>
                </c:pt>
                <c:pt idx="1439">
                  <c:v>-65.057960820999796</c:v>
                </c:pt>
                <c:pt idx="1440">
                  <c:v>-65.323893837581807</c:v>
                </c:pt>
                <c:pt idx="1441">
                  <c:v>-65.598626282552701</c:v>
                </c:pt>
                <c:pt idx="1442">
                  <c:v>-65.896458147172595</c:v>
                </c:pt>
                <c:pt idx="1443">
                  <c:v>-66.032027573756693</c:v>
                </c:pt>
                <c:pt idx="1444">
                  <c:v>-66.089294367565202</c:v>
                </c:pt>
                <c:pt idx="1445">
                  <c:v>-66.948404289361093</c:v>
                </c:pt>
                <c:pt idx="1446">
                  <c:v>-67.427110836278302</c:v>
                </c:pt>
                <c:pt idx="1447">
                  <c:v>-67.935504013201097</c:v>
                </c:pt>
                <c:pt idx="1448">
                  <c:v>-68.516026244478397</c:v>
                </c:pt>
                <c:pt idx="1449">
                  <c:v>-69.073594042396493</c:v>
                </c:pt>
                <c:pt idx="1450">
                  <c:v>-69.628034695519801</c:v>
                </c:pt>
                <c:pt idx="1451">
                  <c:v>-70.249886808793804</c:v>
                </c:pt>
                <c:pt idx="1452">
                  <c:v>-70.870104079278804</c:v>
                </c:pt>
                <c:pt idx="1453">
                  <c:v>-71.512020034257503</c:v>
                </c:pt>
                <c:pt idx="1454">
                  <c:v>-72.134370605503904</c:v>
                </c:pt>
                <c:pt idx="1455">
                  <c:v>-72.786486313695306</c:v>
                </c:pt>
                <c:pt idx="1456">
                  <c:v>-73.409934323866594</c:v>
                </c:pt>
                <c:pt idx="1457">
                  <c:v>-73.971613510447398</c:v>
                </c:pt>
                <c:pt idx="1458">
                  <c:v>-74.538642451589794</c:v>
                </c:pt>
                <c:pt idx="1459">
                  <c:v>-74.931922591581099</c:v>
                </c:pt>
                <c:pt idx="1460">
                  <c:v>-74.696771691295993</c:v>
                </c:pt>
                <c:pt idx="1461">
                  <c:v>-75.256483215402298</c:v>
                </c:pt>
                <c:pt idx="1462">
                  <c:v>-75.397590308657499</c:v>
                </c:pt>
                <c:pt idx="1463">
                  <c:v>-75.232061417189897</c:v>
                </c:pt>
                <c:pt idx="1464">
                  <c:v>-74.916847700470797</c:v>
                </c:pt>
                <c:pt idx="1465">
                  <c:v>-74.416284119680796</c:v>
                </c:pt>
                <c:pt idx="1466">
                  <c:v>-73.944425663671694</c:v>
                </c:pt>
                <c:pt idx="1467">
                  <c:v>-73.449878008798507</c:v>
                </c:pt>
                <c:pt idx="1468">
                  <c:v>-73.068769018522602</c:v>
                </c:pt>
                <c:pt idx="1469">
                  <c:v>-72.484019156210294</c:v>
                </c:pt>
                <c:pt idx="1470">
                  <c:v>-71.975730590154598</c:v>
                </c:pt>
                <c:pt idx="1471">
                  <c:v>-71.500517302718194</c:v>
                </c:pt>
                <c:pt idx="1472">
                  <c:v>-71.106050987951505</c:v>
                </c:pt>
                <c:pt idx="1473">
                  <c:v>-70.668474110875593</c:v>
                </c:pt>
                <c:pt idx="1474">
                  <c:v>-70.200810989216194</c:v>
                </c:pt>
                <c:pt idx="1475">
                  <c:v>-69.401214540649207</c:v>
                </c:pt>
                <c:pt idx="1476">
                  <c:v>-69.818622881516504</c:v>
                </c:pt>
                <c:pt idx="1477">
                  <c:v>-69.666188631992895</c:v>
                </c:pt>
                <c:pt idx="1478">
                  <c:v>-69.523582309758794</c:v>
                </c:pt>
                <c:pt idx="1479">
                  <c:v>-69.411138500036898</c:v>
                </c:pt>
                <c:pt idx="1480">
                  <c:v>-69.391212630413804</c:v>
                </c:pt>
                <c:pt idx="1481">
                  <c:v>-69.329557705684394</c:v>
                </c:pt>
                <c:pt idx="1482">
                  <c:v>-69.281063049129301</c:v>
                </c:pt>
                <c:pt idx="1483">
                  <c:v>-69.249601473534497</c:v>
                </c:pt>
                <c:pt idx="1484">
                  <c:v>-69.258756871157303</c:v>
                </c:pt>
                <c:pt idx="1485">
                  <c:v>-69.339919092105404</c:v>
                </c:pt>
                <c:pt idx="1486">
                  <c:v>-69.385595168477593</c:v>
                </c:pt>
                <c:pt idx="1487">
                  <c:v>-69.415238676798594</c:v>
                </c:pt>
                <c:pt idx="1488">
                  <c:v>-69.478733510385595</c:v>
                </c:pt>
                <c:pt idx="1489">
                  <c:v>-69.981654486126601</c:v>
                </c:pt>
                <c:pt idx="1490">
                  <c:v>-70.362660687693094</c:v>
                </c:pt>
                <c:pt idx="1491">
                  <c:v>-70.746238471693303</c:v>
                </c:pt>
                <c:pt idx="1492">
                  <c:v>-71.232051133446703</c:v>
                </c:pt>
                <c:pt idx="1493">
                  <c:v>-71.686790219137293</c:v>
                </c:pt>
                <c:pt idx="1494">
                  <c:v>-72.176456880153907</c:v>
                </c:pt>
                <c:pt idx="1495">
                  <c:v>-72.769345094608497</c:v>
                </c:pt>
                <c:pt idx="1496">
                  <c:v>-73.345122954371405</c:v>
                </c:pt>
                <c:pt idx="1497">
                  <c:v>-74.040285227629198</c:v>
                </c:pt>
                <c:pt idx="1498">
                  <c:v>-74.748558381103507</c:v>
                </c:pt>
                <c:pt idx="1499">
                  <c:v>-96.055330560161494</c:v>
                </c:pt>
                <c:pt idx="1500">
                  <c:v>-76.451055105939403</c:v>
                </c:pt>
              </c:numCache>
            </c:numRef>
          </c:yVal>
          <c:smooth val="1"/>
          <c:extLst>
            <c:ext xmlns:c16="http://schemas.microsoft.com/office/drawing/2014/chart" uri="{C3380CC4-5D6E-409C-BE32-E72D297353CC}">
              <c16:uniqueId val="{00000000-4F67-4097-A2F7-B7A14D43F1E4}"/>
            </c:ext>
          </c:extLst>
        </c:ser>
        <c:ser>
          <c:idx val="2"/>
          <c:order val="2"/>
          <c:tx>
            <c:v>gain_TEST</c:v>
          </c:tx>
          <c:spPr>
            <a:ln>
              <a:solidFill>
                <a:schemeClr val="tx2"/>
              </a:solidFill>
              <a:prstDash val="sysDot"/>
            </a:ln>
          </c:spPr>
          <c:marker>
            <c:symbol val="none"/>
          </c:marker>
          <c:xVal>
            <c:numRef>
              <c:f>'[1]3.6V 1A'!$E$5:$E$204</c:f>
              <c:numCache>
                <c:formatCode>General</c:formatCode>
                <c:ptCount val="200"/>
                <c:pt idx="0">
                  <c:v>100</c:v>
                </c:pt>
                <c:pt idx="1">
                  <c:v>104.737089795945</c:v>
                </c:pt>
                <c:pt idx="2">
                  <c:v>109.698579789238</c:v>
                </c:pt>
                <c:pt idx="3">
                  <c:v>114.895100018731</c:v>
                </c:pt>
                <c:pt idx="4">
                  <c:v>120.337784077759</c:v>
                </c:pt>
                <c:pt idx="5">
                  <c:v>126.03829296797301</c:v>
                </c:pt>
                <c:pt idx="6">
                  <c:v>132.00884008314199</c:v>
                </c:pt>
                <c:pt idx="7">
                  <c:v>138.262217376466</c:v>
                </c:pt>
                <c:pt idx="8">
                  <c:v>144.81182276745301</c:v>
                </c:pt>
                <c:pt idx="9">
                  <c:v>151.67168884709201</c:v>
                </c:pt>
                <c:pt idx="10">
                  <c:v>158.85651294280501</c:v>
                </c:pt>
                <c:pt idx="11">
                  <c:v>166.381688607613</c:v>
                </c:pt>
                <c:pt idx="12">
                  <c:v>174.263338600965</c:v>
                </c:pt>
                <c:pt idx="13">
                  <c:v>182.518349431904</c:v>
                </c:pt>
                <c:pt idx="14">
                  <c:v>191.16440753857</c:v>
                </c:pt>
                <c:pt idx="15">
                  <c:v>200.22003718155801</c:v>
                </c:pt>
                <c:pt idx="16">
                  <c:v>209.70464013232299</c:v>
                </c:pt>
                <c:pt idx="17">
                  <c:v>219.638537241655</c:v>
                </c:pt>
                <c:pt idx="18">
                  <c:v>230.043011977292</c:v>
                </c:pt>
                <c:pt idx="19">
                  <c:v>240.94035602395201</c:v>
                </c:pt>
                <c:pt idx="20">
                  <c:v>252.353917043477</c:v>
                </c:pt>
                <c:pt idx="21">
                  <c:v>264.30814869741101</c:v>
                </c:pt>
                <c:pt idx="22">
                  <c:v>276.82866303920702</c:v>
                </c:pt>
                <c:pt idx="23">
                  <c:v>289.94228538828798</c:v>
                </c:pt>
                <c:pt idx="24">
                  <c:v>303.67711180354598</c:v>
                </c:pt>
                <c:pt idx="25">
                  <c:v>318.062569279412</c:v>
                </c:pt>
                <c:pt idx="26">
                  <c:v>333.129478793467</c:v>
                </c:pt>
                <c:pt idx="27">
                  <c:v>348.91012134067699</c:v>
                </c:pt>
                <c:pt idx="28">
                  <c:v>365.43830709572501</c:v>
                </c:pt>
                <c:pt idx="29">
                  <c:v>382.74944785163098</c:v>
                </c:pt>
                <c:pt idx="30">
                  <c:v>400.88063288984603</c:v>
                </c:pt>
                <c:pt idx="31">
                  <c:v>419.87070844439103</c:v>
                </c:pt>
                <c:pt idx="32">
                  <c:v>439.76036093027199</c:v>
                </c:pt>
                <c:pt idx="33">
                  <c:v>460.59220411451003</c:v>
                </c:pt>
                <c:pt idx="34">
                  <c:v>482.41087041653702</c:v>
                </c:pt>
                <c:pt idx="35">
                  <c:v>505.26310653356802</c:v>
                </c:pt>
                <c:pt idx="36">
                  <c:v>529.19787359584404</c:v>
                </c:pt>
                <c:pt idx="37">
                  <c:v>554.26645206631099</c:v>
                </c:pt>
                <c:pt idx="38">
                  <c:v>580.52255160949005</c:v>
                </c:pt>
                <c:pt idx="39">
                  <c:v>608.022426164943</c:v>
                </c:pt>
                <c:pt idx="40">
                  <c:v>636.82499447185899</c:v>
                </c:pt>
                <c:pt idx="41">
                  <c:v>666.99196630301196</c:v>
                </c:pt>
                <c:pt idx="42">
                  <c:v>698.58797467852503</c:v>
                </c:pt>
                <c:pt idx="43">
                  <c:v>731.68071434271906</c:v>
                </c:pt>
                <c:pt idx="44">
                  <c:v>766.34108680074598</c:v>
                </c:pt>
                <c:pt idx="45">
                  <c:v>802.64335222571697</c:v>
                </c:pt>
                <c:pt idx="46">
                  <c:v>840.66528856183299</c:v>
                </c:pt>
                <c:pt idx="47">
                  <c:v>880.48835816434598</c:v>
                </c:pt>
                <c:pt idx="48">
                  <c:v>922.19788233343195</c:v>
                </c:pt>
                <c:pt idx="49">
                  <c:v>965.88322411587103</c:v>
                </c:pt>
                <c:pt idx="50">
                  <c:v>1011.63797976621</c:v>
                </c:pt>
                <c:pt idx="51">
                  <c:v>1059.5601792776199</c:v>
                </c:pt>
                <c:pt idx="52">
                  <c:v>1109.7524964120701</c:v>
                </c:pt>
                <c:pt idx="53">
                  <c:v>1162.3224686798501</c:v>
                </c:pt>
                <c:pt idx="54">
                  <c:v>1217.3827277396599</c:v>
                </c:pt>
                <c:pt idx="55">
                  <c:v>1275.05124071301</c:v>
                </c:pt>
                <c:pt idx="56">
                  <c:v>1335.4515629299001</c:v>
                </c:pt>
                <c:pt idx="57">
                  <c:v>1398.71310264724</c:v>
                </c:pt>
                <c:pt idx="58">
                  <c:v>1464.97139830728</c:v>
                </c:pt>
                <c:pt idx="59">
                  <c:v>1534.36840893001</c:v>
                </c:pt>
                <c:pt idx="60">
                  <c:v>1607.0528182616399</c:v>
                </c:pt>
                <c:pt idx="61">
                  <c:v>1683.1803533309601</c:v>
                </c:pt>
                <c:pt idx="62">
                  <c:v>1762.91411809595</c:v>
                </c:pt>
                <c:pt idx="63">
                  <c:v>1846.42494289554</c:v>
                </c:pt>
                <c:pt idx="64">
                  <c:v>1933.8917504552301</c:v>
                </c:pt>
                <c:pt idx="65">
                  <c:v>2025.5019392306699</c:v>
                </c:pt>
                <c:pt idx="66">
                  <c:v>2121.4517849106301</c:v>
                </c:pt>
                <c:pt idx="67">
                  <c:v>2221.9468609395199</c:v>
                </c:pt>
                <c:pt idx="68">
                  <c:v>2327.2024789604102</c:v>
                </c:pt>
                <c:pt idx="69">
                  <c:v>2437.44415012222</c:v>
                </c:pt>
                <c:pt idx="70">
                  <c:v>2552.9080682395202</c:v>
                </c:pt>
                <c:pt idx="71">
                  <c:v>2673.84161583995</c:v>
                </c:pt>
                <c:pt idx="72">
                  <c:v>2800.5038941836301</c:v>
                </c:pt>
                <c:pt idx="73">
                  <c:v>2933.1662783900401</c:v>
                </c:pt>
                <c:pt idx="74">
                  <c:v>3072.1129988617599</c:v>
                </c:pt>
                <c:pt idx="75">
                  <c:v>3217.6417502507402</c:v>
                </c:pt>
                <c:pt idx="76">
                  <c:v>3370.0643292719301</c:v>
                </c:pt>
                <c:pt idx="77">
                  <c:v>3529.7073027306501</c:v>
                </c:pt>
                <c:pt idx="78">
                  <c:v>3696.9127071950302</c:v>
                </c:pt>
                <c:pt idx="79">
                  <c:v>3872.03878181256</c:v>
                </c:pt>
                <c:pt idx="80">
                  <c:v>4055.4607358408298</c:v>
                </c:pt>
                <c:pt idx="81">
                  <c:v>4247.5715525368996</c:v>
                </c:pt>
                <c:pt idx="82">
                  <c:v>4448.7828311275898</c:v>
                </c:pt>
                <c:pt idx="83">
                  <c:v>4659.5256686646799</c:v>
                </c:pt>
                <c:pt idx="84">
                  <c:v>4880.2515836544299</c:v>
                </c:pt>
                <c:pt idx="85">
                  <c:v>5111.4334834401698</c:v>
                </c:pt>
                <c:pt idx="86">
                  <c:v>5353.5666774107203</c:v>
                </c:pt>
                <c:pt idx="87">
                  <c:v>5607.1699382054603</c:v>
                </c:pt>
                <c:pt idx="88">
                  <c:v>5872.7866131894798</c:v>
                </c:pt>
                <c:pt idx="89">
                  <c:v>6150.9857885805004</c:v>
                </c:pt>
                <c:pt idx="90">
                  <c:v>6442.3635087213697</c:v>
                </c:pt>
                <c:pt idx="91">
                  <c:v>6747.5440531106897</c:v>
                </c:pt>
                <c:pt idx="92">
                  <c:v>7067.1812739274901</c:v>
                </c:pt>
                <c:pt idx="93">
                  <c:v>7401.9599969156397</c:v>
                </c:pt>
                <c:pt idx="94">
                  <c:v>7752.5974886294598</c:v>
                </c:pt>
                <c:pt idx="95">
                  <c:v>8119.8449931840096</c:v>
                </c:pt>
                <c:pt idx="96">
                  <c:v>8504.4893418026804</c:v>
                </c:pt>
                <c:pt idx="97">
                  <c:v>8907.3546386104408</c:v>
                </c:pt>
                <c:pt idx="98">
                  <c:v>9329.3040262846898</c:v>
                </c:pt>
                <c:pt idx="99">
                  <c:v>9771.2415353465003</c:v>
                </c:pt>
                <c:pt idx="100">
                  <c:v>10234.1140210545</c:v>
                </c:pt>
                <c:pt idx="101">
                  <c:v>10718.913192051299</c:v>
                </c:pt>
                <c:pt idx="102">
                  <c:v>11226.6777351081</c:v>
                </c:pt>
                <c:pt idx="103">
                  <c:v>11758.495540521601</c:v>
                </c:pt>
                <c:pt idx="104">
                  <c:v>12315.506032928301</c:v>
                </c:pt>
                <c:pt idx="105">
                  <c:v>12898.9026125331</c:v>
                </c:pt>
                <c:pt idx="106">
                  <c:v>13509.935211980301</c:v>
                </c:pt>
                <c:pt idx="107">
                  <c:v>14149.9129743458</c:v>
                </c:pt>
                <c:pt idx="108">
                  <c:v>14820.2070579886</c:v>
                </c:pt>
                <c:pt idx="109">
                  <c:v>15522.2535742705</c:v>
                </c:pt>
                <c:pt idx="110">
                  <c:v>16257.5566644379</c:v>
                </c:pt>
                <c:pt idx="111">
                  <c:v>17027.691722258998</c:v>
                </c:pt>
                <c:pt idx="112">
                  <c:v>17834.308769319101</c:v>
                </c:pt>
                <c:pt idx="113">
                  <c:v>18679.1359902078</c:v>
                </c:pt>
                <c:pt idx="114">
                  <c:v>19563.983435170601</c:v>
                </c:pt>
                <c:pt idx="115">
                  <c:v>20490.746898158501</c:v>
                </c:pt>
                <c:pt idx="116">
                  <c:v>21461.411978584001</c:v>
                </c:pt>
                <c:pt idx="117">
                  <c:v>22478.058335487302</c:v>
                </c:pt>
                <c:pt idx="118">
                  <c:v>23542.8641432242</c:v>
                </c:pt>
                <c:pt idx="119">
                  <c:v>24658.110758226001</c:v>
                </c:pt>
                <c:pt idx="120">
                  <c:v>25826.187606826701</c:v>
                </c:pt>
                <c:pt idx="121">
                  <c:v>27049.597304631301</c:v>
                </c:pt>
                <c:pt idx="122">
                  <c:v>28330.961018393202</c:v>
                </c:pt>
                <c:pt idx="123">
                  <c:v>29673.0240818887</c:v>
                </c:pt>
                <c:pt idx="124">
                  <c:v>31078.661877820101</c:v>
                </c:pt>
                <c:pt idx="125">
                  <c:v>32550.885998350601</c:v>
                </c:pt>
                <c:pt idx="126">
                  <c:v>34092.8506974681</c:v>
                </c:pt>
                <c:pt idx="127">
                  <c:v>35707.859649004597</c:v>
                </c:pt>
                <c:pt idx="128">
                  <c:v>37399.373024788001</c:v>
                </c:pt>
                <c:pt idx="129">
                  <c:v>39171.014908092598</c:v>
                </c:pt>
                <c:pt idx="130">
                  <c:v>41026.581058271899</c:v>
                </c:pt>
                <c:pt idx="131">
                  <c:v>42970.047043208397</c:v>
                </c:pt>
                <c:pt idx="132">
                  <c:v>45005.576757005001</c:v>
                </c:pt>
                <c:pt idx="133">
                  <c:v>47137.531341167298</c:v>
                </c:pt>
                <c:pt idx="134">
                  <c:v>49370.478528389998</c:v>
                </c:pt>
                <c:pt idx="135">
                  <c:v>51709.202428967597</c:v>
                </c:pt>
                <c:pt idx="136">
                  <c:v>54158.713780794598</c:v>
                </c:pt>
                <c:pt idx="137">
                  <c:v>56724.260684919798</c:v>
                </c:pt>
                <c:pt idx="138">
                  <c:v>59411.339849650401</c:v>
                </c:pt>
                <c:pt idx="139">
                  <c:v>62225.708367302301</c:v>
                </c:pt>
                <c:pt idx="140">
                  <c:v>65173.396048824201</c:v>
                </c:pt>
                <c:pt idx="141">
                  <c:v>68260.718342723805</c:v>
                </c:pt>
                <c:pt idx="142">
                  <c:v>71494.289865975807</c:v>
                </c:pt>
                <c:pt idx="143">
                  <c:v>74881.038575900297</c:v>
                </c:pt>
                <c:pt idx="144">
                  <c:v>78428.220613376805</c:v>
                </c:pt>
                <c:pt idx="145">
                  <c:v>82143.435849194197</c:v>
                </c:pt>
                <c:pt idx="146">
                  <c:v>86034.644166844897</c:v>
                </c:pt>
                <c:pt idx="147">
                  <c:v>90110.182516650195</c:v>
                </c:pt>
                <c:pt idx="148">
                  <c:v>94378.782777753906</c:v>
                </c:pt>
                <c:pt idx="149">
                  <c:v>98849.590466255904</c:v>
                </c:pt>
                <c:pt idx="150">
                  <c:v>103532.18432956599</c:v>
                </c:pt>
                <c:pt idx="151">
                  <c:v>108436.596868961</c:v>
                </c:pt>
                <c:pt idx="152">
                  <c:v>113573.335834311</c:v>
                </c:pt>
                <c:pt idx="153">
                  <c:v>118953.406737032</c:v>
                </c:pt>
                <c:pt idx="154">
                  <c:v>124588.336429501</c:v>
                </c:pt>
                <c:pt idx="155">
                  <c:v>130490.19780143999</c:v>
                </c:pt>
                <c:pt idx="156">
                  <c:v>136671.635646201</c:v>
                </c:pt>
                <c:pt idx="157">
                  <c:v>143145.893752348</c:v>
                </c:pt>
                <c:pt idx="158">
                  <c:v>149926.843278605</c:v>
                </c:pt>
                <c:pt idx="159">
                  <c:v>157029.01247293799</c:v>
                </c:pt>
                <c:pt idx="160">
                  <c:v>164467.61779946601</c:v>
                </c:pt>
                <c:pt idx="161">
                  <c:v>172258.59653987901</c:v>
                </c:pt>
                <c:pt idx="162">
                  <c:v>180418.64093920699</c:v>
                </c:pt>
                <c:pt idx="163">
                  <c:v>188965.23396912101</c:v>
                </c:pt>
                <c:pt idx="164">
                  <c:v>197916.686785356</c:v>
                </c:pt>
                <c:pt idx="165">
                  <c:v>207292.17795953699</c:v>
                </c:pt>
                <c:pt idx="166">
                  <c:v>217111.79456945101</c:v>
                </c:pt>
                <c:pt idx="167">
                  <c:v>227396.57523579299</c:v>
                </c:pt>
                <c:pt idx="168">
                  <c:v>238168.55519761599</c:v>
                </c:pt>
                <c:pt idx="169">
                  <c:v>249450.813523032</c:v>
                </c:pt>
                <c:pt idx="170">
                  <c:v>261267.52255633299</c:v>
                </c:pt>
                <c:pt idx="171">
                  <c:v>273643.99970746698</c:v>
                </c:pt>
                <c:pt idx="172">
                  <c:v>286606.76169482502</c:v>
                </c:pt>
                <c:pt idx="173">
                  <c:v>300183.58135755901</c:v>
                </c:pt>
                <c:pt idx="174">
                  <c:v>314403.54715915001</c:v>
                </c:pt>
                <c:pt idx="175">
                  <c:v>329297.125509715</c:v>
                </c:pt>
                <c:pt idx="176">
                  <c:v>344896.226040576</c:v>
                </c:pt>
                <c:pt idx="177">
                  <c:v>361234.26997094299</c:v>
                </c:pt>
                <c:pt idx="178">
                  <c:v>378346.26171319297</c:v>
                </c:pt>
                <c:pt idx="179">
                  <c:v>396268.86387014802</c:v>
                </c:pt>
                <c:pt idx="180">
                  <c:v>415040.47578504699</c:v>
                </c:pt>
                <c:pt idx="181">
                  <c:v>434701.31581250299</c:v>
                </c:pt>
                <c:pt idx="182">
                  <c:v>455293.50748669502</c:v>
                </c:pt>
                <c:pt idx="183">
                  <c:v>476861.16977144702</c:v>
                </c:pt>
                <c:pt idx="184">
                  <c:v>499450.511585514</c:v>
                </c:pt>
                <c:pt idx="185">
                  <c:v>523109.93080562598</c:v>
                </c:pt>
                <c:pt idx="186">
                  <c:v>547890.117959394</c:v>
                </c:pt>
                <c:pt idx="187">
                  <c:v>573844.16483023902</c:v>
                </c:pt>
                <c:pt idx="188">
                  <c:v>601027.67820703902</c:v>
                </c:pt>
                <c:pt idx="189">
                  <c:v>629498.89902218897</c:v>
                </c:pt>
                <c:pt idx="190">
                  <c:v>659318.82713335403</c:v>
                </c:pt>
                <c:pt idx="191">
                  <c:v>690551.35201623302</c:v>
                </c:pt>
                <c:pt idx="192">
                  <c:v>723263.38964835298</c:v>
                </c:pt>
                <c:pt idx="193">
                  <c:v>757525.02587719203</c:v>
                </c:pt>
                <c:pt idx="194">
                  <c:v>793409.66657974897</c:v>
                </c:pt>
                <c:pt idx="195">
                  <c:v>830994.19493533904</c:v>
                </c:pt>
                <c:pt idx="196">
                  <c:v>870359.13614851702</c:v>
                </c:pt>
                <c:pt idx="197">
                  <c:v>911588.82997508405</c:v>
                </c:pt>
                <c:pt idx="198">
                  <c:v>954771.61142080696</c:v>
                </c:pt>
                <c:pt idx="199">
                  <c:v>1000000</c:v>
                </c:pt>
              </c:numCache>
            </c:numRef>
          </c:xVal>
          <c:yVal>
            <c:numRef>
              <c:f>'[1]3.6V 1A'!$F$5:$F$204</c:f>
              <c:numCache>
                <c:formatCode>General</c:formatCode>
                <c:ptCount val="200"/>
                <c:pt idx="0">
                  <c:v>35.113546457865198</c:v>
                </c:pt>
                <c:pt idx="1">
                  <c:v>35.219656587955797</c:v>
                </c:pt>
                <c:pt idx="2">
                  <c:v>35.166432829485203</c:v>
                </c:pt>
                <c:pt idx="3">
                  <c:v>35.165222561626301</c:v>
                </c:pt>
                <c:pt idx="4">
                  <c:v>35.177605512629199</c:v>
                </c:pt>
                <c:pt idx="5">
                  <c:v>35.154783153472202</c:v>
                </c:pt>
                <c:pt idx="6">
                  <c:v>35.175100965206902</c:v>
                </c:pt>
                <c:pt idx="7">
                  <c:v>35.163371273030698</c:v>
                </c:pt>
                <c:pt idx="8">
                  <c:v>35.012485739640098</c:v>
                </c:pt>
                <c:pt idx="9">
                  <c:v>34.989227751841497</c:v>
                </c:pt>
                <c:pt idx="10">
                  <c:v>35.080534075761797</c:v>
                </c:pt>
                <c:pt idx="11">
                  <c:v>35.003038055760001</c:v>
                </c:pt>
                <c:pt idx="12">
                  <c:v>35.068448912175498</c:v>
                </c:pt>
                <c:pt idx="13">
                  <c:v>35.0443130046785</c:v>
                </c:pt>
                <c:pt idx="14">
                  <c:v>35.005787265588602</c:v>
                </c:pt>
                <c:pt idx="15">
                  <c:v>35.043978610365201</c:v>
                </c:pt>
                <c:pt idx="16">
                  <c:v>34.976279458933298</c:v>
                </c:pt>
                <c:pt idx="17">
                  <c:v>34.931569366403302</c:v>
                </c:pt>
                <c:pt idx="18">
                  <c:v>34.847834835327198</c:v>
                </c:pt>
                <c:pt idx="19">
                  <c:v>34.7935903525727</c:v>
                </c:pt>
                <c:pt idx="20">
                  <c:v>34.714756449362</c:v>
                </c:pt>
                <c:pt idx="21">
                  <c:v>34.831389153416801</c:v>
                </c:pt>
                <c:pt idx="22">
                  <c:v>34.711167640499497</c:v>
                </c:pt>
                <c:pt idx="23">
                  <c:v>34.644193529305902</c:v>
                </c:pt>
                <c:pt idx="24">
                  <c:v>34.544729396003603</c:v>
                </c:pt>
                <c:pt idx="25">
                  <c:v>34.547802886507</c:v>
                </c:pt>
                <c:pt idx="26">
                  <c:v>34.4321314046908</c:v>
                </c:pt>
                <c:pt idx="27">
                  <c:v>34.344053943694803</c:v>
                </c:pt>
                <c:pt idx="28">
                  <c:v>34.274508204218897</c:v>
                </c:pt>
                <c:pt idx="29">
                  <c:v>34.140128906128197</c:v>
                </c:pt>
                <c:pt idx="30">
                  <c:v>33.854829017018503</c:v>
                </c:pt>
                <c:pt idx="31">
                  <c:v>33.871483087339698</c:v>
                </c:pt>
                <c:pt idx="32">
                  <c:v>33.819783727605298</c:v>
                </c:pt>
                <c:pt idx="33">
                  <c:v>33.5190152755086</c:v>
                </c:pt>
                <c:pt idx="34">
                  <c:v>33.579432571380103</c:v>
                </c:pt>
                <c:pt idx="35">
                  <c:v>33.448152134104703</c:v>
                </c:pt>
                <c:pt idx="36">
                  <c:v>33.110991765626402</c:v>
                </c:pt>
                <c:pt idx="37">
                  <c:v>33.135135048349603</c:v>
                </c:pt>
                <c:pt idx="38">
                  <c:v>33.011093690274301</c:v>
                </c:pt>
                <c:pt idx="39">
                  <c:v>32.713762030014301</c:v>
                </c:pt>
                <c:pt idx="40">
                  <c:v>32.459389760232803</c:v>
                </c:pt>
                <c:pt idx="41">
                  <c:v>32.318967337044199</c:v>
                </c:pt>
                <c:pt idx="42">
                  <c:v>32.137546098631098</c:v>
                </c:pt>
                <c:pt idx="43">
                  <c:v>31.8903019015547</c:v>
                </c:pt>
                <c:pt idx="44">
                  <c:v>31.643955043423201</c:v>
                </c:pt>
                <c:pt idx="45">
                  <c:v>31.311752711391499</c:v>
                </c:pt>
                <c:pt idx="46">
                  <c:v>31.055191999463801</c:v>
                </c:pt>
                <c:pt idx="47">
                  <c:v>30.752863337022301</c:v>
                </c:pt>
                <c:pt idx="48">
                  <c:v>30.455725648250301</c:v>
                </c:pt>
                <c:pt idx="49">
                  <c:v>30.105741097640198</c:v>
                </c:pt>
                <c:pt idx="50">
                  <c:v>29.7924717907777</c:v>
                </c:pt>
                <c:pt idx="51">
                  <c:v>29.406315580953098</c:v>
                </c:pt>
                <c:pt idx="52">
                  <c:v>29.047876434345302</c:v>
                </c:pt>
                <c:pt idx="53">
                  <c:v>28.690234055290698</c:v>
                </c:pt>
                <c:pt idx="54">
                  <c:v>28.2785725626584</c:v>
                </c:pt>
                <c:pt idx="55">
                  <c:v>27.821050602274401</c:v>
                </c:pt>
                <c:pt idx="56">
                  <c:v>27.3947603286075</c:v>
                </c:pt>
                <c:pt idx="57">
                  <c:v>26.972483603929501</c:v>
                </c:pt>
                <c:pt idx="58">
                  <c:v>26.489587991150302</c:v>
                </c:pt>
                <c:pt idx="59">
                  <c:v>26.030503912339899</c:v>
                </c:pt>
                <c:pt idx="60">
                  <c:v>25.524240655186102</c:v>
                </c:pt>
                <c:pt idx="61">
                  <c:v>25.033585479499099</c:v>
                </c:pt>
                <c:pt idx="62">
                  <c:v>24.5221915093537</c:v>
                </c:pt>
                <c:pt idx="63">
                  <c:v>23.9638642465675</c:v>
                </c:pt>
                <c:pt idx="64">
                  <c:v>23.434336425316999</c:v>
                </c:pt>
                <c:pt idx="65">
                  <c:v>22.896711307095199</c:v>
                </c:pt>
                <c:pt idx="66">
                  <c:v>22.314006539830601</c:v>
                </c:pt>
                <c:pt idx="67">
                  <c:v>21.802434366299799</c:v>
                </c:pt>
                <c:pt idx="68">
                  <c:v>21.2040992728307</c:v>
                </c:pt>
                <c:pt idx="69">
                  <c:v>20.652509955682</c:v>
                </c:pt>
                <c:pt idx="70">
                  <c:v>20.051231486656199</c:v>
                </c:pt>
                <c:pt idx="71">
                  <c:v>19.498344299616399</c:v>
                </c:pt>
                <c:pt idx="72">
                  <c:v>18.875563970125999</c:v>
                </c:pt>
                <c:pt idx="73">
                  <c:v>18.271424440305701</c:v>
                </c:pt>
                <c:pt idx="74">
                  <c:v>17.644083987128099</c:v>
                </c:pt>
                <c:pt idx="75">
                  <c:v>17.042681418205198</c:v>
                </c:pt>
                <c:pt idx="76">
                  <c:v>16.4011670458883</c:v>
                </c:pt>
                <c:pt idx="77">
                  <c:v>15.801423806696899</c:v>
                </c:pt>
                <c:pt idx="78">
                  <c:v>15.1354511559577</c:v>
                </c:pt>
                <c:pt idx="79">
                  <c:v>14.541464419139</c:v>
                </c:pt>
                <c:pt idx="80">
                  <c:v>13.873499680428401</c:v>
                </c:pt>
                <c:pt idx="81">
                  <c:v>13.2448723444511</c:v>
                </c:pt>
                <c:pt idx="82">
                  <c:v>12.578265055430199</c:v>
                </c:pt>
                <c:pt idx="83">
                  <c:v>11.9581070493703</c:v>
                </c:pt>
                <c:pt idx="84">
                  <c:v>11.307076518496901</c:v>
                </c:pt>
                <c:pt idx="85">
                  <c:v>10.6993185433455</c:v>
                </c:pt>
                <c:pt idx="86">
                  <c:v>10.031121293356</c:v>
                </c:pt>
                <c:pt idx="87">
                  <c:v>9.4334497892563807</c:v>
                </c:pt>
                <c:pt idx="88">
                  <c:v>8.7720448174111407</c:v>
                </c:pt>
                <c:pt idx="89">
                  <c:v>8.1666700618656893</c:v>
                </c:pt>
                <c:pt idx="90">
                  <c:v>7.5263940832803504</c:v>
                </c:pt>
                <c:pt idx="91">
                  <c:v>6.9391321282815204</c:v>
                </c:pt>
                <c:pt idx="92">
                  <c:v>6.30655389340874</c:v>
                </c:pt>
                <c:pt idx="93">
                  <c:v>5.7342023492608103</c:v>
                </c:pt>
                <c:pt idx="94">
                  <c:v>5.1232036488142301</c:v>
                </c:pt>
                <c:pt idx="95">
                  <c:v>4.5617258747015104</c:v>
                </c:pt>
                <c:pt idx="96">
                  <c:v>3.9960357015382799</c:v>
                </c:pt>
                <c:pt idx="97">
                  <c:v>3.4028413442116698</c:v>
                </c:pt>
                <c:pt idx="98">
                  <c:v>2.86254284308718</c:v>
                </c:pt>
                <c:pt idx="99">
                  <c:v>2.2854861725200402</c:v>
                </c:pt>
                <c:pt idx="100">
                  <c:v>1.7555064723450999</c:v>
                </c:pt>
                <c:pt idx="101">
                  <c:v>1.2013636799678</c:v>
                </c:pt>
                <c:pt idx="102">
                  <c:v>1.1524337910825999</c:v>
                </c:pt>
                <c:pt idx="103">
                  <c:v>0.13313270903337401</c:v>
                </c:pt>
                <c:pt idx="104">
                  <c:v>-0.36946482314150803</c:v>
                </c:pt>
                <c:pt idx="105">
                  <c:v>-0.90717054638547601</c:v>
                </c:pt>
                <c:pt idx="106">
                  <c:v>-1.3967282094233999</c:v>
                </c:pt>
                <c:pt idx="107">
                  <c:v>-1.91477294363058</c:v>
                </c:pt>
                <c:pt idx="108">
                  <c:v>-2.3963161099190899</c:v>
                </c:pt>
                <c:pt idx="109">
                  <c:v>-2.9142880544109699</c:v>
                </c:pt>
                <c:pt idx="110">
                  <c:v>-3.3798583151514201</c:v>
                </c:pt>
                <c:pt idx="111">
                  <c:v>-3.8716969561642398</c:v>
                </c:pt>
                <c:pt idx="112">
                  <c:v>-4.3277225259809597</c:v>
                </c:pt>
                <c:pt idx="113">
                  <c:v>-4.8274609508615898</c:v>
                </c:pt>
                <c:pt idx="114">
                  <c:v>-5.2664055941882699</c:v>
                </c:pt>
                <c:pt idx="115">
                  <c:v>-5.7518828402749103</c:v>
                </c:pt>
                <c:pt idx="116">
                  <c:v>-6.2148823148144201</c:v>
                </c:pt>
                <c:pt idx="117">
                  <c:v>-6.6857772773486897</c:v>
                </c:pt>
                <c:pt idx="118">
                  <c:v>-7.1500123455872204</c:v>
                </c:pt>
                <c:pt idx="119">
                  <c:v>-7.6468880048224497</c:v>
                </c:pt>
                <c:pt idx="120">
                  <c:v>-8.0943572571901203</c:v>
                </c:pt>
                <c:pt idx="121">
                  <c:v>-8.5381332811447308</c:v>
                </c:pt>
                <c:pt idx="122">
                  <c:v>-9.0101576065481606</c:v>
                </c:pt>
                <c:pt idx="123">
                  <c:v>-9.48985390079722</c:v>
                </c:pt>
                <c:pt idx="124">
                  <c:v>-9.9467131075758992</c:v>
                </c:pt>
                <c:pt idx="125">
                  <c:v>-10.4164480899711</c:v>
                </c:pt>
                <c:pt idx="126">
                  <c:v>-10.867035361445399</c:v>
                </c:pt>
                <c:pt idx="127">
                  <c:v>-11.368499365723499</c:v>
                </c:pt>
                <c:pt idx="128">
                  <c:v>-11.816609859453299</c:v>
                </c:pt>
                <c:pt idx="129">
                  <c:v>-12.3098919626712</c:v>
                </c:pt>
                <c:pt idx="130">
                  <c:v>-12.7790417399027</c:v>
                </c:pt>
                <c:pt idx="131">
                  <c:v>-13.2397622209325</c:v>
                </c:pt>
                <c:pt idx="132">
                  <c:v>-13.7441324935669</c:v>
                </c:pt>
                <c:pt idx="133">
                  <c:v>-14.203061012904</c:v>
                </c:pt>
                <c:pt idx="134">
                  <c:v>-14.750344737472</c:v>
                </c:pt>
                <c:pt idx="135">
                  <c:v>-15.311221620331899</c:v>
                </c:pt>
                <c:pt idx="136">
                  <c:v>-15.705595123613699</c:v>
                </c:pt>
                <c:pt idx="137">
                  <c:v>-16.1513138680629</c:v>
                </c:pt>
                <c:pt idx="138">
                  <c:v>-16.643227147115901</c:v>
                </c:pt>
                <c:pt idx="139">
                  <c:v>-17.2581837600417</c:v>
                </c:pt>
                <c:pt idx="140">
                  <c:v>-17.670150196630001</c:v>
                </c:pt>
                <c:pt idx="141">
                  <c:v>-18.3267929374794</c:v>
                </c:pt>
                <c:pt idx="142">
                  <c:v>-18.879115145351101</c:v>
                </c:pt>
                <c:pt idx="143">
                  <c:v>-19.4801716501666</c:v>
                </c:pt>
                <c:pt idx="144">
                  <c:v>-19.999303976880899</c:v>
                </c:pt>
                <c:pt idx="145">
                  <c:v>-20.413538473617901</c:v>
                </c:pt>
                <c:pt idx="146">
                  <c:v>-21.122402548854101</c:v>
                </c:pt>
                <c:pt idx="147">
                  <c:v>-21.834360844335901</c:v>
                </c:pt>
                <c:pt idx="148">
                  <c:v>-22.575019457658701</c:v>
                </c:pt>
                <c:pt idx="149">
                  <c:v>-22.936937901573501</c:v>
                </c:pt>
                <c:pt idx="150">
                  <c:v>-23.676650384870001</c:v>
                </c:pt>
                <c:pt idx="151">
                  <c:v>-24.497272762143101</c:v>
                </c:pt>
                <c:pt idx="152">
                  <c:v>-24.931895970019799</c:v>
                </c:pt>
                <c:pt idx="153">
                  <c:v>-25.446473504573198</c:v>
                </c:pt>
                <c:pt idx="154">
                  <c:v>-26.3786234251526</c:v>
                </c:pt>
                <c:pt idx="155">
                  <c:v>-26.6375746849825</c:v>
                </c:pt>
                <c:pt idx="156">
                  <c:v>-27.091798263076299</c:v>
                </c:pt>
                <c:pt idx="157">
                  <c:v>-28.0800822147765</c:v>
                </c:pt>
                <c:pt idx="158">
                  <c:v>-28.530717990307199</c:v>
                </c:pt>
                <c:pt idx="159">
                  <c:v>-29.2607956033123</c:v>
                </c:pt>
                <c:pt idx="160">
                  <c:v>-29.563123516174102</c:v>
                </c:pt>
                <c:pt idx="161">
                  <c:v>-30.7648646639418</c:v>
                </c:pt>
                <c:pt idx="162">
                  <c:v>-30.211892227022101</c:v>
                </c:pt>
                <c:pt idx="163">
                  <c:v>-32.087203428019002</c:v>
                </c:pt>
                <c:pt idx="164">
                  <c:v>-32.892966120558597</c:v>
                </c:pt>
                <c:pt idx="165">
                  <c:v>-33.305117648271398</c:v>
                </c:pt>
                <c:pt idx="166">
                  <c:v>-34.150734347210403</c:v>
                </c:pt>
                <c:pt idx="167">
                  <c:v>-34.726707264645498</c:v>
                </c:pt>
                <c:pt idx="168">
                  <c:v>-34.9495442194277</c:v>
                </c:pt>
                <c:pt idx="169">
                  <c:v>-34.854331709317499</c:v>
                </c:pt>
                <c:pt idx="170">
                  <c:v>-38.975084679817698</c:v>
                </c:pt>
                <c:pt idx="171">
                  <c:v>-36.628703214966102</c:v>
                </c:pt>
                <c:pt idx="172">
                  <c:v>-36.079834356686703</c:v>
                </c:pt>
                <c:pt idx="173">
                  <c:v>-35.152319315332598</c:v>
                </c:pt>
                <c:pt idx="174">
                  <c:v>-35.440020886118397</c:v>
                </c:pt>
                <c:pt idx="175">
                  <c:v>-33.661653557797997</c:v>
                </c:pt>
                <c:pt idx="176">
                  <c:v>-35.253863759250997</c:v>
                </c:pt>
                <c:pt idx="177">
                  <c:v>-35.406323988005298</c:v>
                </c:pt>
                <c:pt idx="178">
                  <c:v>-35.3907623007388</c:v>
                </c:pt>
                <c:pt idx="179">
                  <c:v>-36.450310248518598</c:v>
                </c:pt>
                <c:pt idx="180">
                  <c:v>-37.030632857797002</c:v>
                </c:pt>
                <c:pt idx="181">
                  <c:v>-37.184650334344902</c:v>
                </c:pt>
                <c:pt idx="182">
                  <c:v>-36.849169282896803</c:v>
                </c:pt>
                <c:pt idx="183">
                  <c:v>-37.500322525597902</c:v>
                </c:pt>
                <c:pt idx="184">
                  <c:v>-36.311308828188103</c:v>
                </c:pt>
                <c:pt idx="185">
                  <c:v>-36.181739037137703</c:v>
                </c:pt>
                <c:pt idx="186">
                  <c:v>-37.3617944847093</c:v>
                </c:pt>
                <c:pt idx="187">
                  <c:v>-35.372385181474797</c:v>
                </c:pt>
                <c:pt idx="188">
                  <c:v>-37.143562802718201</c:v>
                </c:pt>
                <c:pt idx="189">
                  <c:v>-37.138616744398597</c:v>
                </c:pt>
                <c:pt idx="190">
                  <c:v>-35.880981479103603</c:v>
                </c:pt>
                <c:pt idx="191">
                  <c:v>-36.731561169090298</c:v>
                </c:pt>
                <c:pt idx="192">
                  <c:v>-35.858594516630397</c:v>
                </c:pt>
                <c:pt idx="193">
                  <c:v>-34.836322537778599</c:v>
                </c:pt>
                <c:pt idx="194">
                  <c:v>-33.805370099350597</c:v>
                </c:pt>
                <c:pt idx="195">
                  <c:v>-34.139838993848201</c:v>
                </c:pt>
                <c:pt idx="196">
                  <c:v>-34.055588727223103</c:v>
                </c:pt>
                <c:pt idx="197">
                  <c:v>-32.242458617649099</c:v>
                </c:pt>
                <c:pt idx="198">
                  <c:v>-32.010732357533499</c:v>
                </c:pt>
                <c:pt idx="199">
                  <c:v>-32.852617894616102</c:v>
                </c:pt>
              </c:numCache>
            </c:numRef>
          </c:yVal>
          <c:smooth val="1"/>
          <c:extLst>
            <c:ext xmlns:c16="http://schemas.microsoft.com/office/drawing/2014/chart" uri="{C3380CC4-5D6E-409C-BE32-E72D297353CC}">
              <c16:uniqueId val="{00000001-4F67-4097-A2F7-B7A14D43F1E4}"/>
            </c:ext>
          </c:extLst>
        </c:ser>
        <c:ser>
          <c:idx val="4"/>
          <c:order val="4"/>
          <c:tx>
            <c:v>gain_Excel</c:v>
          </c:tx>
          <c:spPr>
            <a:ln>
              <a:solidFill>
                <a:schemeClr val="tx2"/>
              </a:solidFill>
              <a:prstDash val="dash"/>
            </a:ln>
          </c:spPr>
          <c:marker>
            <c:symbol val="none"/>
          </c:marker>
          <c:xVal>
            <c:numRef>
              <c:f>'[1]3.6V 1A'!$I$5:$I$45</c:f>
              <c:numCache>
                <c:formatCode>General</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'[1]3.6V 1A'!$J$5:$J$45</c:f>
              <c:numCache>
                <c:formatCode>General</c:formatCode>
                <c:ptCount val="41"/>
                <c:pt idx="0">
                  <c:v>52.687620949153178</c:v>
                </c:pt>
                <c:pt idx="1">
                  <c:v>50.685483621765478</c:v>
                </c:pt>
                <c:pt idx="2">
                  <c:v>48.679078480174034</c:v>
                </c:pt>
                <c:pt idx="3">
                  <c:v>46.667049317930712</c:v>
                </c:pt>
                <c:pt idx="4">
                  <c:v>44.64686827683969</c:v>
                </c:pt>
                <c:pt idx="5">
                  <c:v>42.614350758879297</c:v>
                </c:pt>
                <c:pt idx="6">
                  <c:v>40.562900794884705</c:v>
                </c:pt>
                <c:pt idx="7">
                  <c:v>38.482443677673224</c:v>
                </c:pt>
                <c:pt idx="8">
                  <c:v>36.358082393297636</c:v>
                </c:pt>
                <c:pt idx="9">
                  <c:v>34.168741039338549</c:v>
                </c:pt>
                <c:pt idx="10">
                  <c:v>31.886519487837454</c:v>
                </c:pt>
                <c:pt idx="11">
                  <c:v>29.478132110424824</c:v>
                </c:pt>
                <c:pt idx="12">
                  <c:v>26.910136968146396</c:v>
                </c:pt>
                <c:pt idx="13">
                  <c:v>24.158573335565933</c:v>
                </c:pt>
                <c:pt idx="14">
                  <c:v>21.220480395770807</c:v>
                </c:pt>
                <c:pt idx="15">
                  <c:v>18.121652298059644</c:v>
                </c:pt>
                <c:pt idx="16">
                  <c:v>14.915929102972868</c:v>
                </c:pt>
                <c:pt idx="17">
                  <c:v>11.676334503549299</c:v>
                </c:pt>
                <c:pt idx="18">
                  <c:v>8.481942306133206</c:v>
                </c:pt>
                <c:pt idx="19">
                  <c:v>5.4037745581787178</c:v>
                </c:pt>
                <c:pt idx="20">
                  <c:v>2.4920410728021203</c:v>
                </c:pt>
                <c:pt idx="21">
                  <c:v>-0.231743202109854</c:v>
                </c:pt>
                <c:pt idx="22">
                  <c:v>-2.7741176393401954</c:v>
                </c:pt>
                <c:pt idx="23">
                  <c:v>-5.1609823024744763</c:v>
                </c:pt>
                <c:pt idx="24">
                  <c:v>-7.4260167133812942</c:v>
                </c:pt>
                <c:pt idx="25">
                  <c:v>-9.6015660594924377</c:v>
                </c:pt>
                <c:pt idx="26">
                  <c:v>-11.713972095793732</c:v>
                </c:pt>
                <c:pt idx="27">
                  <c:v>-13.782431145647603</c:v>
                </c:pt>
                <c:pt idx="28">
                  <c:v>-15.819652915581599</c:v>
                </c:pt>
                <c:pt idx="29">
                  <c:v>-17.83303844337394</c:v>
                </c:pt>
                <c:pt idx="30">
                  <c:v>-19.825761528371331</c:v>
                </c:pt>
                <c:pt idx="31">
                  <c:v>-21.797632536529612</c:v>
                </c:pt>
                <c:pt idx="32">
                  <c:v>-23.745956895359502</c:v>
                </c:pt>
                <c:pt idx="33">
                  <c:v>-25.666835686039452</c:v>
                </c:pt>
                <c:pt idx="34">
                  <c:v>-27.557370189451163</c:v>
                </c:pt>
                <c:pt idx="35">
                  <c:v>-29.418639079849264</c:v>
                </c:pt>
                <c:pt idx="36">
                  <c:v>-31.257940333116828</c:v>
                </c:pt>
                <c:pt idx="37">
                  <c:v>-33.087817506931636</c:v>
                </c:pt>
                <c:pt idx="38">
                  <c:v>-34.921038394014808</c:v>
                </c:pt>
                <c:pt idx="39">
                  <c:v>-36.764345462744814</c:v>
                </c:pt>
                <c:pt idx="40">
                  <c:v>-38.614877696201091</c:v>
                </c:pt>
              </c:numCache>
            </c:numRef>
          </c:yVal>
          <c:smooth val="1"/>
          <c:extLst>
            <c:ext xmlns:c16="http://schemas.microsoft.com/office/drawing/2014/chart" uri="{C3380CC4-5D6E-409C-BE32-E72D297353CC}">
              <c16:uniqueId val="{00000002-4F67-4097-A2F7-B7A14D43F1E4}"/>
            </c:ext>
          </c:extLst>
        </c:ser>
        <c:dLbls>
          <c:showLegendKey val="0"/>
          <c:showVal val="0"/>
          <c:showCatName val="0"/>
          <c:showSerName val="0"/>
          <c:showPercent val="0"/>
          <c:showBubbleSize val="0"/>
        </c:dLbls>
        <c:axId val="529539456"/>
        <c:axId val="529541376"/>
      </c:scatterChart>
      <c:scatterChart>
        <c:scatterStyle val="smoothMarker"/>
        <c:varyColors val="0"/>
        <c:ser>
          <c:idx val="1"/>
          <c:order val="1"/>
          <c:tx>
            <c:v>phase_SIMPLIS</c:v>
          </c:tx>
          <c:marker>
            <c:symbol val="none"/>
          </c:marker>
          <c:xVal>
            <c:numRef>
              <c:f>'[1]3.6V 1A'!$A$5:$A$1505</c:f>
              <c:numCache>
                <c:formatCode>General</c:formatCode>
                <c:ptCount val="1501"/>
                <c:pt idx="0">
                  <c:v>10</c:v>
                </c:pt>
                <c:pt idx="1">
                  <c:v>10.0925288607668</c:v>
                </c:pt>
                <c:pt idx="2">
                  <c:v>10.185913880541101</c:v>
                </c:pt>
                <c:pt idx="3">
                  <c:v>10.2801629812647</c:v>
                </c:pt>
                <c:pt idx="4">
                  <c:v>10.375284158180101</c:v>
                </c:pt>
                <c:pt idx="5">
                  <c:v>10.4712854805089</c:v>
                </c:pt>
                <c:pt idx="6">
                  <c:v>10.568175092136499</c:v>
                </c:pt>
                <c:pt idx="7">
                  <c:v>10.6659612123025</c:v>
                </c:pt>
                <c:pt idx="8">
                  <c:v>10.764652136298301</c:v>
                </c:pt>
                <c:pt idx="9">
                  <c:v>10.864256236170601</c:v>
                </c:pt>
                <c:pt idx="10">
                  <c:v>10.9647819614318</c:v>
                </c:pt>
                <c:pt idx="11">
                  <c:v>11.066237839776599</c:v>
                </c:pt>
                <c:pt idx="12">
                  <c:v>11.1686324778056</c:v>
                </c:pt>
                <c:pt idx="13">
                  <c:v>11.271974561755099</c:v>
                </c:pt>
                <c:pt idx="14">
                  <c:v>11.3762728582343</c:v>
                </c:pt>
                <c:pt idx="15">
                  <c:v>11.4815362149688</c:v>
                </c:pt>
                <c:pt idx="16">
                  <c:v>11.587773561551201</c:v>
                </c:pt>
                <c:pt idx="17">
                  <c:v>11.694993910198701</c:v>
                </c:pt>
                <c:pt idx="18">
                  <c:v>11.803206356517199</c:v>
                </c:pt>
                <c:pt idx="19">
                  <c:v>11.9124200802737</c:v>
                </c:pt>
                <c:pt idx="20">
                  <c:v>12.022644346174101</c:v>
                </c:pt>
                <c:pt idx="21">
                  <c:v>12.1338885046497</c:v>
                </c:pt>
                <c:pt idx="22">
                  <c:v>12.2461619926504</c:v>
                </c:pt>
                <c:pt idx="23">
                  <c:v>12.3594743344451</c:v>
                </c:pt>
                <c:pt idx="24">
                  <c:v>12.473835142429399</c:v>
                </c:pt>
                <c:pt idx="25">
                  <c:v>12.5892541179416</c:v>
                </c:pt>
                <c:pt idx="26">
                  <c:v>12.705741052085401</c:v>
                </c:pt>
                <c:pt idx="27">
                  <c:v>12.823305826560199</c:v>
                </c:pt>
                <c:pt idx="28">
                  <c:v>12.941958414499799</c:v>
                </c:pt>
                <c:pt idx="29">
                  <c:v>13.061708881318401</c:v>
                </c:pt>
                <c:pt idx="30">
                  <c:v>13.182567385564001</c:v>
                </c:pt>
                <c:pt idx="31">
                  <c:v>13.304544179780899</c:v>
                </c:pt>
                <c:pt idx="32">
                  <c:v>13.4276496113786</c:v>
                </c:pt>
                <c:pt idx="33">
                  <c:v>13.5518941235103</c:v>
                </c:pt>
                <c:pt idx="34">
                  <c:v>13.6772882559584</c:v>
                </c:pt>
                <c:pt idx="35">
                  <c:v>13.8038426460288</c:v>
                </c:pt>
                <c:pt idx="36">
                  <c:v>13.931568029453</c:v>
                </c:pt>
                <c:pt idx="37">
                  <c:v>14.0604752412991</c:v>
                </c:pt>
                <c:pt idx="38">
                  <c:v>14.190575216890901</c:v>
                </c:pt>
                <c:pt idx="39">
                  <c:v>14.3218789927354</c:v>
                </c:pt>
                <c:pt idx="40">
                  <c:v>14.454397707459201</c:v>
                </c:pt>
                <c:pt idx="41">
                  <c:v>14.5881426027534</c:v>
                </c:pt>
                <c:pt idx="42">
                  <c:v>14.7231250243271</c:v>
                </c:pt>
                <c:pt idx="43">
                  <c:v>14.85935642287</c:v>
                </c:pt>
                <c:pt idx="44">
                  <c:v>14.996848355023699</c:v>
                </c:pt>
                <c:pt idx="45">
                  <c:v>15.135612484361999</c:v>
                </c:pt>
                <c:pt idx="46">
                  <c:v>15.2756605823807</c:v>
                </c:pt>
                <c:pt idx="47">
                  <c:v>15.4170045294955</c:v>
                </c:pt>
                <c:pt idx="48">
                  <c:v>15.559656316050701</c:v>
                </c:pt>
                <c:pt idx="49">
                  <c:v>15.703628043335501</c:v>
                </c:pt>
                <c:pt idx="50">
                  <c:v>15.848931924611099</c:v>
                </c:pt>
                <c:pt idx="51">
                  <c:v>15.9955802861466</c:v>
                </c:pt>
                <c:pt idx="52">
                  <c:v>16.1435855682648</c:v>
                </c:pt>
                <c:pt idx="53">
                  <c:v>16.2929603263972</c:v>
                </c:pt>
                <c:pt idx="54">
                  <c:v>16.4437172321493</c:v>
                </c:pt>
                <c:pt idx="55">
                  <c:v>16.595869074375599</c:v>
                </c:pt>
                <c:pt idx="56">
                  <c:v>16.749428760264301</c:v>
                </c:pt>
                <c:pt idx="57">
                  <c:v>16.904409316432599</c:v>
                </c:pt>
                <c:pt idx="58">
                  <c:v>17.060823890031202</c:v>
                </c:pt>
                <c:pt idx="59">
                  <c:v>17.218685749860001</c:v>
                </c:pt>
                <c:pt idx="60">
                  <c:v>17.378008287493699</c:v>
                </c:pt>
                <c:pt idx="61">
                  <c:v>17.538805018417602</c:v>
                </c:pt>
                <c:pt idx="62">
                  <c:v>17.701089583174198</c:v>
                </c:pt>
                <c:pt idx="63">
                  <c:v>17.8648757485205</c:v>
                </c:pt>
                <c:pt idx="64">
                  <c:v>18.030177408595598</c:v>
                </c:pt>
                <c:pt idx="65">
                  <c:v>18.197008586099798</c:v>
                </c:pt>
                <c:pt idx="66">
                  <c:v>18.365383433483402</c:v>
                </c:pt>
                <c:pt idx="67">
                  <c:v>18.535316234148102</c:v>
                </c:pt>
                <c:pt idx="68">
                  <c:v>18.706821403658001</c:v>
                </c:pt>
                <c:pt idx="69">
                  <c:v>18.879913490962899</c:v>
                </c:pt>
                <c:pt idx="70">
                  <c:v>19.054607179632399</c:v>
                </c:pt>
                <c:pt idx="71">
                  <c:v>19.230917289101502</c:v>
                </c:pt>
                <c:pt idx="72">
                  <c:v>19.408858775927701</c:v>
                </c:pt>
                <c:pt idx="73">
                  <c:v>19.588446735059801</c:v>
                </c:pt>
                <c:pt idx="74">
                  <c:v>19.769696401118601</c:v>
                </c:pt>
                <c:pt idx="75">
                  <c:v>19.952623149688701</c:v>
                </c:pt>
                <c:pt idx="76">
                  <c:v>20.137242498623799</c:v>
                </c:pt>
                <c:pt idx="77">
                  <c:v>20.323570109362201</c:v>
                </c:pt>
                <c:pt idx="78">
                  <c:v>20.511621788255599</c:v>
                </c:pt>
                <c:pt idx="79">
                  <c:v>20.701413487910401</c:v>
                </c:pt>
                <c:pt idx="80">
                  <c:v>20.892961308540301</c:v>
                </c:pt>
                <c:pt idx="81">
                  <c:v>21.086281499332799</c:v>
                </c:pt>
                <c:pt idx="82">
                  <c:v>21.281390459827101</c:v>
                </c:pt>
                <c:pt idx="83">
                  <c:v>21.478304741305301</c:v>
                </c:pt>
                <c:pt idx="84">
                  <c:v>21.677041048196902</c:v>
                </c:pt>
                <c:pt idx="85">
                  <c:v>21.877616239495499</c:v>
                </c:pt>
                <c:pt idx="86">
                  <c:v>22.080047330188901</c:v>
                </c:pt>
                <c:pt idx="87">
                  <c:v>22.284351492702999</c:v>
                </c:pt>
                <c:pt idx="88">
                  <c:v>22.490546058357801</c:v>
                </c:pt>
                <c:pt idx="89">
                  <c:v>22.698648518838201</c:v>
                </c:pt>
                <c:pt idx="90">
                  <c:v>22.908676527677699</c:v>
                </c:pt>
                <c:pt idx="91">
                  <c:v>23.120647901755898</c:v>
                </c:pt>
                <c:pt idx="92">
                  <c:v>23.334580622810002</c:v>
                </c:pt>
                <c:pt idx="93">
                  <c:v>23.55049283896</c:v>
                </c:pt>
                <c:pt idx="94">
                  <c:v>23.768402866248699</c:v>
                </c:pt>
                <c:pt idx="95">
                  <c:v>23.9883291901949</c:v>
                </c:pt>
                <c:pt idx="96">
                  <c:v>24.210290467361698</c:v>
                </c:pt>
                <c:pt idx="97">
                  <c:v>24.434305526939699</c:v>
                </c:pt>
                <c:pt idx="98">
                  <c:v>24.6603933723433</c:v>
                </c:pt>
                <c:pt idx="99">
                  <c:v>24.888573182823901</c:v>
                </c:pt>
                <c:pt idx="100">
                  <c:v>25.118864315095799</c:v>
                </c:pt>
                <c:pt idx="101">
                  <c:v>25.351286304978998</c:v>
                </c:pt>
                <c:pt idx="102">
                  <c:v>25.585858869056398</c:v>
                </c:pt>
                <c:pt idx="103">
                  <c:v>25.822601906345898</c:v>
                </c:pt>
                <c:pt idx="104">
                  <c:v>26.061535499988899</c:v>
                </c:pt>
                <c:pt idx="105">
                  <c:v>26.3026799189538</c:v>
                </c:pt>
                <c:pt idx="106">
                  <c:v>26.5460556197553</c:v>
                </c:pt>
                <c:pt idx="107">
                  <c:v>26.791683248190299</c:v>
                </c:pt>
                <c:pt idx="108">
                  <c:v>27.039583641088399</c:v>
                </c:pt>
                <c:pt idx="109">
                  <c:v>27.2897778280804</c:v>
                </c:pt>
                <c:pt idx="110">
                  <c:v>27.542287033381601</c:v>
                </c:pt>
                <c:pt idx="111">
                  <c:v>27.797132677592799</c:v>
                </c:pt>
                <c:pt idx="112">
                  <c:v>28.0543363795171</c:v>
                </c:pt>
                <c:pt idx="113">
                  <c:v>28.313919957993701</c:v>
                </c:pt>
                <c:pt idx="114">
                  <c:v>28.575905433749401</c:v>
                </c:pt>
                <c:pt idx="115">
                  <c:v>28.840315031266002</c:v>
                </c:pt>
                <c:pt idx="116">
                  <c:v>29.107171180666001</c:v>
                </c:pt>
                <c:pt idx="117">
                  <c:v>29.376496519615301</c:v>
                </c:pt>
                <c:pt idx="118">
                  <c:v>29.648313895243401</c:v>
                </c:pt>
                <c:pt idx="119">
                  <c:v>29.9226463660818</c:v>
                </c:pt>
                <c:pt idx="120">
                  <c:v>30.199517204020101</c:v>
                </c:pt>
                <c:pt idx="121">
                  <c:v>30.478949896279801</c:v>
                </c:pt>
                <c:pt idx="122">
                  <c:v>30.760968147406999</c:v>
                </c:pt>
                <c:pt idx="123">
                  <c:v>31.0455958812835</c:v>
                </c:pt>
                <c:pt idx="124">
                  <c:v>31.3328572431558</c:v>
                </c:pt>
                <c:pt idx="125">
                  <c:v>31.6227766016837</c:v>
                </c:pt>
                <c:pt idx="126">
                  <c:v>31.915378551007599</c:v>
                </c:pt>
                <c:pt idx="127">
                  <c:v>32.210687912834302</c:v>
                </c:pt>
                <c:pt idx="128">
                  <c:v>32.508729738543401</c:v>
                </c:pt>
                <c:pt idx="129">
                  <c:v>32.809529311311898</c:v>
                </c:pt>
                <c:pt idx="130">
                  <c:v>33.113112148259098</c:v>
                </c:pt>
                <c:pt idx="131">
                  <c:v>33.419504002611397</c:v>
                </c:pt>
                <c:pt idx="132">
                  <c:v>33.728730865886803</c:v>
                </c:pt>
                <c:pt idx="133">
                  <c:v>34.040818970099998</c:v>
                </c:pt>
                <c:pt idx="134">
                  <c:v>34.355794789987399</c:v>
                </c:pt>
                <c:pt idx="135">
                  <c:v>34.673685045253102</c:v>
                </c:pt>
                <c:pt idx="136">
                  <c:v>34.994516702835703</c:v>
                </c:pt>
                <c:pt idx="137">
                  <c:v>35.3183169791957</c:v>
                </c:pt>
                <c:pt idx="138">
                  <c:v>35.645113342624398</c:v>
                </c:pt>
                <c:pt idx="139">
                  <c:v>35.9749335155742</c:v>
                </c:pt>
                <c:pt idx="140">
                  <c:v>36.307805477010099</c:v>
                </c:pt>
                <c:pt idx="141">
                  <c:v>36.643757464783299</c:v>
                </c:pt>
                <c:pt idx="142">
                  <c:v>36.982817978026603</c:v>
                </c:pt>
                <c:pt idx="143">
                  <c:v>37.325015779571999</c:v>
                </c:pt>
                <c:pt idx="144">
                  <c:v>37.670379898390799</c:v>
                </c:pt>
                <c:pt idx="145">
                  <c:v>38.018939632056103</c:v>
                </c:pt>
                <c:pt idx="146">
                  <c:v>38.370724549227802</c:v>
                </c:pt>
                <c:pt idx="147">
                  <c:v>38.725764492161701</c:v>
                </c:pt>
                <c:pt idx="148">
                  <c:v>39.0840895792401</c:v>
                </c:pt>
                <c:pt idx="149">
                  <c:v>39.445730207527802</c:v>
                </c:pt>
                <c:pt idx="150">
                  <c:v>39.810717055349699</c:v>
                </c:pt>
                <c:pt idx="151">
                  <c:v>40.179081084893902</c:v>
                </c:pt>
                <c:pt idx="152">
                  <c:v>40.550853544838297</c:v>
                </c:pt>
                <c:pt idx="153">
                  <c:v>40.926065973001002</c:v>
                </c:pt>
                <c:pt idx="154">
                  <c:v>41.304750199016098</c:v>
                </c:pt>
                <c:pt idx="155">
                  <c:v>41.686938347033497</c:v>
                </c:pt>
                <c:pt idx="156">
                  <c:v>42.072662838444401</c:v>
                </c:pt>
                <c:pt idx="157">
                  <c:v>42.461956394631201</c:v>
                </c:pt>
                <c:pt idx="158">
                  <c:v>42.854852039743903</c:v>
                </c:pt>
                <c:pt idx="159">
                  <c:v>43.2513831035008</c:v>
                </c:pt>
                <c:pt idx="160">
                  <c:v>43.651583224016598</c:v>
                </c:pt>
                <c:pt idx="161">
                  <c:v>44.0554863506553</c:v>
                </c:pt>
                <c:pt idx="162">
                  <c:v>44.463126746910802</c:v>
                </c:pt>
                <c:pt idx="163">
                  <c:v>44.874538993313202</c:v>
                </c:pt>
                <c:pt idx="164">
                  <c:v>45.289757990361998</c:v>
                </c:pt>
                <c:pt idx="165">
                  <c:v>45.708818961487502</c:v>
                </c:pt>
                <c:pt idx="166">
                  <c:v>46.131757456037903</c:v>
                </c:pt>
                <c:pt idx="167">
                  <c:v>46.558609352295903</c:v>
                </c:pt>
                <c:pt idx="168">
                  <c:v>46.989410860521502</c:v>
                </c:pt>
                <c:pt idx="169">
                  <c:v>47.424198526024398</c:v>
                </c:pt>
                <c:pt idx="170">
                  <c:v>47.863009232263799</c:v>
                </c:pt>
                <c:pt idx="171">
                  <c:v>48.305880203977203</c:v>
                </c:pt>
                <c:pt idx="172">
                  <c:v>48.752849010338601</c:v>
                </c:pt>
                <c:pt idx="173">
                  <c:v>49.203953568145003</c:v>
                </c:pt>
                <c:pt idx="174">
                  <c:v>49.659232145033499</c:v>
                </c:pt>
                <c:pt idx="175">
                  <c:v>50.118723362727202</c:v>
                </c:pt>
                <c:pt idx="176">
                  <c:v>50.582466200311401</c:v>
                </c:pt>
                <c:pt idx="177">
                  <c:v>51.050499997540598</c:v>
                </c:pt>
                <c:pt idx="178">
                  <c:v>51.522864458175597</c:v>
                </c:pt>
                <c:pt idx="179">
                  <c:v>51.999599653351602</c:v>
                </c:pt>
                <c:pt idx="180">
                  <c:v>52.480746024977201</c:v>
                </c:pt>
                <c:pt idx="181">
                  <c:v>52.966344389165698</c:v>
                </c:pt>
                <c:pt idx="182">
                  <c:v>53.456435939697101</c:v>
                </c:pt>
                <c:pt idx="183">
                  <c:v>53.951062251512703</c:v>
                </c:pt>
                <c:pt idx="184">
                  <c:v>54.4502652842421</c:v>
                </c:pt>
                <c:pt idx="185">
                  <c:v>54.954087385762399</c:v>
                </c:pt>
                <c:pt idx="186">
                  <c:v>55.462571295791001</c:v>
                </c:pt>
                <c:pt idx="187">
                  <c:v>55.975760149510997</c:v>
                </c:pt>
                <c:pt idx="188">
                  <c:v>56.4936974812302</c:v>
                </c:pt>
                <c:pt idx="189">
                  <c:v>57.016427228074697</c:v>
                </c:pt>
                <c:pt idx="190">
                  <c:v>57.543993733715602</c:v>
                </c:pt>
                <c:pt idx="191">
                  <c:v>58.076441752131203</c:v>
                </c:pt>
                <c:pt idx="192">
                  <c:v>58.613816451402798</c:v>
                </c:pt>
                <c:pt idx="193">
                  <c:v>59.156163417547397</c:v>
                </c:pt>
                <c:pt idx="194">
                  <c:v>59.703528658383597</c:v>
                </c:pt>
                <c:pt idx="195">
                  <c:v>60.255958607435701</c:v>
                </c:pt>
                <c:pt idx="196">
                  <c:v>60.813500127871698</c:v>
                </c:pt>
                <c:pt idx="197">
                  <c:v>61.3762005164794</c:v>
                </c:pt>
                <c:pt idx="198">
                  <c:v>61.944107507678098</c:v>
                </c:pt>
                <c:pt idx="199">
                  <c:v>62.517269277568502</c:v>
                </c:pt>
                <c:pt idx="200">
                  <c:v>63.0957344480193</c:v>
                </c:pt>
                <c:pt idx="201">
                  <c:v>63.679552090791503</c:v>
                </c:pt>
                <c:pt idx="202">
                  <c:v>64.268771731701904</c:v>
                </c:pt>
                <c:pt idx="203">
                  <c:v>64.863443354823801</c:v>
                </c:pt>
                <c:pt idx="204">
                  <c:v>65.463617406727394</c:v>
                </c:pt>
                <c:pt idx="205">
                  <c:v>66.069344800759495</c:v>
                </c:pt>
                <c:pt idx="206">
                  <c:v>66.680676921362206</c:v>
                </c:pt>
                <c:pt idx="207">
                  <c:v>67.297665628431702</c:v>
                </c:pt>
                <c:pt idx="208">
                  <c:v>67.920363261718407</c:v>
                </c:pt>
                <c:pt idx="209">
                  <c:v>68.5488226452661</c:v>
                </c:pt>
                <c:pt idx="210">
                  <c:v>69.1830970918936</c:v>
                </c:pt>
                <c:pt idx="211">
                  <c:v>69.823240407717094</c:v>
                </c:pt>
                <c:pt idx="212">
                  <c:v>70.469306896714599</c:v>
                </c:pt>
                <c:pt idx="213">
                  <c:v>71.121351365332799</c:v>
                </c:pt>
                <c:pt idx="214">
                  <c:v>71.779429127136098</c:v>
                </c:pt>
                <c:pt idx="215">
                  <c:v>72.443596007498996</c:v>
                </c:pt>
                <c:pt idx="216">
                  <c:v>73.113908348341695</c:v>
                </c:pt>
                <c:pt idx="217">
                  <c:v>73.790423012909997</c:v>
                </c:pt>
                <c:pt idx="218">
                  <c:v>74.473197390598799</c:v>
                </c:pt>
                <c:pt idx="219">
                  <c:v>75.162289401820502</c:v>
                </c:pt>
                <c:pt idx="220">
                  <c:v>75.857757502918304</c:v>
                </c:pt>
                <c:pt idx="221">
                  <c:v>76.5596606911256</c:v>
                </c:pt>
                <c:pt idx="222">
                  <c:v>77.268058509570196</c:v>
                </c:pt>
                <c:pt idx="223">
                  <c:v>77.983011052325807</c:v>
                </c:pt>
                <c:pt idx="224">
                  <c:v>78.704578969509797</c:v>
                </c:pt>
                <c:pt idx="225">
                  <c:v>79.432823472428097</c:v>
                </c:pt>
                <c:pt idx="226">
                  <c:v>80.167806338767903</c:v>
                </c:pt>
                <c:pt idx="227">
                  <c:v>80.909589917838204</c:v>
                </c:pt>
                <c:pt idx="228">
                  <c:v>81.658237135859196</c:v>
                </c:pt>
                <c:pt idx="229">
                  <c:v>82.413811501300202</c:v>
                </c:pt>
                <c:pt idx="230">
                  <c:v>83.176377110267097</c:v>
                </c:pt>
                <c:pt idx="231">
                  <c:v>83.945998651939703</c:v>
                </c:pt>
                <c:pt idx="232">
                  <c:v>84.722741414059598</c:v>
                </c:pt>
                <c:pt idx="233">
                  <c:v>85.506671288468297</c:v>
                </c:pt>
                <c:pt idx="234">
                  <c:v>86.297854776696994</c:v>
                </c:pt>
                <c:pt idx="235">
                  <c:v>87.096358995608</c:v>
                </c:pt>
                <c:pt idx="236">
                  <c:v>87.902251683088394</c:v>
                </c:pt>
                <c:pt idx="237">
                  <c:v>88.715601203795998</c:v>
                </c:pt>
                <c:pt idx="238">
                  <c:v>89.536476554959293</c:v>
                </c:pt>
                <c:pt idx="239">
                  <c:v>90.364947372230105</c:v>
                </c:pt>
                <c:pt idx="240">
                  <c:v>91.201083935590901</c:v>
                </c:pt>
                <c:pt idx="241">
                  <c:v>92.044957175317094</c:v>
                </c:pt>
                <c:pt idx="242">
                  <c:v>92.896638677993593</c:v>
                </c:pt>
                <c:pt idx="243">
                  <c:v>93.756200692587996</c:v>
                </c:pt>
                <c:pt idx="244">
                  <c:v>94.623716136579205</c:v>
                </c:pt>
                <c:pt idx="245">
                  <c:v>95.499258602143499</c:v>
                </c:pt>
                <c:pt idx="246">
                  <c:v>96.382902362397004</c:v>
                </c:pt>
                <c:pt idx="247">
                  <c:v>97.274722377696506</c:v>
                </c:pt>
                <c:pt idx="248">
                  <c:v>98.174794301998404</c:v>
                </c:pt>
                <c:pt idx="249">
                  <c:v>99.083194489276707</c:v>
                </c:pt>
                <c:pt idx="250">
                  <c:v>100</c:v>
                </c:pt>
                <c:pt idx="251">
                  <c:v>100.92528860766799</c:v>
                </c:pt>
                <c:pt idx="252">
                  <c:v>101.85913880541101</c:v>
                </c:pt>
                <c:pt idx="253">
                  <c:v>102.80162981264699</c:v>
                </c:pt>
                <c:pt idx="254">
                  <c:v>103.75284158180099</c:v>
                </c:pt>
                <c:pt idx="255">
                  <c:v>104.71285480508899</c:v>
                </c:pt>
                <c:pt idx="256">
                  <c:v>105.68175092136499</c:v>
                </c:pt>
                <c:pt idx="257">
                  <c:v>106.659612123025</c:v>
                </c:pt>
                <c:pt idx="258">
                  <c:v>107.64652136298299</c:v>
                </c:pt>
                <c:pt idx="259">
                  <c:v>108.642562361706</c:v>
                </c:pt>
                <c:pt idx="260">
                  <c:v>109.647819614318</c:v>
                </c:pt>
                <c:pt idx="261">
                  <c:v>110.66237839776601</c:v>
                </c:pt>
                <c:pt idx="262">
                  <c:v>111.686324778056</c:v>
                </c:pt>
                <c:pt idx="263">
                  <c:v>112.719745617551</c:v>
                </c:pt>
                <c:pt idx="264">
                  <c:v>113.762728582343</c:v>
                </c:pt>
                <c:pt idx="265">
                  <c:v>114.815362149688</c:v>
                </c:pt>
                <c:pt idx="266">
                  <c:v>115.87773561551199</c:v>
                </c:pt>
                <c:pt idx="267">
                  <c:v>116.949939101987</c:v>
                </c:pt>
                <c:pt idx="268">
                  <c:v>118.032063565172</c:v>
                </c:pt>
                <c:pt idx="269">
                  <c:v>119.12420080273699</c:v>
                </c:pt>
                <c:pt idx="270">
                  <c:v>120.226443461741</c:v>
                </c:pt>
                <c:pt idx="271">
                  <c:v>121.338885046497</c:v>
                </c:pt>
                <c:pt idx="272">
                  <c:v>122.461619926504</c:v>
                </c:pt>
                <c:pt idx="273">
                  <c:v>123.594743344451</c:v>
                </c:pt>
                <c:pt idx="274">
                  <c:v>124.738351424294</c:v>
                </c:pt>
                <c:pt idx="275">
                  <c:v>125.892541179416</c:v>
                </c:pt>
                <c:pt idx="276">
                  <c:v>127.05741052085401</c:v>
                </c:pt>
                <c:pt idx="277">
                  <c:v>128.23305826560201</c:v>
                </c:pt>
                <c:pt idx="278">
                  <c:v>129.419584144998</c:v>
                </c:pt>
                <c:pt idx="279">
                  <c:v>130.61708881318401</c:v>
                </c:pt>
                <c:pt idx="280">
                  <c:v>131.82567385563999</c:v>
                </c:pt>
                <c:pt idx="281">
                  <c:v>133.04544179780899</c:v>
                </c:pt>
                <c:pt idx="282">
                  <c:v>134.27649611378601</c:v>
                </c:pt>
                <c:pt idx="283">
                  <c:v>135.518941235103</c:v>
                </c:pt>
                <c:pt idx="284">
                  <c:v>136.77288255958399</c:v>
                </c:pt>
                <c:pt idx="285">
                  <c:v>138.03842646028801</c:v>
                </c:pt>
                <c:pt idx="286">
                  <c:v>139.31568029453001</c:v>
                </c:pt>
                <c:pt idx="287">
                  <c:v>140.60475241299099</c:v>
                </c:pt>
                <c:pt idx="288">
                  <c:v>141.905752168909</c:v>
                </c:pt>
                <c:pt idx="289">
                  <c:v>143.21878992735401</c:v>
                </c:pt>
                <c:pt idx="290">
                  <c:v>144.54397707459199</c:v>
                </c:pt>
                <c:pt idx="291">
                  <c:v>145.88142602753399</c:v>
                </c:pt>
                <c:pt idx="292">
                  <c:v>147.23125024327101</c:v>
                </c:pt>
                <c:pt idx="293">
                  <c:v>148.59356422869999</c:v>
                </c:pt>
                <c:pt idx="294">
                  <c:v>149.96848355023701</c:v>
                </c:pt>
                <c:pt idx="295">
                  <c:v>151.35612484361999</c:v>
                </c:pt>
                <c:pt idx="296">
                  <c:v>152.75660582380701</c:v>
                </c:pt>
                <c:pt idx="297">
                  <c:v>154.170045294955</c:v>
                </c:pt>
                <c:pt idx="298">
                  <c:v>155.596563160507</c:v>
                </c:pt>
                <c:pt idx="299">
                  <c:v>157.03628043335499</c:v>
                </c:pt>
                <c:pt idx="300">
                  <c:v>158.48931924611099</c:v>
                </c:pt>
                <c:pt idx="301">
                  <c:v>159.955802861466</c:v>
                </c:pt>
                <c:pt idx="302">
                  <c:v>161.435855682648</c:v>
                </c:pt>
                <c:pt idx="303">
                  <c:v>162.92960326397201</c:v>
                </c:pt>
                <c:pt idx="304">
                  <c:v>164.43717232149299</c:v>
                </c:pt>
                <c:pt idx="305">
                  <c:v>165.95869074375599</c:v>
                </c:pt>
                <c:pt idx="306">
                  <c:v>167.494287602643</c:v>
                </c:pt>
                <c:pt idx="307">
                  <c:v>169.044093164326</c:v>
                </c:pt>
                <c:pt idx="308">
                  <c:v>170.60823890031199</c:v>
                </c:pt>
                <c:pt idx="309">
                  <c:v>172.18685749860001</c:v>
                </c:pt>
                <c:pt idx="310">
                  <c:v>173.78008287493699</c:v>
                </c:pt>
                <c:pt idx="311">
                  <c:v>175.388050184176</c:v>
                </c:pt>
                <c:pt idx="312">
                  <c:v>177.010895831742</c:v>
                </c:pt>
                <c:pt idx="313">
                  <c:v>178.64875748520501</c:v>
                </c:pt>
                <c:pt idx="314">
                  <c:v>180.301774085956</c:v>
                </c:pt>
                <c:pt idx="315">
                  <c:v>181.97008586099801</c:v>
                </c:pt>
                <c:pt idx="316">
                  <c:v>183.65383433483399</c:v>
                </c:pt>
                <c:pt idx="317">
                  <c:v>185.35316234148101</c:v>
                </c:pt>
                <c:pt idx="318">
                  <c:v>187.06821403658</c:v>
                </c:pt>
                <c:pt idx="319">
                  <c:v>188.799134909629</c:v>
                </c:pt>
                <c:pt idx="320">
                  <c:v>190.54607179632399</c:v>
                </c:pt>
                <c:pt idx="321">
                  <c:v>192.30917289101501</c:v>
                </c:pt>
                <c:pt idx="322">
                  <c:v>194.088587759277</c:v>
                </c:pt>
                <c:pt idx="323">
                  <c:v>195.88446735059901</c:v>
                </c:pt>
                <c:pt idx="324">
                  <c:v>197.696964011186</c:v>
                </c:pt>
                <c:pt idx="325">
                  <c:v>199.52623149688699</c:v>
                </c:pt>
                <c:pt idx="326">
                  <c:v>201.372424986238</c:v>
                </c:pt>
                <c:pt idx="327">
                  <c:v>203.235701093622</c:v>
                </c:pt>
                <c:pt idx="328">
                  <c:v>205.11621788255599</c:v>
                </c:pt>
                <c:pt idx="329">
                  <c:v>207.01413487910401</c:v>
                </c:pt>
                <c:pt idx="330">
                  <c:v>208.92961308540299</c:v>
                </c:pt>
                <c:pt idx="331">
                  <c:v>210.86281499332799</c:v>
                </c:pt>
                <c:pt idx="332">
                  <c:v>212.81390459827099</c:v>
                </c:pt>
                <c:pt idx="333">
                  <c:v>214.783047413053</c:v>
                </c:pt>
                <c:pt idx="334">
                  <c:v>216.77041048196901</c:v>
                </c:pt>
                <c:pt idx="335">
                  <c:v>218.77616239495501</c:v>
                </c:pt>
                <c:pt idx="336">
                  <c:v>220.80047330189001</c:v>
                </c:pt>
                <c:pt idx="337">
                  <c:v>222.84351492702999</c:v>
                </c:pt>
                <c:pt idx="338">
                  <c:v>224.90546058357799</c:v>
                </c:pt>
                <c:pt idx="339">
                  <c:v>226.98648518838201</c:v>
                </c:pt>
                <c:pt idx="340">
                  <c:v>229.08676527677699</c:v>
                </c:pt>
                <c:pt idx="341">
                  <c:v>231.20647901755899</c:v>
                </c:pt>
                <c:pt idx="342">
                  <c:v>233.3458062281</c:v>
                </c:pt>
                <c:pt idx="343">
                  <c:v>235.50492838960099</c:v>
                </c:pt>
                <c:pt idx="344">
                  <c:v>237.68402866248701</c:v>
                </c:pt>
                <c:pt idx="345">
                  <c:v>239.88329190194901</c:v>
                </c:pt>
                <c:pt idx="346">
                  <c:v>242.10290467361699</c:v>
                </c:pt>
                <c:pt idx="347">
                  <c:v>244.34305526939701</c:v>
                </c:pt>
                <c:pt idx="348">
                  <c:v>246.60393372343299</c:v>
                </c:pt>
                <c:pt idx="349">
                  <c:v>248.88573182823899</c:v>
                </c:pt>
                <c:pt idx="350">
                  <c:v>251.18864315095701</c:v>
                </c:pt>
                <c:pt idx="351">
                  <c:v>253.51286304979001</c:v>
                </c:pt>
                <c:pt idx="352">
                  <c:v>255.85858869056401</c:v>
                </c:pt>
                <c:pt idx="353">
                  <c:v>258.22601906345898</c:v>
                </c:pt>
                <c:pt idx="354">
                  <c:v>260.61535499988901</c:v>
                </c:pt>
                <c:pt idx="355">
                  <c:v>263.026799189538</c:v>
                </c:pt>
                <c:pt idx="356">
                  <c:v>265.46055619755299</c:v>
                </c:pt>
                <c:pt idx="357">
                  <c:v>267.91683248190299</c:v>
                </c:pt>
                <c:pt idx="358">
                  <c:v>270.39583641088399</c:v>
                </c:pt>
                <c:pt idx="359">
                  <c:v>272.897778280804</c:v>
                </c:pt>
                <c:pt idx="360">
                  <c:v>275.42287033381598</c:v>
                </c:pt>
                <c:pt idx="361">
                  <c:v>277.97132677592799</c:v>
                </c:pt>
                <c:pt idx="362">
                  <c:v>280.54336379517099</c:v>
                </c:pt>
                <c:pt idx="363">
                  <c:v>283.13919957993699</c:v>
                </c:pt>
                <c:pt idx="364">
                  <c:v>285.75905433749398</c:v>
                </c:pt>
                <c:pt idx="365">
                  <c:v>288.40315031265999</c:v>
                </c:pt>
                <c:pt idx="366">
                  <c:v>291.07171180666001</c:v>
                </c:pt>
                <c:pt idx="367">
                  <c:v>293.76496519615301</c:v>
                </c:pt>
                <c:pt idx="368">
                  <c:v>296.48313895243399</c:v>
                </c:pt>
                <c:pt idx="369">
                  <c:v>299.22646366081801</c:v>
                </c:pt>
                <c:pt idx="370">
                  <c:v>301.995172040201</c:v>
                </c:pt>
                <c:pt idx="371">
                  <c:v>304.78949896279801</c:v>
                </c:pt>
                <c:pt idx="372">
                  <c:v>307.60968147406999</c:v>
                </c:pt>
                <c:pt idx="373">
                  <c:v>310.45595881283498</c:v>
                </c:pt>
                <c:pt idx="374">
                  <c:v>313.32857243155797</c:v>
                </c:pt>
                <c:pt idx="375">
                  <c:v>316.22776601683699</c:v>
                </c:pt>
                <c:pt idx="376">
                  <c:v>319.15378551007598</c:v>
                </c:pt>
                <c:pt idx="377">
                  <c:v>322.106879128343</c:v>
                </c:pt>
                <c:pt idx="378">
                  <c:v>325.087297385434</c:v>
                </c:pt>
                <c:pt idx="379">
                  <c:v>328.095293113119</c:v>
                </c:pt>
                <c:pt idx="380">
                  <c:v>331.13112148259103</c:v>
                </c:pt>
                <c:pt idx="381">
                  <c:v>334.19504002611399</c:v>
                </c:pt>
                <c:pt idx="382">
                  <c:v>337.28730865886803</c:v>
                </c:pt>
                <c:pt idx="383">
                  <c:v>340.40818970100003</c:v>
                </c:pt>
                <c:pt idx="384">
                  <c:v>343.55794789987402</c:v>
                </c:pt>
                <c:pt idx="385">
                  <c:v>346.73685045253097</c:v>
                </c:pt>
                <c:pt idx="386">
                  <c:v>349.94516702835699</c:v>
                </c:pt>
                <c:pt idx="387">
                  <c:v>353.183169791956</c:v>
                </c:pt>
                <c:pt idx="388">
                  <c:v>356.45113342624398</c:v>
                </c:pt>
                <c:pt idx="389">
                  <c:v>359.74933515574202</c:v>
                </c:pt>
                <c:pt idx="390">
                  <c:v>363.07805477010101</c:v>
                </c:pt>
                <c:pt idx="391">
                  <c:v>366.437574647833</c:v>
                </c:pt>
                <c:pt idx="392">
                  <c:v>369.828179780266</c:v>
                </c:pt>
                <c:pt idx="393">
                  <c:v>373.25015779571999</c:v>
                </c:pt>
                <c:pt idx="394">
                  <c:v>376.70379898390797</c:v>
                </c:pt>
                <c:pt idx="395">
                  <c:v>380.189396320561</c:v>
                </c:pt>
                <c:pt idx="396">
                  <c:v>383.70724549227799</c:v>
                </c:pt>
                <c:pt idx="397">
                  <c:v>387.25764492161699</c:v>
                </c:pt>
                <c:pt idx="398">
                  <c:v>390.84089579240202</c:v>
                </c:pt>
                <c:pt idx="399">
                  <c:v>394.45730207527799</c:v>
                </c:pt>
                <c:pt idx="400">
                  <c:v>398.10717055349699</c:v>
                </c:pt>
                <c:pt idx="401">
                  <c:v>401.79081084894</c:v>
                </c:pt>
                <c:pt idx="402">
                  <c:v>405.50853544838299</c:v>
                </c:pt>
                <c:pt idx="403">
                  <c:v>409.26065973000999</c:v>
                </c:pt>
                <c:pt idx="404">
                  <c:v>413.04750199016098</c:v>
                </c:pt>
                <c:pt idx="405">
                  <c:v>416.86938347033498</c:v>
                </c:pt>
                <c:pt idx="406">
                  <c:v>420.72662838444398</c:v>
                </c:pt>
                <c:pt idx="407">
                  <c:v>424.61956394631198</c:v>
                </c:pt>
                <c:pt idx="408">
                  <c:v>428.54852039743901</c:v>
                </c:pt>
                <c:pt idx="409">
                  <c:v>432.51383103500802</c:v>
                </c:pt>
                <c:pt idx="410">
                  <c:v>436.51583224016503</c:v>
                </c:pt>
                <c:pt idx="411">
                  <c:v>440.55486350655298</c:v>
                </c:pt>
                <c:pt idx="412">
                  <c:v>444.63126746910802</c:v>
                </c:pt>
                <c:pt idx="413">
                  <c:v>448.745389933132</c:v>
                </c:pt>
                <c:pt idx="414">
                  <c:v>452.89757990362</c:v>
                </c:pt>
                <c:pt idx="415">
                  <c:v>457.08818961487401</c:v>
                </c:pt>
                <c:pt idx="416">
                  <c:v>461.317574560379</c:v>
                </c:pt>
                <c:pt idx="417">
                  <c:v>465.58609352295798</c:v>
                </c:pt>
                <c:pt idx="418">
                  <c:v>469.89410860521502</c:v>
                </c:pt>
                <c:pt idx="419">
                  <c:v>474.24198526024401</c:v>
                </c:pt>
                <c:pt idx="420">
                  <c:v>478.63009232263801</c:v>
                </c:pt>
                <c:pt idx="421">
                  <c:v>483.05880203977199</c:v>
                </c:pt>
                <c:pt idx="422">
                  <c:v>487.52849010338599</c:v>
                </c:pt>
                <c:pt idx="423">
                  <c:v>492.03953568144999</c:v>
                </c:pt>
                <c:pt idx="424">
                  <c:v>496.59232145033599</c:v>
                </c:pt>
                <c:pt idx="425">
                  <c:v>501.18723362727201</c:v>
                </c:pt>
                <c:pt idx="426">
                  <c:v>505.82466200311302</c:v>
                </c:pt>
                <c:pt idx="427">
                  <c:v>510.50499997540601</c:v>
                </c:pt>
                <c:pt idx="428">
                  <c:v>515.22864458175604</c:v>
                </c:pt>
                <c:pt idx="429">
                  <c:v>519.99599653351504</c:v>
                </c:pt>
                <c:pt idx="430">
                  <c:v>524.80746024977202</c:v>
                </c:pt>
                <c:pt idx="431">
                  <c:v>529.66344389165704</c:v>
                </c:pt>
                <c:pt idx="432">
                  <c:v>534.56435939697099</c:v>
                </c:pt>
                <c:pt idx="433">
                  <c:v>539.51062251512701</c:v>
                </c:pt>
                <c:pt idx="434">
                  <c:v>544.50265284242096</c:v>
                </c:pt>
                <c:pt idx="435">
                  <c:v>549.54087385762398</c:v>
                </c:pt>
                <c:pt idx="436">
                  <c:v>554.62571295790997</c:v>
                </c:pt>
                <c:pt idx="437">
                  <c:v>559.75760149510995</c:v>
                </c:pt>
                <c:pt idx="438">
                  <c:v>564.93697481230197</c:v>
                </c:pt>
                <c:pt idx="439">
                  <c:v>570.16427228074701</c:v>
                </c:pt>
                <c:pt idx="440">
                  <c:v>575.43993733715604</c:v>
                </c:pt>
                <c:pt idx="441">
                  <c:v>580.764417521312</c:v>
                </c:pt>
                <c:pt idx="442">
                  <c:v>586.13816451402795</c:v>
                </c:pt>
                <c:pt idx="443">
                  <c:v>591.56163417547305</c:v>
                </c:pt>
                <c:pt idx="444">
                  <c:v>597.03528658383595</c:v>
                </c:pt>
                <c:pt idx="445">
                  <c:v>602.55958607435696</c:v>
                </c:pt>
                <c:pt idx="446">
                  <c:v>608.13500127871703</c:v>
                </c:pt>
                <c:pt idx="447">
                  <c:v>613.762005164794</c:v>
                </c:pt>
                <c:pt idx="448">
                  <c:v>619.44107507678098</c:v>
                </c:pt>
                <c:pt idx="449">
                  <c:v>625.17269277568505</c:v>
                </c:pt>
                <c:pt idx="450">
                  <c:v>630.957344480193</c:v>
                </c:pt>
                <c:pt idx="451">
                  <c:v>636.79552090791503</c:v>
                </c:pt>
                <c:pt idx="452">
                  <c:v>642.68771731701895</c:v>
                </c:pt>
                <c:pt idx="453">
                  <c:v>648.63443354823801</c:v>
                </c:pt>
                <c:pt idx="454">
                  <c:v>654.63617406727496</c:v>
                </c:pt>
                <c:pt idx="455">
                  <c:v>660.69344800759598</c:v>
                </c:pt>
                <c:pt idx="456">
                  <c:v>666.80676921362203</c:v>
                </c:pt>
                <c:pt idx="457">
                  <c:v>672.97665628431696</c:v>
                </c:pt>
                <c:pt idx="458">
                  <c:v>679.20363261718398</c:v>
                </c:pt>
                <c:pt idx="459">
                  <c:v>685.48822645266102</c:v>
                </c:pt>
                <c:pt idx="460">
                  <c:v>691.83097091893603</c:v>
                </c:pt>
                <c:pt idx="461">
                  <c:v>698.23240407717105</c:v>
                </c:pt>
                <c:pt idx="462">
                  <c:v>704.69306896714602</c:v>
                </c:pt>
                <c:pt idx="463">
                  <c:v>711.21351365332896</c:v>
                </c:pt>
                <c:pt idx="464">
                  <c:v>717.79429127136098</c:v>
                </c:pt>
                <c:pt idx="465">
                  <c:v>724.43596007499002</c:v>
                </c:pt>
                <c:pt idx="466">
                  <c:v>731.13908348341704</c:v>
                </c:pt>
                <c:pt idx="467">
                  <c:v>737.90423012910105</c:v>
                </c:pt>
                <c:pt idx="468">
                  <c:v>744.73197390598898</c:v>
                </c:pt>
                <c:pt idx="469">
                  <c:v>751.62289401820499</c:v>
                </c:pt>
                <c:pt idx="470">
                  <c:v>758.57757502918298</c:v>
                </c:pt>
                <c:pt idx="471">
                  <c:v>765.596606911256</c:v>
                </c:pt>
                <c:pt idx="472">
                  <c:v>772.68058509570199</c:v>
                </c:pt>
                <c:pt idx="473">
                  <c:v>779.83011052325799</c:v>
                </c:pt>
                <c:pt idx="474">
                  <c:v>787.04578969509805</c:v>
                </c:pt>
                <c:pt idx="475">
                  <c:v>794.32823472428095</c:v>
                </c:pt>
                <c:pt idx="476">
                  <c:v>801.67806338767798</c:v>
                </c:pt>
                <c:pt idx="477">
                  <c:v>809.09589917838196</c:v>
                </c:pt>
                <c:pt idx="478">
                  <c:v>816.58237135859201</c:v>
                </c:pt>
                <c:pt idx="479">
                  <c:v>824.13811501300199</c:v>
                </c:pt>
                <c:pt idx="480">
                  <c:v>831.76377110267003</c:v>
                </c:pt>
                <c:pt idx="481">
                  <c:v>839.45998651939703</c:v>
                </c:pt>
                <c:pt idx="482">
                  <c:v>847.22741414059601</c:v>
                </c:pt>
                <c:pt idx="483">
                  <c:v>855.06671288468306</c:v>
                </c:pt>
                <c:pt idx="484">
                  <c:v>862.97854776697</c:v>
                </c:pt>
                <c:pt idx="485">
                  <c:v>870.96358995608</c:v>
                </c:pt>
                <c:pt idx="486">
                  <c:v>879.022516830884</c:v>
                </c:pt>
                <c:pt idx="487">
                  <c:v>887.15601203795995</c:v>
                </c:pt>
                <c:pt idx="488">
                  <c:v>895.36476554959302</c:v>
                </c:pt>
                <c:pt idx="489">
                  <c:v>903.64947372230097</c:v>
                </c:pt>
                <c:pt idx="490">
                  <c:v>912.01083935590896</c:v>
                </c:pt>
                <c:pt idx="491">
                  <c:v>920.44957175317097</c:v>
                </c:pt>
                <c:pt idx="492">
                  <c:v>928.96638677993599</c:v>
                </c:pt>
                <c:pt idx="493">
                  <c:v>937.56200692588004</c:v>
                </c:pt>
                <c:pt idx="494">
                  <c:v>946.23716136579196</c:v>
                </c:pt>
                <c:pt idx="495">
                  <c:v>954.99258602143505</c:v>
                </c:pt>
                <c:pt idx="496">
                  <c:v>963.82902362396999</c:v>
                </c:pt>
                <c:pt idx="497">
                  <c:v>972.74722377696503</c:v>
                </c:pt>
                <c:pt idx="498">
                  <c:v>981.74794301998395</c:v>
                </c:pt>
                <c:pt idx="499">
                  <c:v>990.83194489276696</c:v>
                </c:pt>
                <c:pt idx="500">
                  <c:v>1000</c:v>
                </c:pt>
                <c:pt idx="501">
                  <c:v>1009.2528860766801</c:v>
                </c:pt>
                <c:pt idx="502">
                  <c:v>1018.59138805411</c:v>
                </c:pt>
                <c:pt idx="503">
                  <c:v>1028.01629812647</c:v>
                </c:pt>
                <c:pt idx="504">
                  <c:v>1037.52841581801</c:v>
                </c:pt>
                <c:pt idx="505">
                  <c:v>1047.12854805089</c:v>
                </c:pt>
                <c:pt idx="506">
                  <c:v>1056.8175092136501</c:v>
                </c:pt>
                <c:pt idx="507">
                  <c:v>1066.59612123025</c:v>
                </c:pt>
                <c:pt idx="508">
                  <c:v>1076.46521362983</c:v>
                </c:pt>
                <c:pt idx="509">
                  <c:v>1086.42562361706</c:v>
                </c:pt>
                <c:pt idx="510">
                  <c:v>1096.47819614318</c:v>
                </c:pt>
                <c:pt idx="511">
                  <c:v>1106.62378397766</c:v>
                </c:pt>
                <c:pt idx="512">
                  <c:v>1116.86324778056</c:v>
                </c:pt>
                <c:pt idx="513">
                  <c:v>1127.1974561755101</c:v>
                </c:pt>
                <c:pt idx="514">
                  <c:v>1137.6272858234299</c:v>
                </c:pt>
                <c:pt idx="515">
                  <c:v>1148.1536214968801</c:v>
                </c:pt>
                <c:pt idx="516">
                  <c:v>1158.7773561551201</c:v>
                </c:pt>
                <c:pt idx="517">
                  <c:v>1169.49939101987</c:v>
                </c:pt>
                <c:pt idx="518">
                  <c:v>1180.3206356517201</c:v>
                </c:pt>
                <c:pt idx="519">
                  <c:v>1191.24200802737</c:v>
                </c:pt>
                <c:pt idx="520">
                  <c:v>1202.26443461741</c:v>
                </c:pt>
                <c:pt idx="521">
                  <c:v>1213.3888504649699</c:v>
                </c:pt>
                <c:pt idx="522">
                  <c:v>1224.61619926504</c:v>
                </c:pt>
                <c:pt idx="523">
                  <c:v>1235.9474334445099</c:v>
                </c:pt>
                <c:pt idx="524">
                  <c:v>1247.38351424294</c:v>
                </c:pt>
                <c:pt idx="525">
                  <c:v>1258.92541179416</c:v>
                </c:pt>
                <c:pt idx="526">
                  <c:v>1270.57410520854</c:v>
                </c:pt>
                <c:pt idx="527">
                  <c:v>1282.3305826560199</c:v>
                </c:pt>
                <c:pt idx="528">
                  <c:v>1294.19584144998</c:v>
                </c:pt>
                <c:pt idx="529">
                  <c:v>1306.17088813184</c:v>
                </c:pt>
                <c:pt idx="530">
                  <c:v>1318.2567385564</c:v>
                </c:pt>
                <c:pt idx="531">
                  <c:v>1330.4544179780901</c:v>
                </c:pt>
                <c:pt idx="532">
                  <c:v>1342.7649611378599</c:v>
                </c:pt>
                <c:pt idx="533">
                  <c:v>1355.1894123510299</c:v>
                </c:pt>
                <c:pt idx="534">
                  <c:v>1367.7288255958399</c:v>
                </c:pt>
                <c:pt idx="535">
                  <c:v>1380.38426460288</c:v>
                </c:pt>
                <c:pt idx="536">
                  <c:v>1393.1568029452999</c:v>
                </c:pt>
                <c:pt idx="537">
                  <c:v>1406.04752412991</c:v>
                </c:pt>
                <c:pt idx="538">
                  <c:v>1419.05752168909</c:v>
                </c:pt>
                <c:pt idx="539">
                  <c:v>1432.1878992735401</c:v>
                </c:pt>
                <c:pt idx="540">
                  <c:v>1445.43977074592</c:v>
                </c:pt>
                <c:pt idx="541">
                  <c:v>1458.8142602753401</c:v>
                </c:pt>
                <c:pt idx="542">
                  <c:v>1472.3125024327101</c:v>
                </c:pt>
                <c:pt idx="543">
                  <c:v>1485.9356422870001</c:v>
                </c:pt>
                <c:pt idx="544">
                  <c:v>1499.6848355023701</c:v>
                </c:pt>
                <c:pt idx="545">
                  <c:v>1513.5612484362</c:v>
                </c:pt>
                <c:pt idx="546">
                  <c:v>1527.5660582380699</c:v>
                </c:pt>
                <c:pt idx="547">
                  <c:v>1541.70045294956</c:v>
                </c:pt>
                <c:pt idx="548">
                  <c:v>1555.96563160507</c:v>
                </c:pt>
                <c:pt idx="549">
                  <c:v>1570.36280433355</c:v>
                </c:pt>
                <c:pt idx="550">
                  <c:v>1584.8931924611099</c:v>
                </c:pt>
                <c:pt idx="551">
                  <c:v>1599.5580286146601</c:v>
                </c:pt>
                <c:pt idx="552">
                  <c:v>1614.35855682648</c:v>
                </c:pt>
                <c:pt idx="553">
                  <c:v>1629.2960326397199</c:v>
                </c:pt>
                <c:pt idx="554">
                  <c:v>1644.3717232149299</c:v>
                </c:pt>
                <c:pt idx="555">
                  <c:v>1659.5869074375601</c:v>
                </c:pt>
                <c:pt idx="556">
                  <c:v>1674.94287602643</c:v>
                </c:pt>
                <c:pt idx="557">
                  <c:v>1690.44093164326</c:v>
                </c:pt>
                <c:pt idx="558">
                  <c:v>1706.0823890031199</c:v>
                </c:pt>
                <c:pt idx="559">
                  <c:v>1721.8685749860001</c:v>
                </c:pt>
                <c:pt idx="560">
                  <c:v>1737.8008287493701</c:v>
                </c:pt>
                <c:pt idx="561">
                  <c:v>1753.88050184176</c:v>
                </c:pt>
                <c:pt idx="562">
                  <c:v>1770.10895831742</c:v>
                </c:pt>
                <c:pt idx="563">
                  <c:v>1786.4875748520401</c:v>
                </c:pt>
                <c:pt idx="564">
                  <c:v>1803.01774085956</c:v>
                </c:pt>
                <c:pt idx="565">
                  <c:v>1819.7008586099801</c:v>
                </c:pt>
                <c:pt idx="566">
                  <c:v>1836.53834334834</c:v>
                </c:pt>
                <c:pt idx="567">
                  <c:v>1853.5316234148099</c:v>
                </c:pt>
                <c:pt idx="568">
                  <c:v>1870.68214036579</c:v>
                </c:pt>
                <c:pt idx="569">
                  <c:v>1887.9913490962899</c:v>
                </c:pt>
                <c:pt idx="570">
                  <c:v>1905.4607179632401</c:v>
                </c:pt>
                <c:pt idx="571">
                  <c:v>1923.0917289101501</c:v>
                </c:pt>
                <c:pt idx="572">
                  <c:v>1940.8858775927699</c:v>
                </c:pt>
                <c:pt idx="573">
                  <c:v>1958.8446735059799</c:v>
                </c:pt>
                <c:pt idx="574">
                  <c:v>1976.9696401118499</c:v>
                </c:pt>
                <c:pt idx="575">
                  <c:v>1995.26231496887</c:v>
                </c:pt>
                <c:pt idx="576">
                  <c:v>2013.72424986238</c:v>
                </c:pt>
                <c:pt idx="577">
                  <c:v>2032.3570109362199</c:v>
                </c:pt>
                <c:pt idx="578">
                  <c:v>2051.1621788255602</c:v>
                </c:pt>
                <c:pt idx="579">
                  <c:v>2070.1413487910399</c:v>
                </c:pt>
                <c:pt idx="580">
                  <c:v>2089.2961308540298</c:v>
                </c:pt>
                <c:pt idx="581">
                  <c:v>2108.6281499332799</c:v>
                </c:pt>
                <c:pt idx="582">
                  <c:v>2128.1390459827098</c:v>
                </c:pt>
                <c:pt idx="583">
                  <c:v>2147.8304741305301</c:v>
                </c:pt>
                <c:pt idx="584">
                  <c:v>2167.7041048196902</c:v>
                </c:pt>
                <c:pt idx="585">
                  <c:v>2187.7616239495501</c:v>
                </c:pt>
                <c:pt idx="586">
                  <c:v>2208.00473301889</c:v>
                </c:pt>
                <c:pt idx="587">
                  <c:v>2228.4351492702999</c:v>
                </c:pt>
                <c:pt idx="588">
                  <c:v>2249.05460583578</c:v>
                </c:pt>
                <c:pt idx="589">
                  <c:v>2269.8648518838199</c:v>
                </c:pt>
                <c:pt idx="590">
                  <c:v>2290.8676527677699</c:v>
                </c:pt>
                <c:pt idx="591">
                  <c:v>2312.0647901755901</c:v>
                </c:pt>
                <c:pt idx="592">
                  <c:v>2333.4580622809999</c:v>
                </c:pt>
                <c:pt idx="593">
                  <c:v>2355.0492838959999</c:v>
                </c:pt>
                <c:pt idx="594">
                  <c:v>2376.8402866248698</c:v>
                </c:pt>
                <c:pt idx="595">
                  <c:v>2398.83291901949</c:v>
                </c:pt>
                <c:pt idx="596">
                  <c:v>2421.0290467361701</c:v>
                </c:pt>
                <c:pt idx="597">
                  <c:v>2443.4305526939702</c:v>
                </c:pt>
                <c:pt idx="598">
                  <c:v>2466.0393372343301</c:v>
                </c:pt>
                <c:pt idx="599">
                  <c:v>2488.8573182823902</c:v>
                </c:pt>
                <c:pt idx="600">
                  <c:v>2511.8864315095698</c:v>
                </c:pt>
                <c:pt idx="601">
                  <c:v>2535.1286304978998</c:v>
                </c:pt>
                <c:pt idx="602">
                  <c:v>2558.5858869056401</c:v>
                </c:pt>
                <c:pt idx="603">
                  <c:v>2582.2601906345899</c:v>
                </c:pt>
                <c:pt idx="604">
                  <c:v>2606.15354999889</c:v>
                </c:pt>
                <c:pt idx="605">
                  <c:v>2630.26799189538</c:v>
                </c:pt>
                <c:pt idx="606">
                  <c:v>2654.6055619755298</c:v>
                </c:pt>
                <c:pt idx="607">
                  <c:v>2679.1683248190302</c:v>
                </c:pt>
                <c:pt idx="608">
                  <c:v>2703.9583641088402</c:v>
                </c:pt>
                <c:pt idx="609">
                  <c:v>2728.97778280804</c:v>
                </c:pt>
                <c:pt idx="610">
                  <c:v>2754.2287033381599</c:v>
                </c:pt>
                <c:pt idx="611">
                  <c:v>2779.7132677592799</c:v>
                </c:pt>
                <c:pt idx="612">
                  <c:v>2805.4336379517099</c:v>
                </c:pt>
                <c:pt idx="613">
                  <c:v>2831.3919957993699</c:v>
                </c:pt>
                <c:pt idx="614">
                  <c:v>2857.5905433749399</c:v>
                </c:pt>
                <c:pt idx="615">
                  <c:v>2884.0315031266</c:v>
                </c:pt>
                <c:pt idx="616">
                  <c:v>2910.7171180666001</c:v>
                </c:pt>
                <c:pt idx="617">
                  <c:v>2937.6496519615298</c:v>
                </c:pt>
                <c:pt idx="618">
                  <c:v>2964.83138952434</c:v>
                </c:pt>
                <c:pt idx="619">
                  <c:v>2992.2646366081799</c:v>
                </c:pt>
                <c:pt idx="620">
                  <c:v>3019.9517204020099</c:v>
                </c:pt>
                <c:pt idx="621">
                  <c:v>3047.8949896279801</c:v>
                </c:pt>
                <c:pt idx="622">
                  <c:v>3076.0968147407002</c:v>
                </c:pt>
                <c:pt idx="623">
                  <c:v>3104.5595881283498</c:v>
                </c:pt>
                <c:pt idx="624">
                  <c:v>3133.28572431558</c:v>
                </c:pt>
                <c:pt idx="625">
                  <c:v>3162.2776601683699</c:v>
                </c:pt>
                <c:pt idx="626">
                  <c:v>3191.5378551007602</c:v>
                </c:pt>
                <c:pt idx="627">
                  <c:v>3221.0687912834301</c:v>
                </c:pt>
                <c:pt idx="628">
                  <c:v>3250.8729738543402</c:v>
                </c:pt>
                <c:pt idx="629">
                  <c:v>3280.9529311311899</c:v>
                </c:pt>
                <c:pt idx="630">
                  <c:v>3311.3112148259102</c:v>
                </c:pt>
                <c:pt idx="631">
                  <c:v>3341.9504002611402</c:v>
                </c:pt>
                <c:pt idx="632">
                  <c:v>3372.8730865886801</c:v>
                </c:pt>
                <c:pt idx="633">
                  <c:v>3404.0818970099999</c:v>
                </c:pt>
                <c:pt idx="634">
                  <c:v>3435.5794789987399</c:v>
                </c:pt>
                <c:pt idx="635">
                  <c:v>3467.3685045253101</c:v>
                </c:pt>
                <c:pt idx="636">
                  <c:v>3499.4516702835699</c:v>
                </c:pt>
                <c:pt idx="637">
                  <c:v>3531.8316979195602</c:v>
                </c:pt>
                <c:pt idx="638">
                  <c:v>3564.51133426244</c:v>
                </c:pt>
                <c:pt idx="639">
                  <c:v>3597.4933515574198</c:v>
                </c:pt>
                <c:pt idx="640">
                  <c:v>3630.7805477010102</c:v>
                </c:pt>
                <c:pt idx="641">
                  <c:v>3664.3757464783298</c:v>
                </c:pt>
                <c:pt idx="642">
                  <c:v>3698.2817978026601</c:v>
                </c:pt>
                <c:pt idx="643">
                  <c:v>3732.5015779572</c:v>
                </c:pt>
                <c:pt idx="644">
                  <c:v>3767.0379898390802</c:v>
                </c:pt>
                <c:pt idx="645">
                  <c:v>3801.8939632056099</c:v>
                </c:pt>
                <c:pt idx="646">
                  <c:v>3837.0724549227798</c:v>
                </c:pt>
                <c:pt idx="647">
                  <c:v>3872.5764492161702</c:v>
                </c:pt>
                <c:pt idx="648">
                  <c:v>3908.4089579240199</c:v>
                </c:pt>
                <c:pt idx="649">
                  <c:v>3944.5730207527799</c:v>
                </c:pt>
                <c:pt idx="650">
                  <c:v>3981.0717055349701</c:v>
                </c:pt>
                <c:pt idx="651">
                  <c:v>4017.9081084894001</c:v>
                </c:pt>
                <c:pt idx="652">
                  <c:v>4055.0853544838301</c:v>
                </c:pt>
                <c:pt idx="653">
                  <c:v>4092.6065973001</c:v>
                </c:pt>
                <c:pt idx="654">
                  <c:v>4130.4750199016098</c:v>
                </c:pt>
                <c:pt idx="655">
                  <c:v>4168.6938347033501</c:v>
                </c:pt>
                <c:pt idx="656">
                  <c:v>4207.2662838444403</c:v>
                </c:pt>
                <c:pt idx="657">
                  <c:v>4246.1956394631197</c:v>
                </c:pt>
                <c:pt idx="658">
                  <c:v>4285.4852039743901</c:v>
                </c:pt>
                <c:pt idx="659">
                  <c:v>4325.1383103500802</c:v>
                </c:pt>
                <c:pt idx="660">
                  <c:v>4365.1583224016604</c:v>
                </c:pt>
                <c:pt idx="661">
                  <c:v>4405.5486350655301</c:v>
                </c:pt>
                <c:pt idx="662">
                  <c:v>4446.3126746910802</c:v>
                </c:pt>
                <c:pt idx="663">
                  <c:v>4487.4538993313199</c:v>
                </c:pt>
                <c:pt idx="664">
                  <c:v>4528.9757990362004</c:v>
                </c:pt>
                <c:pt idx="665">
                  <c:v>4570.8818961487495</c:v>
                </c:pt>
                <c:pt idx="666">
                  <c:v>4613.1757456037903</c:v>
                </c:pt>
                <c:pt idx="667">
                  <c:v>4655.8609352295898</c:v>
                </c:pt>
                <c:pt idx="668">
                  <c:v>4698.9410860521502</c:v>
                </c:pt>
                <c:pt idx="669">
                  <c:v>4742.4198526024402</c:v>
                </c:pt>
                <c:pt idx="670">
                  <c:v>4786.3009232263803</c:v>
                </c:pt>
                <c:pt idx="671">
                  <c:v>4830.5880203977204</c:v>
                </c:pt>
                <c:pt idx="672">
                  <c:v>4875.2849010338596</c:v>
                </c:pt>
                <c:pt idx="673">
                  <c:v>4920.3953568145098</c:v>
                </c:pt>
                <c:pt idx="674">
                  <c:v>4965.9232145033602</c:v>
                </c:pt>
                <c:pt idx="675">
                  <c:v>5011.8723362727196</c:v>
                </c:pt>
                <c:pt idx="676">
                  <c:v>5058.2466200311401</c:v>
                </c:pt>
                <c:pt idx="677">
                  <c:v>5105.0499997540601</c:v>
                </c:pt>
                <c:pt idx="678">
                  <c:v>5152.28644581756</c:v>
                </c:pt>
                <c:pt idx="679">
                  <c:v>5199.9599653351597</c:v>
                </c:pt>
                <c:pt idx="680">
                  <c:v>5248.0746024977198</c:v>
                </c:pt>
                <c:pt idx="681">
                  <c:v>5296.6344389165797</c:v>
                </c:pt>
                <c:pt idx="682">
                  <c:v>5345.6435939697103</c:v>
                </c:pt>
                <c:pt idx="683">
                  <c:v>5395.1062251512703</c:v>
                </c:pt>
                <c:pt idx="684">
                  <c:v>5445.0265284242096</c:v>
                </c:pt>
                <c:pt idx="685">
                  <c:v>5495.4087385762396</c:v>
                </c:pt>
                <c:pt idx="686">
                  <c:v>5546.2571295791004</c:v>
                </c:pt>
                <c:pt idx="687">
                  <c:v>5597.5760149510998</c:v>
                </c:pt>
                <c:pt idx="688">
                  <c:v>5649.3697481230201</c:v>
                </c:pt>
                <c:pt idx="689">
                  <c:v>5701.6427228074699</c:v>
                </c:pt>
                <c:pt idx="690">
                  <c:v>5754.3993733715597</c:v>
                </c:pt>
                <c:pt idx="691">
                  <c:v>5807.6441752131104</c:v>
                </c:pt>
                <c:pt idx="692">
                  <c:v>5861.3816451402799</c:v>
                </c:pt>
                <c:pt idx="693">
                  <c:v>5915.6163417547295</c:v>
                </c:pt>
                <c:pt idx="694">
                  <c:v>5970.3528658383602</c:v>
                </c:pt>
                <c:pt idx="695">
                  <c:v>6025.5958607435696</c:v>
                </c:pt>
                <c:pt idx="696">
                  <c:v>6081.3500127871703</c:v>
                </c:pt>
                <c:pt idx="697">
                  <c:v>6137.6200516479303</c:v>
                </c:pt>
                <c:pt idx="698">
                  <c:v>6194.41075076781</c:v>
                </c:pt>
                <c:pt idx="699">
                  <c:v>6251.7269277568503</c:v>
                </c:pt>
                <c:pt idx="700">
                  <c:v>6309.5734448019302</c:v>
                </c:pt>
                <c:pt idx="701">
                  <c:v>6367.9552090791503</c:v>
                </c:pt>
                <c:pt idx="702">
                  <c:v>6426.87717317019</c:v>
                </c:pt>
                <c:pt idx="703">
                  <c:v>6486.3443354823803</c:v>
                </c:pt>
                <c:pt idx="704">
                  <c:v>6546.3617406727399</c:v>
                </c:pt>
                <c:pt idx="705">
                  <c:v>6606.93448007595</c:v>
                </c:pt>
                <c:pt idx="706">
                  <c:v>6668.0676921362101</c:v>
                </c:pt>
                <c:pt idx="707">
                  <c:v>6729.7665628431696</c:v>
                </c:pt>
                <c:pt idx="708">
                  <c:v>6792.0363261718403</c:v>
                </c:pt>
                <c:pt idx="709">
                  <c:v>6854.88226452661</c:v>
                </c:pt>
                <c:pt idx="710">
                  <c:v>6918.3097091893596</c:v>
                </c:pt>
                <c:pt idx="711">
                  <c:v>6982.3240407717103</c:v>
                </c:pt>
                <c:pt idx="712">
                  <c:v>7046.9306896714597</c:v>
                </c:pt>
                <c:pt idx="713">
                  <c:v>7112.1351365332803</c:v>
                </c:pt>
                <c:pt idx="714">
                  <c:v>7177.94291271361</c:v>
                </c:pt>
                <c:pt idx="715">
                  <c:v>7244.35960074989</c:v>
                </c:pt>
                <c:pt idx="716">
                  <c:v>7311.3908348341702</c:v>
                </c:pt>
                <c:pt idx="717">
                  <c:v>7379.0423012909996</c:v>
                </c:pt>
                <c:pt idx="718">
                  <c:v>7447.3197390598798</c:v>
                </c:pt>
                <c:pt idx="719">
                  <c:v>7516.2289401820499</c:v>
                </c:pt>
                <c:pt idx="720">
                  <c:v>7585.7757502918303</c:v>
                </c:pt>
                <c:pt idx="721">
                  <c:v>7655.96606911256</c:v>
                </c:pt>
                <c:pt idx="722">
                  <c:v>7726.8058509570201</c:v>
                </c:pt>
                <c:pt idx="723">
                  <c:v>7798.3011052325801</c:v>
                </c:pt>
                <c:pt idx="724">
                  <c:v>7870.4578969509803</c:v>
                </c:pt>
                <c:pt idx="725">
                  <c:v>7943.2823472428099</c:v>
                </c:pt>
                <c:pt idx="726">
                  <c:v>8016.7806338767796</c:v>
                </c:pt>
                <c:pt idx="727">
                  <c:v>8090.9589917838202</c:v>
                </c:pt>
                <c:pt idx="728">
                  <c:v>8165.8237135859199</c:v>
                </c:pt>
                <c:pt idx="729">
                  <c:v>8241.3811501300206</c:v>
                </c:pt>
                <c:pt idx="730">
                  <c:v>8317.6377110267003</c:v>
                </c:pt>
                <c:pt idx="731">
                  <c:v>8394.5998651939699</c:v>
                </c:pt>
                <c:pt idx="732">
                  <c:v>8472.2741414059601</c:v>
                </c:pt>
                <c:pt idx="733">
                  <c:v>8550.6671288468297</c:v>
                </c:pt>
                <c:pt idx="734">
                  <c:v>8629.7854776697004</c:v>
                </c:pt>
                <c:pt idx="735">
                  <c:v>8709.6358995608007</c:v>
                </c:pt>
                <c:pt idx="736">
                  <c:v>8790.2251683088398</c:v>
                </c:pt>
                <c:pt idx="737">
                  <c:v>8871.5601203795995</c:v>
                </c:pt>
                <c:pt idx="738">
                  <c:v>8953.6476554959299</c:v>
                </c:pt>
                <c:pt idx="739">
                  <c:v>9036.4947372230108</c:v>
                </c:pt>
                <c:pt idx="740">
                  <c:v>9120.1083935590905</c:v>
                </c:pt>
                <c:pt idx="741">
                  <c:v>9204.4957175317104</c:v>
                </c:pt>
                <c:pt idx="742">
                  <c:v>9289.6638677993597</c:v>
                </c:pt>
                <c:pt idx="743">
                  <c:v>9375.6200692588009</c:v>
                </c:pt>
                <c:pt idx="744">
                  <c:v>9462.3716136579205</c:v>
                </c:pt>
                <c:pt idx="745">
                  <c:v>9549.92586021436</c:v>
                </c:pt>
                <c:pt idx="746">
                  <c:v>9638.2902362396999</c:v>
                </c:pt>
                <c:pt idx="747">
                  <c:v>9727.4722377696507</c:v>
                </c:pt>
                <c:pt idx="748">
                  <c:v>9817.4794301998409</c:v>
                </c:pt>
                <c:pt idx="749">
                  <c:v>9908.3194489276702</c:v>
                </c:pt>
                <c:pt idx="750">
                  <c:v>10000</c:v>
                </c:pt>
                <c:pt idx="751">
                  <c:v>10092.528860766801</c:v>
                </c:pt>
                <c:pt idx="752">
                  <c:v>10185.9138805411</c:v>
                </c:pt>
                <c:pt idx="753">
                  <c:v>10280.162981264701</c:v>
                </c:pt>
                <c:pt idx="754">
                  <c:v>10375.2841581801</c:v>
                </c:pt>
                <c:pt idx="755">
                  <c:v>10471.285480508899</c:v>
                </c:pt>
                <c:pt idx="756">
                  <c:v>10568.1750921365</c:v>
                </c:pt>
                <c:pt idx="757">
                  <c:v>10665.9612123025</c:v>
                </c:pt>
                <c:pt idx="758">
                  <c:v>10764.6521362983</c:v>
                </c:pt>
                <c:pt idx="759">
                  <c:v>10864.2562361706</c:v>
                </c:pt>
                <c:pt idx="760">
                  <c:v>10964.7819614318</c:v>
                </c:pt>
                <c:pt idx="761">
                  <c:v>11066.237839776601</c:v>
                </c:pt>
                <c:pt idx="762">
                  <c:v>11168.632477805601</c:v>
                </c:pt>
                <c:pt idx="763">
                  <c:v>11271.9745617551</c:v>
                </c:pt>
                <c:pt idx="764">
                  <c:v>11376.272858234301</c:v>
                </c:pt>
                <c:pt idx="765">
                  <c:v>11481.536214968801</c:v>
                </c:pt>
                <c:pt idx="766">
                  <c:v>11587.773561551199</c:v>
                </c:pt>
                <c:pt idx="767">
                  <c:v>11694.9939101987</c:v>
                </c:pt>
                <c:pt idx="768">
                  <c:v>11803.206356517199</c:v>
                </c:pt>
                <c:pt idx="769">
                  <c:v>11912.4200802737</c:v>
                </c:pt>
                <c:pt idx="770">
                  <c:v>12022.6443461741</c:v>
                </c:pt>
                <c:pt idx="771">
                  <c:v>12133.8885046497</c:v>
                </c:pt>
                <c:pt idx="772">
                  <c:v>12246.161992650401</c:v>
                </c:pt>
                <c:pt idx="773">
                  <c:v>12359.4743344451</c:v>
                </c:pt>
                <c:pt idx="774">
                  <c:v>12473.8351424294</c:v>
                </c:pt>
                <c:pt idx="775">
                  <c:v>12589.2541179416</c:v>
                </c:pt>
                <c:pt idx="776">
                  <c:v>12705.741052085399</c:v>
                </c:pt>
                <c:pt idx="777">
                  <c:v>12823.305826560199</c:v>
                </c:pt>
                <c:pt idx="778">
                  <c:v>12941.958414499801</c:v>
                </c:pt>
                <c:pt idx="779">
                  <c:v>13061.7088813184</c:v>
                </c:pt>
                <c:pt idx="780">
                  <c:v>13182.567385564</c:v>
                </c:pt>
                <c:pt idx="781">
                  <c:v>13304.5441797809</c:v>
                </c:pt>
                <c:pt idx="782">
                  <c:v>13427.6496113786</c:v>
                </c:pt>
                <c:pt idx="783">
                  <c:v>13551.894123510299</c:v>
                </c:pt>
                <c:pt idx="784">
                  <c:v>13677.2882559584</c:v>
                </c:pt>
                <c:pt idx="785">
                  <c:v>13803.842646028799</c:v>
                </c:pt>
                <c:pt idx="786">
                  <c:v>13931.568029452999</c:v>
                </c:pt>
                <c:pt idx="787">
                  <c:v>14060.4752412991</c:v>
                </c:pt>
                <c:pt idx="788">
                  <c:v>14190.5752168909</c:v>
                </c:pt>
                <c:pt idx="789">
                  <c:v>14321.878992735399</c:v>
                </c:pt>
                <c:pt idx="790">
                  <c:v>14454.3977074592</c:v>
                </c:pt>
                <c:pt idx="791">
                  <c:v>14588.1426027534</c:v>
                </c:pt>
                <c:pt idx="792">
                  <c:v>14723.125024327101</c:v>
                </c:pt>
                <c:pt idx="793">
                  <c:v>14859.35642287</c:v>
                </c:pt>
                <c:pt idx="794">
                  <c:v>14996.8483550237</c:v>
                </c:pt>
                <c:pt idx="795">
                  <c:v>15135.612484362</c:v>
                </c:pt>
                <c:pt idx="796">
                  <c:v>15275.6605823807</c:v>
                </c:pt>
                <c:pt idx="797">
                  <c:v>15417.0045294956</c:v>
                </c:pt>
                <c:pt idx="798">
                  <c:v>15559.656316050699</c:v>
                </c:pt>
                <c:pt idx="799">
                  <c:v>15703.6280433355</c:v>
                </c:pt>
                <c:pt idx="800">
                  <c:v>15848.931924611101</c:v>
                </c:pt>
                <c:pt idx="801">
                  <c:v>15995.5802861466</c:v>
                </c:pt>
                <c:pt idx="802">
                  <c:v>16143.5855682648</c:v>
                </c:pt>
                <c:pt idx="803">
                  <c:v>16292.9603263972</c:v>
                </c:pt>
                <c:pt idx="804">
                  <c:v>16443.717232149302</c:v>
                </c:pt>
                <c:pt idx="805">
                  <c:v>16595.869074375601</c:v>
                </c:pt>
                <c:pt idx="806">
                  <c:v>16749.428760264302</c:v>
                </c:pt>
                <c:pt idx="807">
                  <c:v>16904.4093164326</c:v>
                </c:pt>
                <c:pt idx="808">
                  <c:v>17060.823890031199</c:v>
                </c:pt>
                <c:pt idx="809">
                  <c:v>17218.68574986</c:v>
                </c:pt>
                <c:pt idx="810">
                  <c:v>17378.0082874937</c:v>
                </c:pt>
                <c:pt idx="811">
                  <c:v>17538.805018417599</c:v>
                </c:pt>
                <c:pt idx="812">
                  <c:v>17701.089583174198</c:v>
                </c:pt>
                <c:pt idx="813">
                  <c:v>17864.875748520401</c:v>
                </c:pt>
                <c:pt idx="814">
                  <c:v>18030.177408595599</c:v>
                </c:pt>
                <c:pt idx="815">
                  <c:v>18197.008586099801</c:v>
                </c:pt>
                <c:pt idx="816">
                  <c:v>18365.383433483399</c:v>
                </c:pt>
                <c:pt idx="817">
                  <c:v>18535.3162341481</c:v>
                </c:pt>
                <c:pt idx="818">
                  <c:v>18706.821403657901</c:v>
                </c:pt>
                <c:pt idx="819">
                  <c:v>18879.913490962899</c:v>
                </c:pt>
                <c:pt idx="820">
                  <c:v>19054.607179632399</c:v>
                </c:pt>
                <c:pt idx="821">
                  <c:v>19230.917289101501</c:v>
                </c:pt>
                <c:pt idx="822">
                  <c:v>19408.8587759277</c:v>
                </c:pt>
                <c:pt idx="823">
                  <c:v>19588.446735059799</c:v>
                </c:pt>
                <c:pt idx="824">
                  <c:v>19769.696401118501</c:v>
                </c:pt>
                <c:pt idx="825">
                  <c:v>19952.623149688701</c:v>
                </c:pt>
                <c:pt idx="826">
                  <c:v>20137.2424986238</c:v>
                </c:pt>
                <c:pt idx="827">
                  <c:v>20323.570109362201</c:v>
                </c:pt>
                <c:pt idx="828">
                  <c:v>20511.621788255601</c:v>
                </c:pt>
                <c:pt idx="829">
                  <c:v>20701.413487910399</c:v>
                </c:pt>
                <c:pt idx="830">
                  <c:v>20892.9613085403</c:v>
                </c:pt>
                <c:pt idx="831">
                  <c:v>21086.281499332799</c:v>
                </c:pt>
                <c:pt idx="832">
                  <c:v>21281.3904598271</c:v>
                </c:pt>
                <c:pt idx="833">
                  <c:v>21478.304741305299</c:v>
                </c:pt>
                <c:pt idx="834">
                  <c:v>21677.041048196901</c:v>
                </c:pt>
                <c:pt idx="835">
                  <c:v>21877.616239495499</c:v>
                </c:pt>
                <c:pt idx="836">
                  <c:v>22080.0473301889</c:v>
                </c:pt>
                <c:pt idx="837">
                  <c:v>22284.351492703001</c:v>
                </c:pt>
                <c:pt idx="838">
                  <c:v>22490.546058357799</c:v>
                </c:pt>
                <c:pt idx="839">
                  <c:v>22698.648518838199</c:v>
                </c:pt>
                <c:pt idx="840">
                  <c:v>22908.676527677701</c:v>
                </c:pt>
                <c:pt idx="841">
                  <c:v>23120.6479017559</c:v>
                </c:pt>
                <c:pt idx="842">
                  <c:v>23334.580622810001</c:v>
                </c:pt>
                <c:pt idx="843">
                  <c:v>23550.492838959999</c:v>
                </c:pt>
                <c:pt idx="844">
                  <c:v>23768.4028662487</c:v>
                </c:pt>
                <c:pt idx="845">
                  <c:v>23988.3291901948</c:v>
                </c:pt>
                <c:pt idx="846">
                  <c:v>24210.290467361701</c:v>
                </c:pt>
                <c:pt idx="847">
                  <c:v>24434.305526939701</c:v>
                </c:pt>
                <c:pt idx="848">
                  <c:v>24660.3933723433</c:v>
                </c:pt>
                <c:pt idx="849">
                  <c:v>24888.5731828239</c:v>
                </c:pt>
                <c:pt idx="850">
                  <c:v>25118.8643150957</c:v>
                </c:pt>
                <c:pt idx="851">
                  <c:v>25351.286304978999</c:v>
                </c:pt>
                <c:pt idx="852">
                  <c:v>25585.858869056399</c:v>
                </c:pt>
                <c:pt idx="853">
                  <c:v>25822.601906345899</c:v>
                </c:pt>
                <c:pt idx="854">
                  <c:v>26061.535499988899</c:v>
                </c:pt>
                <c:pt idx="855">
                  <c:v>26302.6799189538</c:v>
                </c:pt>
                <c:pt idx="856">
                  <c:v>26546.055619755301</c:v>
                </c:pt>
                <c:pt idx="857">
                  <c:v>26791.6832481903</c:v>
                </c:pt>
                <c:pt idx="858">
                  <c:v>27039.5836410884</c:v>
                </c:pt>
                <c:pt idx="859">
                  <c:v>27289.777828080401</c:v>
                </c:pt>
                <c:pt idx="860">
                  <c:v>27542.287033381599</c:v>
                </c:pt>
                <c:pt idx="861">
                  <c:v>27797.132677592799</c:v>
                </c:pt>
                <c:pt idx="862">
                  <c:v>28054.336379517099</c:v>
                </c:pt>
                <c:pt idx="863">
                  <c:v>28313.919957993701</c:v>
                </c:pt>
                <c:pt idx="864">
                  <c:v>28575.905433749402</c:v>
                </c:pt>
                <c:pt idx="865">
                  <c:v>28840.315031266</c:v>
                </c:pt>
                <c:pt idx="866">
                  <c:v>29107.171180665999</c:v>
                </c:pt>
                <c:pt idx="867">
                  <c:v>29376.496519615299</c:v>
                </c:pt>
                <c:pt idx="868">
                  <c:v>29648.313895243398</c:v>
                </c:pt>
                <c:pt idx="869">
                  <c:v>29922.646366081801</c:v>
                </c:pt>
                <c:pt idx="870">
                  <c:v>30199.5172040201</c:v>
                </c:pt>
                <c:pt idx="871">
                  <c:v>30478.949896279799</c:v>
                </c:pt>
                <c:pt idx="872">
                  <c:v>30760.968147406998</c:v>
                </c:pt>
                <c:pt idx="873">
                  <c:v>31045.595881283502</c:v>
                </c:pt>
                <c:pt idx="874">
                  <c:v>31332.857243155799</c:v>
                </c:pt>
                <c:pt idx="875">
                  <c:v>31622.776601683701</c:v>
                </c:pt>
                <c:pt idx="876">
                  <c:v>31915.378551007601</c:v>
                </c:pt>
                <c:pt idx="877">
                  <c:v>32210.687912834299</c:v>
                </c:pt>
                <c:pt idx="878">
                  <c:v>32508.729738543399</c:v>
                </c:pt>
                <c:pt idx="879">
                  <c:v>32809.529311311897</c:v>
                </c:pt>
                <c:pt idx="880">
                  <c:v>33113.112148259097</c:v>
                </c:pt>
                <c:pt idx="881">
                  <c:v>33419.5040026114</c:v>
                </c:pt>
                <c:pt idx="882">
                  <c:v>33728.730865886799</c:v>
                </c:pt>
                <c:pt idx="883">
                  <c:v>34040.818970100001</c:v>
                </c:pt>
                <c:pt idx="884">
                  <c:v>34355.794789987398</c:v>
                </c:pt>
                <c:pt idx="885">
                  <c:v>34673.6850452531</c:v>
                </c:pt>
                <c:pt idx="886">
                  <c:v>34994.516702835703</c:v>
                </c:pt>
                <c:pt idx="887">
                  <c:v>35318.316979195697</c:v>
                </c:pt>
                <c:pt idx="888">
                  <c:v>35645.113342624398</c:v>
                </c:pt>
                <c:pt idx="889">
                  <c:v>35974.933515574201</c:v>
                </c:pt>
                <c:pt idx="890">
                  <c:v>36307.805477010101</c:v>
                </c:pt>
                <c:pt idx="891">
                  <c:v>36643.757464783303</c:v>
                </c:pt>
                <c:pt idx="892">
                  <c:v>36982.8179780266</c:v>
                </c:pt>
                <c:pt idx="893">
                  <c:v>37325.015779572001</c:v>
                </c:pt>
                <c:pt idx="894">
                  <c:v>37670.379898390798</c:v>
                </c:pt>
                <c:pt idx="895">
                  <c:v>38018.939632056099</c:v>
                </c:pt>
                <c:pt idx="896">
                  <c:v>38370.724549227802</c:v>
                </c:pt>
                <c:pt idx="897">
                  <c:v>38725.764492161703</c:v>
                </c:pt>
                <c:pt idx="898">
                  <c:v>39084.089579240201</c:v>
                </c:pt>
                <c:pt idx="899">
                  <c:v>39445.730207527798</c:v>
                </c:pt>
                <c:pt idx="900">
                  <c:v>39810.717055349698</c:v>
                </c:pt>
                <c:pt idx="901">
                  <c:v>40179.081084894002</c:v>
                </c:pt>
                <c:pt idx="902">
                  <c:v>40550.853544838297</c:v>
                </c:pt>
                <c:pt idx="903">
                  <c:v>40926.065973001001</c:v>
                </c:pt>
                <c:pt idx="904">
                  <c:v>41304.750199016104</c:v>
                </c:pt>
                <c:pt idx="905">
                  <c:v>41686.938347033501</c:v>
                </c:pt>
                <c:pt idx="906">
                  <c:v>42072.662838444397</c:v>
                </c:pt>
                <c:pt idx="907">
                  <c:v>42461.956394631197</c:v>
                </c:pt>
                <c:pt idx="908">
                  <c:v>42854.852039743899</c:v>
                </c:pt>
                <c:pt idx="909">
                  <c:v>43251.383103500797</c:v>
                </c:pt>
                <c:pt idx="910">
                  <c:v>43651.583224016598</c:v>
                </c:pt>
                <c:pt idx="911">
                  <c:v>44055.486350655301</c:v>
                </c:pt>
                <c:pt idx="912">
                  <c:v>44463.126746910799</c:v>
                </c:pt>
                <c:pt idx="913">
                  <c:v>44874.538993313203</c:v>
                </c:pt>
                <c:pt idx="914">
                  <c:v>45289.757990361999</c:v>
                </c:pt>
                <c:pt idx="915">
                  <c:v>45708.818961487501</c:v>
                </c:pt>
                <c:pt idx="916">
                  <c:v>46131.7574560379</c:v>
                </c:pt>
                <c:pt idx="917">
                  <c:v>46558.609352295898</c:v>
                </c:pt>
                <c:pt idx="918">
                  <c:v>46989.410860521501</c:v>
                </c:pt>
                <c:pt idx="919">
                  <c:v>47424.198526024396</c:v>
                </c:pt>
                <c:pt idx="920">
                  <c:v>47863.009232263801</c:v>
                </c:pt>
                <c:pt idx="921">
                  <c:v>48305.880203977198</c:v>
                </c:pt>
                <c:pt idx="922">
                  <c:v>48752.849010338599</c:v>
                </c:pt>
                <c:pt idx="923">
                  <c:v>49203.953568145102</c:v>
                </c:pt>
                <c:pt idx="924">
                  <c:v>49659.232145033602</c:v>
                </c:pt>
                <c:pt idx="925">
                  <c:v>50118.7233627272</c:v>
                </c:pt>
                <c:pt idx="926">
                  <c:v>50582.466200311399</c:v>
                </c:pt>
                <c:pt idx="927">
                  <c:v>51050.499997540603</c:v>
                </c:pt>
                <c:pt idx="928">
                  <c:v>51522.864458175602</c:v>
                </c:pt>
                <c:pt idx="929">
                  <c:v>51999.599653351601</c:v>
                </c:pt>
                <c:pt idx="930">
                  <c:v>52480.746024977198</c:v>
                </c:pt>
                <c:pt idx="931">
                  <c:v>52966.344389165803</c:v>
                </c:pt>
                <c:pt idx="932">
                  <c:v>53456.435939697098</c:v>
                </c:pt>
                <c:pt idx="933">
                  <c:v>53951.062251512703</c:v>
                </c:pt>
                <c:pt idx="934">
                  <c:v>54450.265284242101</c:v>
                </c:pt>
                <c:pt idx="935">
                  <c:v>54954.087385762403</c:v>
                </c:pt>
                <c:pt idx="936">
                  <c:v>55462.571295791102</c:v>
                </c:pt>
                <c:pt idx="937">
                  <c:v>55975.760149510999</c:v>
                </c:pt>
                <c:pt idx="938">
                  <c:v>56493.6974812302</c:v>
                </c:pt>
                <c:pt idx="939">
                  <c:v>57016.427228074703</c:v>
                </c:pt>
                <c:pt idx="940">
                  <c:v>57543.993733715601</c:v>
                </c:pt>
                <c:pt idx="941">
                  <c:v>58076.441752131097</c:v>
                </c:pt>
                <c:pt idx="942">
                  <c:v>58613.816451402803</c:v>
                </c:pt>
                <c:pt idx="943">
                  <c:v>59156.163417547301</c:v>
                </c:pt>
                <c:pt idx="944">
                  <c:v>59703.528658383599</c:v>
                </c:pt>
                <c:pt idx="945">
                  <c:v>60255.958607435699</c:v>
                </c:pt>
                <c:pt idx="946">
                  <c:v>60813.500127871703</c:v>
                </c:pt>
                <c:pt idx="947">
                  <c:v>61376.200516479301</c:v>
                </c:pt>
                <c:pt idx="948">
                  <c:v>61944.107507678098</c:v>
                </c:pt>
                <c:pt idx="949">
                  <c:v>62517.269277568499</c:v>
                </c:pt>
                <c:pt idx="950">
                  <c:v>63095.734448019197</c:v>
                </c:pt>
                <c:pt idx="951">
                  <c:v>63679.552090791498</c:v>
                </c:pt>
                <c:pt idx="952">
                  <c:v>64268.771731701898</c:v>
                </c:pt>
                <c:pt idx="953">
                  <c:v>64863.443354823801</c:v>
                </c:pt>
                <c:pt idx="954">
                  <c:v>65463.617406727397</c:v>
                </c:pt>
                <c:pt idx="955">
                  <c:v>66069.3448007595</c:v>
                </c:pt>
                <c:pt idx="956">
                  <c:v>66680.676921362101</c:v>
                </c:pt>
                <c:pt idx="957">
                  <c:v>67297.6656284317</c:v>
                </c:pt>
                <c:pt idx="958">
                  <c:v>67920.363261718405</c:v>
                </c:pt>
                <c:pt idx="959">
                  <c:v>68548.822645266104</c:v>
                </c:pt>
                <c:pt idx="960">
                  <c:v>69183.097091893593</c:v>
                </c:pt>
                <c:pt idx="961">
                  <c:v>69823.240407717094</c:v>
                </c:pt>
                <c:pt idx="962">
                  <c:v>70469.306896714595</c:v>
                </c:pt>
                <c:pt idx="963">
                  <c:v>71121.351365332797</c:v>
                </c:pt>
                <c:pt idx="964">
                  <c:v>71779.4291271361</c:v>
                </c:pt>
                <c:pt idx="965">
                  <c:v>72443.596007498898</c:v>
                </c:pt>
                <c:pt idx="966">
                  <c:v>73113.908348341705</c:v>
                </c:pt>
                <c:pt idx="967">
                  <c:v>73790.423012910003</c:v>
                </c:pt>
                <c:pt idx="968">
                  <c:v>74473.197390598798</c:v>
                </c:pt>
                <c:pt idx="969">
                  <c:v>75162.289401820497</c:v>
                </c:pt>
                <c:pt idx="970">
                  <c:v>75857.757502918306</c:v>
                </c:pt>
                <c:pt idx="971">
                  <c:v>76559.660691125595</c:v>
                </c:pt>
                <c:pt idx="972">
                  <c:v>77268.058509570197</c:v>
                </c:pt>
                <c:pt idx="973">
                  <c:v>77983.011052325804</c:v>
                </c:pt>
                <c:pt idx="974">
                  <c:v>78704.578969509806</c:v>
                </c:pt>
                <c:pt idx="975">
                  <c:v>79432.823472428106</c:v>
                </c:pt>
                <c:pt idx="976">
                  <c:v>80167.806338767798</c:v>
                </c:pt>
                <c:pt idx="977">
                  <c:v>80909.589917838195</c:v>
                </c:pt>
                <c:pt idx="978">
                  <c:v>81658.237135859206</c:v>
                </c:pt>
                <c:pt idx="979">
                  <c:v>82413.811501300195</c:v>
                </c:pt>
                <c:pt idx="980">
                  <c:v>83176.377110267</c:v>
                </c:pt>
                <c:pt idx="981">
                  <c:v>83945.998651939706</c:v>
                </c:pt>
                <c:pt idx="982">
                  <c:v>84722.741414059594</c:v>
                </c:pt>
                <c:pt idx="983">
                  <c:v>85506.671288468293</c:v>
                </c:pt>
                <c:pt idx="984">
                  <c:v>86297.854776697</c:v>
                </c:pt>
                <c:pt idx="985">
                  <c:v>87096.358995607996</c:v>
                </c:pt>
                <c:pt idx="986">
                  <c:v>87902.251683088398</c:v>
                </c:pt>
                <c:pt idx="987">
                  <c:v>88715.601203796003</c:v>
                </c:pt>
                <c:pt idx="988">
                  <c:v>89536.476554959299</c:v>
                </c:pt>
                <c:pt idx="989">
                  <c:v>90364.947372230105</c:v>
                </c:pt>
                <c:pt idx="990">
                  <c:v>91201.083935590897</c:v>
                </c:pt>
                <c:pt idx="991">
                  <c:v>92044.957175317104</c:v>
                </c:pt>
                <c:pt idx="992">
                  <c:v>92896.6386779936</c:v>
                </c:pt>
                <c:pt idx="993">
                  <c:v>93756.200692587998</c:v>
                </c:pt>
                <c:pt idx="994">
                  <c:v>94623.7161365793</c:v>
                </c:pt>
                <c:pt idx="995">
                  <c:v>95499.2586021436</c:v>
                </c:pt>
                <c:pt idx="996">
                  <c:v>96382.902362396999</c:v>
                </c:pt>
                <c:pt idx="997">
                  <c:v>97274.722377696497</c:v>
                </c:pt>
                <c:pt idx="998">
                  <c:v>98174.794301998394</c:v>
                </c:pt>
                <c:pt idx="999">
                  <c:v>99083.194489276706</c:v>
                </c:pt>
                <c:pt idx="1000">
                  <c:v>100000</c:v>
                </c:pt>
                <c:pt idx="1001">
                  <c:v>100925.288607668</c:v>
                </c:pt>
                <c:pt idx="1002">
                  <c:v>101859.138805411</c:v>
                </c:pt>
                <c:pt idx="1003">
                  <c:v>102801.62981264701</c:v>
                </c:pt>
                <c:pt idx="1004">
                  <c:v>103752.841581801</c:v>
                </c:pt>
                <c:pt idx="1005">
                  <c:v>104712.85480508899</c:v>
                </c:pt>
                <c:pt idx="1006">
                  <c:v>105681.750921365</c:v>
                </c:pt>
                <c:pt idx="1007">
                  <c:v>106659.612123025</c:v>
                </c:pt>
                <c:pt idx="1008">
                  <c:v>107646.521362983</c:v>
                </c:pt>
                <c:pt idx="1009">
                  <c:v>108642.562361706</c:v>
                </c:pt>
                <c:pt idx="1010">
                  <c:v>109647.819614318</c:v>
                </c:pt>
                <c:pt idx="1011">
                  <c:v>110662.37839776601</c:v>
                </c:pt>
                <c:pt idx="1012">
                  <c:v>111686.32477805601</c:v>
                </c:pt>
                <c:pt idx="1013">
                  <c:v>112719.74561755</c:v>
                </c:pt>
                <c:pt idx="1014">
                  <c:v>113762.728582343</c:v>
                </c:pt>
                <c:pt idx="1015">
                  <c:v>114815.36214968799</c:v>
                </c:pt>
                <c:pt idx="1016">
                  <c:v>115877.73561551201</c:v>
                </c:pt>
                <c:pt idx="1017">
                  <c:v>116949.939101986</c:v>
                </c:pt>
                <c:pt idx="1018">
                  <c:v>118032.06356517199</c:v>
                </c:pt>
                <c:pt idx="1019">
                  <c:v>119124.200802737</c:v>
                </c:pt>
                <c:pt idx="1020">
                  <c:v>120226.443461741</c:v>
                </c:pt>
                <c:pt idx="1021">
                  <c:v>121338.885046497</c:v>
                </c:pt>
                <c:pt idx="1022">
                  <c:v>122461.619926504</c:v>
                </c:pt>
                <c:pt idx="1023">
                  <c:v>123594.74334445001</c:v>
                </c:pt>
                <c:pt idx="1024">
                  <c:v>124738.351424294</c:v>
                </c:pt>
                <c:pt idx="1025">
                  <c:v>125892.541179416</c:v>
                </c:pt>
                <c:pt idx="1026">
                  <c:v>127057.410520854</c:v>
                </c:pt>
                <c:pt idx="1027">
                  <c:v>128233.058265602</c:v>
                </c:pt>
                <c:pt idx="1028">
                  <c:v>129419.58414499801</c:v>
                </c:pt>
                <c:pt idx="1029">
                  <c:v>130617.088813184</c:v>
                </c:pt>
                <c:pt idx="1030">
                  <c:v>131825.67385563999</c:v>
                </c:pt>
                <c:pt idx="1031">
                  <c:v>133045.44179780901</c:v>
                </c:pt>
                <c:pt idx="1032">
                  <c:v>134276.49611378601</c:v>
                </c:pt>
                <c:pt idx="1033">
                  <c:v>135518.941235103</c:v>
                </c:pt>
                <c:pt idx="1034">
                  <c:v>136772.88255958399</c:v>
                </c:pt>
                <c:pt idx="1035">
                  <c:v>138038.426460288</c:v>
                </c:pt>
                <c:pt idx="1036">
                  <c:v>139315.68029453</c:v>
                </c:pt>
                <c:pt idx="1037">
                  <c:v>140604.75241299099</c:v>
                </c:pt>
                <c:pt idx="1038">
                  <c:v>141905.75216890901</c:v>
                </c:pt>
                <c:pt idx="1039">
                  <c:v>143218.789927354</c:v>
                </c:pt>
                <c:pt idx="1040">
                  <c:v>144543.977074592</c:v>
                </c:pt>
                <c:pt idx="1041">
                  <c:v>145881.42602753401</c:v>
                </c:pt>
                <c:pt idx="1042">
                  <c:v>147231.250243271</c:v>
                </c:pt>
                <c:pt idx="1043">
                  <c:v>148593.56422870001</c:v>
                </c:pt>
                <c:pt idx="1044">
                  <c:v>149968.483550237</c:v>
                </c:pt>
                <c:pt idx="1045">
                  <c:v>151356.12484362</c:v>
                </c:pt>
                <c:pt idx="1046">
                  <c:v>152756.60582380701</c:v>
                </c:pt>
                <c:pt idx="1047">
                  <c:v>154170.04529495499</c:v>
                </c:pt>
                <c:pt idx="1048">
                  <c:v>155596.56316050701</c:v>
                </c:pt>
                <c:pt idx="1049">
                  <c:v>157036.28043335499</c:v>
                </c:pt>
                <c:pt idx="1050">
                  <c:v>158489.319246111</c:v>
                </c:pt>
                <c:pt idx="1051">
                  <c:v>159955.80286146601</c:v>
                </c:pt>
                <c:pt idx="1052">
                  <c:v>161435.85568264799</c:v>
                </c:pt>
                <c:pt idx="1053">
                  <c:v>162929.60326397201</c:v>
                </c:pt>
                <c:pt idx="1054">
                  <c:v>164437.17232149301</c:v>
                </c:pt>
                <c:pt idx="1055">
                  <c:v>165958.690743755</c:v>
                </c:pt>
                <c:pt idx="1056">
                  <c:v>167494.28760264299</c:v>
                </c:pt>
                <c:pt idx="1057">
                  <c:v>169044.09316432601</c:v>
                </c:pt>
                <c:pt idx="1058">
                  <c:v>170608.23890031199</c:v>
                </c:pt>
                <c:pt idx="1059">
                  <c:v>172186.8574986</c:v>
                </c:pt>
                <c:pt idx="1060">
                  <c:v>173780.08287493701</c:v>
                </c:pt>
                <c:pt idx="1061">
                  <c:v>175388.05018417601</c:v>
                </c:pt>
                <c:pt idx="1062">
                  <c:v>177010.895831742</c:v>
                </c:pt>
                <c:pt idx="1063">
                  <c:v>178648.757485204</c:v>
                </c:pt>
                <c:pt idx="1064">
                  <c:v>180301.774085957</c:v>
                </c:pt>
                <c:pt idx="1065">
                  <c:v>181970.08586099799</c:v>
                </c:pt>
                <c:pt idx="1066">
                  <c:v>183653.83433483401</c:v>
                </c:pt>
                <c:pt idx="1067">
                  <c:v>185353.16234148099</c:v>
                </c:pt>
                <c:pt idx="1068">
                  <c:v>187068.21403658</c:v>
                </c:pt>
                <c:pt idx="1069">
                  <c:v>188799.13490962901</c:v>
                </c:pt>
                <c:pt idx="1070">
                  <c:v>190546.07179632399</c:v>
                </c:pt>
                <c:pt idx="1071">
                  <c:v>192309.17289101501</c:v>
                </c:pt>
                <c:pt idx="1072">
                  <c:v>194088.587759277</c:v>
                </c:pt>
                <c:pt idx="1073">
                  <c:v>195884.46735059799</c:v>
                </c:pt>
                <c:pt idx="1074">
                  <c:v>197696.96401118601</c:v>
                </c:pt>
                <c:pt idx="1075">
                  <c:v>199526.23149688699</c:v>
                </c:pt>
                <c:pt idx="1076">
                  <c:v>201372.42498623801</c:v>
                </c:pt>
                <c:pt idx="1077">
                  <c:v>203235.70109362199</c:v>
                </c:pt>
                <c:pt idx="1078">
                  <c:v>205116.217882556</c:v>
                </c:pt>
                <c:pt idx="1079">
                  <c:v>207014.13487910401</c:v>
                </c:pt>
                <c:pt idx="1080">
                  <c:v>208929.61308540401</c:v>
                </c:pt>
                <c:pt idx="1081">
                  <c:v>210862.81499332801</c:v>
                </c:pt>
                <c:pt idx="1082">
                  <c:v>212813.90459827101</c:v>
                </c:pt>
                <c:pt idx="1083">
                  <c:v>214783.04741305299</c:v>
                </c:pt>
                <c:pt idx="1084">
                  <c:v>216770.41048196901</c:v>
                </c:pt>
                <c:pt idx="1085">
                  <c:v>218776.162394955</c:v>
                </c:pt>
                <c:pt idx="1086">
                  <c:v>220800.47330188999</c:v>
                </c:pt>
                <c:pt idx="1087">
                  <c:v>222843.51492702999</c:v>
                </c:pt>
                <c:pt idx="1088">
                  <c:v>224905.46058357801</c:v>
                </c:pt>
                <c:pt idx="1089">
                  <c:v>226986.48518838201</c:v>
                </c:pt>
                <c:pt idx="1090">
                  <c:v>229086.76527677701</c:v>
                </c:pt>
                <c:pt idx="1091">
                  <c:v>231206.479017559</c:v>
                </c:pt>
                <c:pt idx="1092">
                  <c:v>233345.8062281</c:v>
                </c:pt>
                <c:pt idx="1093">
                  <c:v>235504.92838960001</c:v>
                </c:pt>
                <c:pt idx="1094">
                  <c:v>237684.02866248699</c:v>
                </c:pt>
                <c:pt idx="1095">
                  <c:v>239883.29190194799</c:v>
                </c:pt>
                <c:pt idx="1096">
                  <c:v>242102.904673618</c:v>
                </c:pt>
                <c:pt idx="1097">
                  <c:v>244343.05526939701</c:v>
                </c:pt>
                <c:pt idx="1098">
                  <c:v>246603.93372343399</c:v>
                </c:pt>
                <c:pt idx="1099">
                  <c:v>248885.73182823899</c:v>
                </c:pt>
                <c:pt idx="1100">
                  <c:v>251188.643150958</c:v>
                </c:pt>
                <c:pt idx="1101">
                  <c:v>253512.86304979</c:v>
                </c:pt>
                <c:pt idx="1102">
                  <c:v>255858.58869056401</c:v>
                </c:pt>
                <c:pt idx="1103">
                  <c:v>258226.01906345901</c:v>
                </c:pt>
                <c:pt idx="1104">
                  <c:v>260615.35499988901</c:v>
                </c:pt>
                <c:pt idx="1105">
                  <c:v>263026.799189538</c:v>
                </c:pt>
                <c:pt idx="1106">
                  <c:v>265460.55619755399</c:v>
                </c:pt>
                <c:pt idx="1107">
                  <c:v>267916.83248190302</c:v>
                </c:pt>
                <c:pt idx="1108">
                  <c:v>270395.83641088399</c:v>
                </c:pt>
                <c:pt idx="1109">
                  <c:v>272897.77828080399</c:v>
                </c:pt>
                <c:pt idx="1110">
                  <c:v>275422.87033381598</c:v>
                </c:pt>
                <c:pt idx="1111">
                  <c:v>277971.32677592803</c:v>
                </c:pt>
                <c:pt idx="1112">
                  <c:v>280543.36379517103</c:v>
                </c:pt>
                <c:pt idx="1113">
                  <c:v>283139.19957993698</c:v>
                </c:pt>
                <c:pt idx="1114">
                  <c:v>285759.05433749402</c:v>
                </c:pt>
                <c:pt idx="1115">
                  <c:v>288403.15031265997</c:v>
                </c:pt>
                <c:pt idx="1116">
                  <c:v>291071.71180665999</c:v>
                </c:pt>
                <c:pt idx="1117">
                  <c:v>293764.96519615297</c:v>
                </c:pt>
                <c:pt idx="1118">
                  <c:v>296483.138952434</c:v>
                </c:pt>
                <c:pt idx="1119">
                  <c:v>299226.463660818</c:v>
                </c:pt>
                <c:pt idx="1120">
                  <c:v>301995.17204020103</c:v>
                </c:pt>
                <c:pt idx="1121">
                  <c:v>304789.49896279798</c:v>
                </c:pt>
                <c:pt idx="1122">
                  <c:v>307609.681474071</c:v>
                </c:pt>
                <c:pt idx="1123">
                  <c:v>310455.95881283499</c:v>
                </c:pt>
                <c:pt idx="1124">
                  <c:v>313328.57243155799</c:v>
                </c:pt>
                <c:pt idx="1125">
                  <c:v>316227.76601683698</c:v>
                </c:pt>
                <c:pt idx="1126">
                  <c:v>319153.78551007499</c:v>
                </c:pt>
                <c:pt idx="1127">
                  <c:v>322106.87912834302</c:v>
                </c:pt>
                <c:pt idx="1128">
                  <c:v>325087.29738543398</c:v>
                </c:pt>
                <c:pt idx="1129">
                  <c:v>328095.29311311903</c:v>
                </c:pt>
                <c:pt idx="1130">
                  <c:v>331131.12148258998</c:v>
                </c:pt>
                <c:pt idx="1131">
                  <c:v>334195.04002611397</c:v>
                </c:pt>
                <c:pt idx="1132">
                  <c:v>337287.30865886802</c:v>
                </c:pt>
                <c:pt idx="1133">
                  <c:v>340408.189701</c:v>
                </c:pt>
                <c:pt idx="1134">
                  <c:v>343557.94789987401</c:v>
                </c:pt>
                <c:pt idx="1135">
                  <c:v>346736.85045253101</c:v>
                </c:pt>
                <c:pt idx="1136">
                  <c:v>349945.16702835599</c:v>
                </c:pt>
                <c:pt idx="1137">
                  <c:v>353183.16979195602</c:v>
                </c:pt>
                <c:pt idx="1138">
                  <c:v>356451.13342624297</c:v>
                </c:pt>
                <c:pt idx="1139">
                  <c:v>359749.33515574201</c:v>
                </c:pt>
                <c:pt idx="1140">
                  <c:v>363078.05477009999</c:v>
                </c:pt>
                <c:pt idx="1141">
                  <c:v>366437.57464783301</c:v>
                </c:pt>
                <c:pt idx="1142">
                  <c:v>369828.17978026503</c:v>
                </c:pt>
                <c:pt idx="1143">
                  <c:v>373250.15779571998</c:v>
                </c:pt>
                <c:pt idx="1144">
                  <c:v>376703.79898390803</c:v>
                </c:pt>
                <c:pt idx="1145">
                  <c:v>380189.39632056101</c:v>
                </c:pt>
                <c:pt idx="1146">
                  <c:v>383707.24549227802</c:v>
                </c:pt>
                <c:pt idx="1147">
                  <c:v>387257.644921617</c:v>
                </c:pt>
                <c:pt idx="1148">
                  <c:v>390840.89579240099</c:v>
                </c:pt>
                <c:pt idx="1149">
                  <c:v>394457.30207527801</c:v>
                </c:pt>
                <c:pt idx="1150">
                  <c:v>398107.17055349599</c:v>
                </c:pt>
                <c:pt idx="1151">
                  <c:v>401790.81084893999</c:v>
                </c:pt>
                <c:pt idx="1152">
                  <c:v>405508.53544838302</c:v>
                </c:pt>
                <c:pt idx="1153">
                  <c:v>409260.65973001003</c:v>
                </c:pt>
                <c:pt idx="1154">
                  <c:v>413047.50199016102</c:v>
                </c:pt>
                <c:pt idx="1155">
                  <c:v>416869.38347033499</c:v>
                </c:pt>
                <c:pt idx="1156">
                  <c:v>420726.628384443</c:v>
                </c:pt>
                <c:pt idx="1157">
                  <c:v>424619.563946312</c:v>
                </c:pt>
                <c:pt idx="1158">
                  <c:v>428548.52039743902</c:v>
                </c:pt>
                <c:pt idx="1159">
                  <c:v>432513.83103500801</c:v>
                </c:pt>
                <c:pt idx="1160">
                  <c:v>436515.83224016498</c:v>
                </c:pt>
                <c:pt idx="1161">
                  <c:v>440554.863506553</c:v>
                </c:pt>
                <c:pt idx="1162">
                  <c:v>444631.26746910799</c:v>
                </c:pt>
                <c:pt idx="1163">
                  <c:v>448745.38993313198</c:v>
                </c:pt>
                <c:pt idx="1164">
                  <c:v>452897.57990362</c:v>
                </c:pt>
                <c:pt idx="1165">
                  <c:v>457088.18961487501</c:v>
                </c:pt>
                <c:pt idx="1166">
                  <c:v>461317.57456037903</c:v>
                </c:pt>
                <c:pt idx="1167">
                  <c:v>465586.09352295898</c:v>
                </c:pt>
                <c:pt idx="1168">
                  <c:v>469894.10860521498</c:v>
                </c:pt>
                <c:pt idx="1169">
                  <c:v>474241.98526024399</c:v>
                </c:pt>
                <c:pt idx="1170">
                  <c:v>478630.09232263803</c:v>
                </c:pt>
                <c:pt idx="1171">
                  <c:v>483058.80203977198</c:v>
                </c:pt>
                <c:pt idx="1172">
                  <c:v>487528.490103385</c:v>
                </c:pt>
                <c:pt idx="1173">
                  <c:v>492039.53568145097</c:v>
                </c:pt>
                <c:pt idx="1174">
                  <c:v>496592.32145033497</c:v>
                </c:pt>
                <c:pt idx="1175">
                  <c:v>501187.23362727201</c:v>
                </c:pt>
                <c:pt idx="1176">
                  <c:v>505824.66200311302</c:v>
                </c:pt>
                <c:pt idx="1177">
                  <c:v>510504.99997540598</c:v>
                </c:pt>
                <c:pt idx="1178">
                  <c:v>515228.64458175597</c:v>
                </c:pt>
                <c:pt idx="1179">
                  <c:v>519995.99653351598</c:v>
                </c:pt>
                <c:pt idx="1180">
                  <c:v>524807.46024977195</c:v>
                </c:pt>
                <c:pt idx="1181">
                  <c:v>529663.44389165798</c:v>
                </c:pt>
                <c:pt idx="1182">
                  <c:v>534564.35939697095</c:v>
                </c:pt>
                <c:pt idx="1183">
                  <c:v>539510.62251512695</c:v>
                </c:pt>
                <c:pt idx="1184">
                  <c:v>544502.65284242004</c:v>
                </c:pt>
                <c:pt idx="1185">
                  <c:v>549540.87385762401</c:v>
                </c:pt>
                <c:pt idx="1186">
                  <c:v>554625.71295791003</c:v>
                </c:pt>
                <c:pt idx="1187">
                  <c:v>559757.60149510996</c:v>
                </c:pt>
                <c:pt idx="1188">
                  <c:v>564936.97481230204</c:v>
                </c:pt>
                <c:pt idx="1189">
                  <c:v>570164.27228074695</c:v>
                </c:pt>
                <c:pt idx="1190">
                  <c:v>575439.93733715604</c:v>
                </c:pt>
                <c:pt idx="1191">
                  <c:v>580764.41752131202</c:v>
                </c:pt>
                <c:pt idx="1192">
                  <c:v>586138.164514028</c:v>
                </c:pt>
                <c:pt idx="1193">
                  <c:v>591561.63417547406</c:v>
                </c:pt>
                <c:pt idx="1194">
                  <c:v>597035.28658383596</c:v>
                </c:pt>
                <c:pt idx="1195">
                  <c:v>602559.58607435797</c:v>
                </c:pt>
                <c:pt idx="1196">
                  <c:v>608135.00127871695</c:v>
                </c:pt>
                <c:pt idx="1197">
                  <c:v>613762.00516479404</c:v>
                </c:pt>
                <c:pt idx="1198">
                  <c:v>619441.07507678098</c:v>
                </c:pt>
                <c:pt idx="1199">
                  <c:v>625172.69277568604</c:v>
                </c:pt>
                <c:pt idx="1200">
                  <c:v>630957.34448019206</c:v>
                </c:pt>
                <c:pt idx="1201">
                  <c:v>636795.52090791601</c:v>
                </c:pt>
                <c:pt idx="1202">
                  <c:v>642687.71731701901</c:v>
                </c:pt>
                <c:pt idx="1203">
                  <c:v>648634.43354823801</c:v>
                </c:pt>
                <c:pt idx="1204">
                  <c:v>654636.17406727397</c:v>
                </c:pt>
                <c:pt idx="1205">
                  <c:v>660693.44800759596</c:v>
                </c:pt>
                <c:pt idx="1206">
                  <c:v>666806.76921362104</c:v>
                </c:pt>
                <c:pt idx="1207">
                  <c:v>672976.65628431796</c:v>
                </c:pt>
                <c:pt idx="1208">
                  <c:v>679203.63261718396</c:v>
                </c:pt>
                <c:pt idx="1209">
                  <c:v>685488.22645266203</c:v>
                </c:pt>
                <c:pt idx="1210">
                  <c:v>691830.97091893596</c:v>
                </c:pt>
                <c:pt idx="1211">
                  <c:v>698232.404077171</c:v>
                </c:pt>
                <c:pt idx="1212">
                  <c:v>704693.06896714598</c:v>
                </c:pt>
                <c:pt idx="1213">
                  <c:v>711213.51365332899</c:v>
                </c:pt>
                <c:pt idx="1214">
                  <c:v>717794.29127136106</c:v>
                </c:pt>
                <c:pt idx="1215">
                  <c:v>724435.96007499006</c:v>
                </c:pt>
                <c:pt idx="1216">
                  <c:v>731139.08348341705</c:v>
                </c:pt>
                <c:pt idx="1217">
                  <c:v>737904.23012910096</c:v>
                </c:pt>
                <c:pt idx="1218">
                  <c:v>744731.97390598804</c:v>
                </c:pt>
                <c:pt idx="1219">
                  <c:v>751622.89401820605</c:v>
                </c:pt>
                <c:pt idx="1220">
                  <c:v>758577.57502918295</c:v>
                </c:pt>
                <c:pt idx="1221">
                  <c:v>765596.60691125598</c:v>
                </c:pt>
                <c:pt idx="1222">
                  <c:v>772680.58509570197</c:v>
                </c:pt>
                <c:pt idx="1223">
                  <c:v>779830.11052325903</c:v>
                </c:pt>
                <c:pt idx="1224">
                  <c:v>787045.78969509795</c:v>
                </c:pt>
                <c:pt idx="1225">
                  <c:v>794328.23472428205</c:v>
                </c:pt>
                <c:pt idx="1226">
                  <c:v>801678.063387678</c:v>
                </c:pt>
                <c:pt idx="1227">
                  <c:v>809095.89917838201</c:v>
                </c:pt>
                <c:pt idx="1228">
                  <c:v>816582.37135859195</c:v>
                </c:pt>
                <c:pt idx="1229">
                  <c:v>824138.115013003</c:v>
                </c:pt>
                <c:pt idx="1230">
                  <c:v>831763.77110267</c:v>
                </c:pt>
                <c:pt idx="1231">
                  <c:v>839459.98651939805</c:v>
                </c:pt>
                <c:pt idx="1232">
                  <c:v>847227.41414059605</c:v>
                </c:pt>
                <c:pt idx="1233">
                  <c:v>855066.71288468398</c:v>
                </c:pt>
                <c:pt idx="1234">
                  <c:v>862978.54776697</c:v>
                </c:pt>
                <c:pt idx="1235">
                  <c:v>870963.58995608101</c:v>
                </c:pt>
                <c:pt idx="1236">
                  <c:v>879022.51683088404</c:v>
                </c:pt>
                <c:pt idx="1237">
                  <c:v>887156.01203796105</c:v>
                </c:pt>
                <c:pt idx="1238">
                  <c:v>895364.76554959302</c:v>
                </c:pt>
                <c:pt idx="1239">
                  <c:v>903649.47372230201</c:v>
                </c:pt>
                <c:pt idx="1240">
                  <c:v>912010.83935590903</c:v>
                </c:pt>
                <c:pt idx="1241">
                  <c:v>920449.57175317197</c:v>
                </c:pt>
                <c:pt idx="1242">
                  <c:v>928966.38677993603</c:v>
                </c:pt>
                <c:pt idx="1243">
                  <c:v>937562.00692588103</c:v>
                </c:pt>
                <c:pt idx="1244">
                  <c:v>946237.16136579204</c:v>
                </c:pt>
                <c:pt idx="1245">
                  <c:v>954992.58602143603</c:v>
                </c:pt>
                <c:pt idx="1246">
                  <c:v>963829.02362396999</c:v>
                </c:pt>
                <c:pt idx="1247">
                  <c:v>972747.22377696598</c:v>
                </c:pt>
                <c:pt idx="1248">
                  <c:v>981747.94301998406</c:v>
                </c:pt>
                <c:pt idx="1249">
                  <c:v>990831.94489276805</c:v>
                </c:pt>
                <c:pt idx="1250">
                  <c:v>1000000</c:v>
                </c:pt>
                <c:pt idx="1251">
                  <c:v>1009252.88607668</c:v>
                </c:pt>
                <c:pt idx="1252">
                  <c:v>1018591.38805411</c:v>
                </c:pt>
                <c:pt idx="1253">
                  <c:v>1028016.2981264699</c:v>
                </c:pt>
                <c:pt idx="1254">
                  <c:v>1037528.41581801</c:v>
                </c:pt>
                <c:pt idx="1255">
                  <c:v>1047128.54805089</c:v>
                </c:pt>
                <c:pt idx="1256">
                  <c:v>1056817.5092136499</c:v>
                </c:pt>
                <c:pt idx="1257">
                  <c:v>1066596.12123025</c:v>
                </c:pt>
                <c:pt idx="1258">
                  <c:v>1076465.2136298299</c:v>
                </c:pt>
                <c:pt idx="1259">
                  <c:v>1086425.62361706</c:v>
                </c:pt>
                <c:pt idx="1260">
                  <c:v>1096478.1961431799</c:v>
                </c:pt>
                <c:pt idx="1261">
                  <c:v>1106623.7839776599</c:v>
                </c:pt>
                <c:pt idx="1262">
                  <c:v>1116863.2477805601</c:v>
                </c:pt>
                <c:pt idx="1263">
                  <c:v>1127197.4561755001</c:v>
                </c:pt>
                <c:pt idx="1264">
                  <c:v>1137627.2858234299</c:v>
                </c:pt>
                <c:pt idx="1265">
                  <c:v>1148153.62149688</c:v>
                </c:pt>
                <c:pt idx="1266">
                  <c:v>1158777.3561551201</c:v>
                </c:pt>
                <c:pt idx="1267">
                  <c:v>1169499.3910198701</c:v>
                </c:pt>
                <c:pt idx="1268">
                  <c:v>1180320.63565172</c:v>
                </c:pt>
                <c:pt idx="1269">
                  <c:v>1191242.0080273701</c:v>
                </c:pt>
                <c:pt idx="1270">
                  <c:v>1202264.4346174099</c:v>
                </c:pt>
                <c:pt idx="1271">
                  <c:v>1213388.8504649701</c:v>
                </c:pt>
                <c:pt idx="1272">
                  <c:v>1224616.19926504</c:v>
                </c:pt>
                <c:pt idx="1273">
                  <c:v>1235947.4334445</c:v>
                </c:pt>
                <c:pt idx="1274">
                  <c:v>1247383.5142429399</c:v>
                </c:pt>
                <c:pt idx="1275">
                  <c:v>1258925.41179416</c:v>
                </c:pt>
                <c:pt idx="1276">
                  <c:v>1270574.1052085401</c:v>
                </c:pt>
                <c:pt idx="1277">
                  <c:v>1282330.5826560201</c:v>
                </c:pt>
                <c:pt idx="1278">
                  <c:v>1294195.8414499799</c:v>
                </c:pt>
                <c:pt idx="1279">
                  <c:v>1306170.8881318399</c:v>
                </c:pt>
                <c:pt idx="1280">
                  <c:v>1318256.7385563999</c:v>
                </c:pt>
                <c:pt idx="1281">
                  <c:v>1330454.41797809</c:v>
                </c:pt>
                <c:pt idx="1282">
                  <c:v>1342764.9611378601</c:v>
                </c:pt>
                <c:pt idx="1283">
                  <c:v>1355189.4123510299</c:v>
                </c:pt>
                <c:pt idx="1284">
                  <c:v>1367728.8255958401</c:v>
                </c:pt>
                <c:pt idx="1285">
                  <c:v>1380384.26460288</c:v>
                </c:pt>
                <c:pt idx="1286">
                  <c:v>1393156.8029453</c:v>
                </c:pt>
                <c:pt idx="1287">
                  <c:v>1406047.5241299099</c:v>
                </c:pt>
                <c:pt idx="1288">
                  <c:v>1419057.5216890899</c:v>
                </c:pt>
                <c:pt idx="1289">
                  <c:v>1432187.8992735399</c:v>
                </c:pt>
                <c:pt idx="1290">
                  <c:v>1445439.77074592</c:v>
                </c:pt>
                <c:pt idx="1291">
                  <c:v>1458814.2602753399</c:v>
                </c:pt>
                <c:pt idx="1292">
                  <c:v>1472312.50243271</c:v>
                </c:pt>
                <c:pt idx="1293">
                  <c:v>1485935.6422870001</c:v>
                </c:pt>
                <c:pt idx="1294">
                  <c:v>1499684.83550237</c:v>
                </c:pt>
                <c:pt idx="1295">
                  <c:v>1513561.2484362</c:v>
                </c:pt>
                <c:pt idx="1296">
                  <c:v>1527566.05823807</c:v>
                </c:pt>
                <c:pt idx="1297">
                  <c:v>1541700.45294955</c:v>
                </c:pt>
                <c:pt idx="1298">
                  <c:v>1555965.6316050701</c:v>
                </c:pt>
                <c:pt idx="1299">
                  <c:v>1570362.8043335499</c:v>
                </c:pt>
                <c:pt idx="1300">
                  <c:v>1584893.19246111</c:v>
                </c:pt>
                <c:pt idx="1301">
                  <c:v>1599558.02861466</c:v>
                </c:pt>
                <c:pt idx="1302">
                  <c:v>1614358.55682648</c:v>
                </c:pt>
                <c:pt idx="1303">
                  <c:v>1629296.03263972</c:v>
                </c:pt>
                <c:pt idx="1304">
                  <c:v>1644371.7232149299</c:v>
                </c:pt>
                <c:pt idx="1305">
                  <c:v>1659586.9074375499</c:v>
                </c:pt>
                <c:pt idx="1306">
                  <c:v>1674942.8760264299</c:v>
                </c:pt>
                <c:pt idx="1307">
                  <c:v>1690440.9316432599</c:v>
                </c:pt>
                <c:pt idx="1308">
                  <c:v>1706082.3890031199</c:v>
                </c:pt>
                <c:pt idx="1309">
                  <c:v>1721868.5749860001</c:v>
                </c:pt>
                <c:pt idx="1310">
                  <c:v>1737800.8287493701</c:v>
                </c:pt>
                <c:pt idx="1311">
                  <c:v>1753880.50184176</c:v>
                </c:pt>
                <c:pt idx="1312">
                  <c:v>1770108.95831742</c:v>
                </c:pt>
                <c:pt idx="1313">
                  <c:v>1786487.57485204</c:v>
                </c:pt>
                <c:pt idx="1314">
                  <c:v>1803017.74085957</c:v>
                </c:pt>
                <c:pt idx="1315">
                  <c:v>1819700.85860998</c:v>
                </c:pt>
                <c:pt idx="1316">
                  <c:v>1836538.3433483399</c:v>
                </c:pt>
                <c:pt idx="1317">
                  <c:v>1853531.62341481</c:v>
                </c:pt>
                <c:pt idx="1318">
                  <c:v>1870682.1403657999</c:v>
                </c:pt>
                <c:pt idx="1319">
                  <c:v>1887991.3490962901</c:v>
                </c:pt>
                <c:pt idx="1320">
                  <c:v>1905460.7179632401</c:v>
                </c:pt>
                <c:pt idx="1321">
                  <c:v>1923091.72891015</c:v>
                </c:pt>
                <c:pt idx="1322">
                  <c:v>1940885.8775927699</c:v>
                </c:pt>
                <c:pt idx="1323">
                  <c:v>1958844.6735059801</c:v>
                </c:pt>
                <c:pt idx="1324">
                  <c:v>1976969.6401118599</c:v>
                </c:pt>
                <c:pt idx="1325">
                  <c:v>1995262.31496887</c:v>
                </c:pt>
                <c:pt idx="1326">
                  <c:v>2013724.2498623801</c:v>
                </c:pt>
                <c:pt idx="1327">
                  <c:v>2032357.0109362199</c:v>
                </c:pt>
                <c:pt idx="1328">
                  <c:v>2051162.17882556</c:v>
                </c:pt>
                <c:pt idx="1329">
                  <c:v>2070141.34879104</c:v>
                </c:pt>
                <c:pt idx="1330">
                  <c:v>2089296.1308540399</c:v>
                </c:pt>
                <c:pt idx="1331">
                  <c:v>2108628.14993328</c:v>
                </c:pt>
                <c:pt idx="1332">
                  <c:v>2128139.0459827101</c:v>
                </c:pt>
                <c:pt idx="1333">
                  <c:v>2147830.4741305299</c:v>
                </c:pt>
                <c:pt idx="1334">
                  <c:v>2167704.1048196899</c:v>
                </c:pt>
                <c:pt idx="1335">
                  <c:v>2187761.6239495501</c:v>
                </c:pt>
                <c:pt idx="1336">
                  <c:v>2208004.7330188998</c:v>
                </c:pt>
                <c:pt idx="1337">
                  <c:v>2228435.1492702998</c:v>
                </c:pt>
                <c:pt idx="1338">
                  <c:v>2249054.60583578</c:v>
                </c:pt>
                <c:pt idx="1339">
                  <c:v>2269864.8518838198</c:v>
                </c:pt>
                <c:pt idx="1340">
                  <c:v>2290867.65276777</c:v>
                </c:pt>
                <c:pt idx="1341">
                  <c:v>2312064.7901755902</c:v>
                </c:pt>
                <c:pt idx="1342">
                  <c:v>2333458.062281</c:v>
                </c:pt>
                <c:pt idx="1343">
                  <c:v>2355049.2838960001</c:v>
                </c:pt>
                <c:pt idx="1344">
                  <c:v>2376840.2866248698</c:v>
                </c:pt>
                <c:pt idx="1345">
                  <c:v>2398832.9190194798</c:v>
                </c:pt>
                <c:pt idx="1346">
                  <c:v>2421029.0467361701</c:v>
                </c:pt>
                <c:pt idx="1347">
                  <c:v>2443430.55269397</c:v>
                </c:pt>
                <c:pt idx="1348">
                  <c:v>2466039.3372343401</c:v>
                </c:pt>
                <c:pt idx="1349">
                  <c:v>2488857.31828239</c:v>
                </c:pt>
                <c:pt idx="1350">
                  <c:v>2511886.43150958</c:v>
                </c:pt>
                <c:pt idx="1351">
                  <c:v>2535128.6304978998</c:v>
                </c:pt>
                <c:pt idx="1352">
                  <c:v>2558585.8869056399</c:v>
                </c:pt>
                <c:pt idx="1353">
                  <c:v>2582260.1906345901</c:v>
                </c:pt>
                <c:pt idx="1354">
                  <c:v>2606153.5499988901</c:v>
                </c:pt>
                <c:pt idx="1355">
                  <c:v>2630267.99189538</c:v>
                </c:pt>
                <c:pt idx="1356">
                  <c:v>2654605.5619755401</c:v>
                </c:pt>
                <c:pt idx="1357">
                  <c:v>2679168.3248190298</c:v>
                </c:pt>
                <c:pt idx="1358">
                  <c:v>2703958.36410884</c:v>
                </c:pt>
                <c:pt idx="1359">
                  <c:v>2728977.7828080398</c:v>
                </c:pt>
                <c:pt idx="1360">
                  <c:v>2754228.7033381602</c:v>
                </c:pt>
                <c:pt idx="1361">
                  <c:v>2779713.2677592798</c:v>
                </c:pt>
                <c:pt idx="1362">
                  <c:v>2805433.6379517098</c:v>
                </c:pt>
                <c:pt idx="1363">
                  <c:v>2831391.9957993701</c:v>
                </c:pt>
                <c:pt idx="1364">
                  <c:v>2857590.5433749398</c:v>
                </c:pt>
                <c:pt idx="1365">
                  <c:v>2884031.5031265998</c:v>
                </c:pt>
                <c:pt idx="1366">
                  <c:v>2910717.1180666001</c:v>
                </c:pt>
                <c:pt idx="1367">
                  <c:v>2937649.6519615301</c:v>
                </c:pt>
                <c:pt idx="1368">
                  <c:v>2964831.3895243402</c:v>
                </c:pt>
                <c:pt idx="1369">
                  <c:v>2992264.6366081801</c:v>
                </c:pt>
                <c:pt idx="1370">
                  <c:v>3019951.7204020098</c:v>
                </c:pt>
                <c:pt idx="1371">
                  <c:v>3047894.9896279802</c:v>
                </c:pt>
                <c:pt idx="1372">
                  <c:v>3076096.81474071</c:v>
                </c:pt>
                <c:pt idx="1373">
                  <c:v>3104559.5881283502</c:v>
                </c:pt>
                <c:pt idx="1374">
                  <c:v>3133285.72431558</c:v>
                </c:pt>
                <c:pt idx="1375">
                  <c:v>3162277.6601683702</c:v>
                </c:pt>
                <c:pt idx="1376">
                  <c:v>3191537.85510075</c:v>
                </c:pt>
                <c:pt idx="1377">
                  <c:v>3221068.7912834301</c:v>
                </c:pt>
                <c:pt idx="1378">
                  <c:v>3250872.9738543401</c:v>
                </c:pt>
                <c:pt idx="1379">
                  <c:v>3280952.9311311902</c:v>
                </c:pt>
                <c:pt idx="1380">
                  <c:v>3311311.2148258998</c:v>
                </c:pt>
                <c:pt idx="1381">
                  <c:v>3341950.40026114</c:v>
                </c:pt>
                <c:pt idx="1382">
                  <c:v>3372873.0865886798</c:v>
                </c:pt>
                <c:pt idx="1383">
                  <c:v>3404081.89701</c:v>
                </c:pt>
                <c:pt idx="1384">
                  <c:v>3435579.4789987402</c:v>
                </c:pt>
                <c:pt idx="1385">
                  <c:v>3467368.5045253099</c:v>
                </c:pt>
                <c:pt idx="1386">
                  <c:v>3499451.6702835602</c:v>
                </c:pt>
                <c:pt idx="1387">
                  <c:v>3531831.6979195601</c:v>
                </c:pt>
                <c:pt idx="1388">
                  <c:v>3564511.3342624302</c:v>
                </c:pt>
                <c:pt idx="1389">
                  <c:v>3597493.3515574201</c:v>
                </c:pt>
                <c:pt idx="1390">
                  <c:v>3630780.54770101</c:v>
                </c:pt>
                <c:pt idx="1391">
                  <c:v>3664375.7464783299</c:v>
                </c:pt>
                <c:pt idx="1392">
                  <c:v>3698281.7978026499</c:v>
                </c:pt>
                <c:pt idx="1393">
                  <c:v>3732501.5779571999</c:v>
                </c:pt>
                <c:pt idx="1394">
                  <c:v>3767037.9898390798</c:v>
                </c:pt>
                <c:pt idx="1395">
                  <c:v>3801893.9632056099</c:v>
                </c:pt>
                <c:pt idx="1396">
                  <c:v>3837072.4549227799</c:v>
                </c:pt>
                <c:pt idx="1397">
                  <c:v>3872576.4492161698</c:v>
                </c:pt>
                <c:pt idx="1398">
                  <c:v>3908408.9579240102</c:v>
                </c:pt>
                <c:pt idx="1399">
                  <c:v>3944573.0207527801</c:v>
                </c:pt>
                <c:pt idx="1400">
                  <c:v>3981071.7055349601</c:v>
                </c:pt>
                <c:pt idx="1401">
                  <c:v>4017908.1084893998</c:v>
                </c:pt>
                <c:pt idx="1402">
                  <c:v>4055085.3544838298</c:v>
                </c:pt>
                <c:pt idx="1403">
                  <c:v>4092606.5973001001</c:v>
                </c:pt>
                <c:pt idx="1404">
                  <c:v>4130475.01990161</c:v>
                </c:pt>
                <c:pt idx="1405">
                  <c:v>4168693.83470335</c:v>
                </c:pt>
                <c:pt idx="1406">
                  <c:v>4207266.28384443</c:v>
                </c:pt>
                <c:pt idx="1407">
                  <c:v>4246195.6394631304</c:v>
                </c:pt>
                <c:pt idx="1408">
                  <c:v>4285485.2039743904</c:v>
                </c:pt>
                <c:pt idx="1409">
                  <c:v>4325138.31035008</c:v>
                </c:pt>
                <c:pt idx="1410">
                  <c:v>4365158.3224016502</c:v>
                </c:pt>
                <c:pt idx="1411">
                  <c:v>4405548.6350655304</c:v>
                </c:pt>
                <c:pt idx="1412">
                  <c:v>4446312.6746910801</c:v>
                </c:pt>
                <c:pt idx="1413">
                  <c:v>4487453.8993313201</c:v>
                </c:pt>
                <c:pt idx="1414">
                  <c:v>4528975.7990362002</c:v>
                </c:pt>
                <c:pt idx="1415">
                  <c:v>4570881.8961487496</c:v>
                </c:pt>
                <c:pt idx="1416">
                  <c:v>4613175.7456037896</c:v>
                </c:pt>
                <c:pt idx="1417">
                  <c:v>4655860.9352295902</c:v>
                </c:pt>
                <c:pt idx="1418">
                  <c:v>4698941.0860521495</c:v>
                </c:pt>
                <c:pt idx="1419">
                  <c:v>4742419.8526024399</c:v>
                </c:pt>
                <c:pt idx="1420">
                  <c:v>4786300.9232263798</c:v>
                </c:pt>
                <c:pt idx="1421">
                  <c:v>4830588.0203977199</c:v>
                </c:pt>
                <c:pt idx="1422">
                  <c:v>4875284.9010338504</c:v>
                </c:pt>
                <c:pt idx="1423">
                  <c:v>4920395.3568145102</c:v>
                </c:pt>
                <c:pt idx="1424">
                  <c:v>4965923.2145033497</c:v>
                </c:pt>
                <c:pt idx="1425">
                  <c:v>5011872.3362727202</c:v>
                </c:pt>
                <c:pt idx="1426">
                  <c:v>5058246.6200311296</c:v>
                </c:pt>
                <c:pt idx="1427">
                  <c:v>5105049.9997540601</c:v>
                </c:pt>
                <c:pt idx="1428">
                  <c:v>5152286.44581756</c:v>
                </c:pt>
                <c:pt idx="1429">
                  <c:v>5199959.9653351596</c:v>
                </c:pt>
                <c:pt idx="1430">
                  <c:v>5248074.6024977202</c:v>
                </c:pt>
                <c:pt idx="1431">
                  <c:v>5296634.4389165798</c:v>
                </c:pt>
                <c:pt idx="1432">
                  <c:v>5345643.5939697102</c:v>
                </c:pt>
                <c:pt idx="1433">
                  <c:v>5395106.2251512697</c:v>
                </c:pt>
                <c:pt idx="1434">
                  <c:v>5445026.5284241997</c:v>
                </c:pt>
                <c:pt idx="1435">
                  <c:v>5495408.7385762399</c:v>
                </c:pt>
                <c:pt idx="1436">
                  <c:v>5546257.1295790998</c:v>
                </c:pt>
                <c:pt idx="1437">
                  <c:v>5597576.0149510996</c:v>
                </c:pt>
                <c:pt idx="1438">
                  <c:v>5649369.7481230199</c:v>
                </c:pt>
                <c:pt idx="1439">
                  <c:v>5701642.7228074698</c:v>
                </c:pt>
                <c:pt idx="1440">
                  <c:v>5754399.3733715601</c:v>
                </c:pt>
                <c:pt idx="1441">
                  <c:v>5807644.1752131199</c:v>
                </c:pt>
                <c:pt idx="1442">
                  <c:v>5861381.64514028</c:v>
                </c:pt>
                <c:pt idx="1443">
                  <c:v>5915616.3417547401</c:v>
                </c:pt>
                <c:pt idx="1444">
                  <c:v>5970352.86583836</c:v>
                </c:pt>
                <c:pt idx="1445">
                  <c:v>6025595.8607435804</c:v>
                </c:pt>
                <c:pt idx="1446">
                  <c:v>6081350.0127871698</c:v>
                </c:pt>
                <c:pt idx="1447">
                  <c:v>6137620.0516479397</c:v>
                </c:pt>
                <c:pt idx="1448">
                  <c:v>6194410.7507678103</c:v>
                </c:pt>
                <c:pt idx="1449">
                  <c:v>6251726.9277568599</c:v>
                </c:pt>
                <c:pt idx="1450">
                  <c:v>6309573.4448019303</c:v>
                </c:pt>
                <c:pt idx="1451">
                  <c:v>6367955.2090791604</c:v>
                </c:pt>
                <c:pt idx="1452">
                  <c:v>6426877.1731701903</c:v>
                </c:pt>
                <c:pt idx="1453">
                  <c:v>6486344.3354823804</c:v>
                </c:pt>
                <c:pt idx="1454">
                  <c:v>6546361.7406727402</c:v>
                </c:pt>
                <c:pt idx="1455">
                  <c:v>6606934.48007596</c:v>
                </c:pt>
                <c:pt idx="1456">
                  <c:v>6668067.6921362104</c:v>
                </c:pt>
                <c:pt idx="1457">
                  <c:v>6729766.5628431803</c:v>
                </c:pt>
                <c:pt idx="1458">
                  <c:v>6792036.3261718396</c:v>
                </c:pt>
                <c:pt idx="1459">
                  <c:v>6854882.2645266196</c:v>
                </c:pt>
                <c:pt idx="1460">
                  <c:v>6918309.70918936</c:v>
                </c:pt>
                <c:pt idx="1461">
                  <c:v>6982324.0407717098</c:v>
                </c:pt>
                <c:pt idx="1462">
                  <c:v>7046930.6896714596</c:v>
                </c:pt>
                <c:pt idx="1463">
                  <c:v>7112135.1365332901</c:v>
                </c:pt>
                <c:pt idx="1464">
                  <c:v>7177942.9127136096</c:v>
                </c:pt>
                <c:pt idx="1465">
                  <c:v>7244359.6007498996</c:v>
                </c:pt>
                <c:pt idx="1466">
                  <c:v>7311390.8348341696</c:v>
                </c:pt>
                <c:pt idx="1467">
                  <c:v>7379042.3012910103</c:v>
                </c:pt>
                <c:pt idx="1468">
                  <c:v>7447319.7390598804</c:v>
                </c:pt>
                <c:pt idx="1469">
                  <c:v>7516228.94018206</c:v>
                </c:pt>
                <c:pt idx="1470">
                  <c:v>7585775.7502918299</c:v>
                </c:pt>
                <c:pt idx="1471">
                  <c:v>7655966.0691125598</c:v>
                </c:pt>
                <c:pt idx="1472">
                  <c:v>7726805.8509570202</c:v>
                </c:pt>
                <c:pt idx="1473">
                  <c:v>7798301.1052325899</c:v>
                </c:pt>
                <c:pt idx="1474">
                  <c:v>7870457.8969509797</c:v>
                </c:pt>
                <c:pt idx="1475">
                  <c:v>7943282.3472428201</c:v>
                </c:pt>
                <c:pt idx="1476">
                  <c:v>8016780.63387678</c:v>
                </c:pt>
                <c:pt idx="1477">
                  <c:v>8090958.9917838201</c:v>
                </c:pt>
                <c:pt idx="1478">
                  <c:v>8165823.7135859197</c:v>
                </c:pt>
                <c:pt idx="1479">
                  <c:v>8241381.1501300205</c:v>
                </c:pt>
                <c:pt idx="1480">
                  <c:v>8317637.7110267002</c:v>
                </c:pt>
                <c:pt idx="1481">
                  <c:v>8394599.8651939798</c:v>
                </c:pt>
                <c:pt idx="1482">
                  <c:v>8472274.1414059605</c:v>
                </c:pt>
                <c:pt idx="1483">
                  <c:v>8550667.1288468391</c:v>
                </c:pt>
                <c:pt idx="1484">
                  <c:v>8629785.4776696991</c:v>
                </c:pt>
                <c:pt idx="1485">
                  <c:v>8709635.8995608091</c:v>
                </c:pt>
                <c:pt idx="1486">
                  <c:v>8790225.1683088392</c:v>
                </c:pt>
                <c:pt idx="1487">
                  <c:v>8871560.12037961</c:v>
                </c:pt>
                <c:pt idx="1488">
                  <c:v>8953647.6554959305</c:v>
                </c:pt>
                <c:pt idx="1489">
                  <c:v>9036494.7372230198</c:v>
                </c:pt>
                <c:pt idx="1490">
                  <c:v>9120108.3935590908</c:v>
                </c:pt>
                <c:pt idx="1491">
                  <c:v>9204495.7175317202</c:v>
                </c:pt>
                <c:pt idx="1492">
                  <c:v>9289663.8677993603</c:v>
                </c:pt>
                <c:pt idx="1493">
                  <c:v>9375620.0692588091</c:v>
                </c:pt>
                <c:pt idx="1494">
                  <c:v>9462371.6136579197</c:v>
                </c:pt>
                <c:pt idx="1495">
                  <c:v>9549925.8602143601</c:v>
                </c:pt>
                <c:pt idx="1496">
                  <c:v>9638290.2362396996</c:v>
                </c:pt>
                <c:pt idx="1497">
                  <c:v>9727472.2377696596</c:v>
                </c:pt>
                <c:pt idx="1498">
                  <c:v>9817479.4301998392</c:v>
                </c:pt>
                <c:pt idx="1499">
                  <c:v>9908319.44892768</c:v>
                </c:pt>
                <c:pt idx="1500">
                  <c:v>10000000</c:v>
                </c:pt>
              </c:numCache>
            </c:numRef>
          </c:xVal>
          <c:yVal>
            <c:numRef>
              <c:f>'[1]3.6V 1A'!$C$5:$C$1505</c:f>
              <c:numCache>
                <c:formatCode>General</c:formatCode>
                <c:ptCount val="1501"/>
                <c:pt idx="0">
                  <c:v>168.54954533086101</c:v>
                </c:pt>
                <c:pt idx="1">
                  <c:v>168.446132891807</c:v>
                </c:pt>
                <c:pt idx="2">
                  <c:v>168.341832523221</c:v>
                </c:pt>
                <c:pt idx="3">
                  <c:v>168.23663784104701</c:v>
                </c:pt>
                <c:pt idx="4">
                  <c:v>168.13054245393599</c:v>
                </c:pt>
                <c:pt idx="5">
                  <c:v>168.023539952276</c:v>
                </c:pt>
                <c:pt idx="6">
                  <c:v>167.91562392225401</c:v>
                </c:pt>
                <c:pt idx="7">
                  <c:v>167.80678793763099</c:v>
                </c:pt>
                <c:pt idx="8">
                  <c:v>167.69702556695901</c:v>
                </c:pt>
                <c:pt idx="9">
                  <c:v>167.58633036979199</c:v>
                </c:pt>
                <c:pt idx="10">
                  <c:v>167.474695901084</c:v>
                </c:pt>
                <c:pt idx="11">
                  <c:v>167.36211571196</c:v>
                </c:pt>
                <c:pt idx="12">
                  <c:v>167.24858334837</c:v>
                </c:pt>
                <c:pt idx="13">
                  <c:v>167.13409235778599</c:v>
                </c:pt>
                <c:pt idx="14">
                  <c:v>167.01863628406801</c:v>
                </c:pt>
                <c:pt idx="15">
                  <c:v>166.90220867427001</c:v>
                </c:pt>
                <c:pt idx="16">
                  <c:v>166.784803075882</c:v>
                </c:pt>
                <c:pt idx="17">
                  <c:v>166.66641304151901</c:v>
                </c:pt>
                <c:pt idx="18">
                  <c:v>166.547032128441</c:v>
                </c:pt>
                <c:pt idx="19">
                  <c:v>166.42665389956599</c:v>
                </c:pt>
                <c:pt idx="20">
                  <c:v>166.305271929014</c:v>
                </c:pt>
                <c:pt idx="21">
                  <c:v>166.18287979783301</c:v>
                </c:pt>
                <c:pt idx="22">
                  <c:v>166.05947109939399</c:v>
                </c:pt>
                <c:pt idx="23">
                  <c:v>165.935039440411</c:v>
                </c:pt>
                <c:pt idx="24">
                  <c:v>165.80957844414201</c:v>
                </c:pt>
                <c:pt idx="25">
                  <c:v>165.683081748614</c:v>
                </c:pt>
                <c:pt idx="26">
                  <c:v>165.55554300938499</c:v>
                </c:pt>
                <c:pt idx="27">
                  <c:v>165.426955906654</c:v>
                </c:pt>
                <c:pt idx="28">
                  <c:v>165.29731413796401</c:v>
                </c:pt>
                <c:pt idx="29">
                  <c:v>165.16661142795701</c:v>
                </c:pt>
                <c:pt idx="30">
                  <c:v>165.03484152640701</c:v>
                </c:pt>
                <c:pt idx="31">
                  <c:v>164.90199821391801</c:v>
                </c:pt>
                <c:pt idx="32">
                  <c:v>164.76807529799299</c:v>
                </c:pt>
                <c:pt idx="33">
                  <c:v>164.63306661980999</c:v>
                </c:pt>
                <c:pt idx="34">
                  <c:v>164.49696605668899</c:v>
                </c:pt>
                <c:pt idx="35">
                  <c:v>164.35976752055001</c:v>
                </c:pt>
                <c:pt idx="36">
                  <c:v>164.22146496514799</c:v>
                </c:pt>
                <c:pt idx="37">
                  <c:v>164.08205238381299</c:v>
                </c:pt>
                <c:pt idx="38">
                  <c:v>163.94152381569401</c:v>
                </c:pt>
                <c:pt idx="39">
                  <c:v>163.79987334339299</c:v>
                </c:pt>
                <c:pt idx="40">
                  <c:v>163.65709510186801</c:v>
                </c:pt>
                <c:pt idx="41">
                  <c:v>163.513183274304</c:v>
                </c:pt>
                <c:pt idx="42">
                  <c:v>163.36813209974599</c:v>
                </c:pt>
                <c:pt idx="43">
                  <c:v>163.22193587561699</c:v>
                </c:pt>
                <c:pt idx="44">
                  <c:v>163.074588953844</c:v>
                </c:pt>
                <c:pt idx="45">
                  <c:v>162.92608575303501</c:v>
                </c:pt>
                <c:pt idx="46">
                  <c:v>162.776420752197</c:v>
                </c:pt>
                <c:pt idx="47">
                  <c:v>162.62558850316</c:v>
                </c:pt>
                <c:pt idx="48">
                  <c:v>162.47358362409099</c:v>
                </c:pt>
                <c:pt idx="49">
                  <c:v>162.32040080741899</c:v>
                </c:pt>
                <c:pt idx="50">
                  <c:v>162.166034824419</c:v>
                </c:pt>
                <c:pt idx="51">
                  <c:v>162.01048052302599</c:v>
                </c:pt>
                <c:pt idx="52">
                  <c:v>161.85373283447399</c:v>
                </c:pt>
                <c:pt idx="53">
                  <c:v>161.695786776261</c:v>
                </c:pt>
                <c:pt idx="54">
                  <c:v>161.536637453715</c:v>
                </c:pt>
                <c:pt idx="55">
                  <c:v>161.37628006497499</c:v>
                </c:pt>
                <c:pt idx="56">
                  <c:v>161.21470990546399</c:v>
                </c:pt>
                <c:pt idx="57">
                  <c:v>161.051922363214</c:v>
                </c:pt>
                <c:pt idx="58">
                  <c:v>160.887912934761</c:v>
                </c:pt>
                <c:pt idx="59">
                  <c:v>160.72267721807901</c:v>
                </c:pt>
                <c:pt idx="60">
                  <c:v>160.556210921803</c:v>
                </c:pt>
                <c:pt idx="61">
                  <c:v>160.38850986611001</c:v>
                </c:pt>
                <c:pt idx="62">
                  <c:v>160.219569986708</c:v>
                </c:pt>
                <c:pt idx="63">
                  <c:v>160.04938733923001</c:v>
                </c:pt>
                <c:pt idx="64">
                  <c:v>159.87795810238299</c:v>
                </c:pt>
                <c:pt idx="65">
                  <c:v>159.70527858039301</c:v>
                </c:pt>
                <c:pt idx="66">
                  <c:v>159.53134520926099</c:v>
                </c:pt>
                <c:pt idx="67">
                  <c:v>159.35615455777599</c:v>
                </c:pt>
                <c:pt idx="68">
                  <c:v>159.17970333348299</c:v>
                </c:pt>
                <c:pt idx="69">
                  <c:v>159.00198838530099</c:v>
                </c:pt>
                <c:pt idx="70">
                  <c:v>158.82300670631099</c:v>
                </c:pt>
                <c:pt idx="71">
                  <c:v>158.642755440006</c:v>
                </c:pt>
                <c:pt idx="72">
                  <c:v>158.46123188293299</c:v>
                </c:pt>
                <c:pt idx="73">
                  <c:v>158.27843348742999</c:v>
                </c:pt>
                <c:pt idx="74">
                  <c:v>158.09435786773301</c:v>
                </c:pt>
                <c:pt idx="75">
                  <c:v>157.90900280218699</c:v>
                </c:pt>
                <c:pt idx="76">
                  <c:v>157.72236623758801</c:v>
                </c:pt>
                <c:pt idx="77">
                  <c:v>157.534446294882</c:v>
                </c:pt>
                <c:pt idx="78">
                  <c:v>157.34524126978599</c:v>
                </c:pt>
                <c:pt idx="79">
                  <c:v>157.15474963907101</c:v>
                </c:pt>
                <c:pt idx="80">
                  <c:v>156.96297006437001</c:v>
                </c:pt>
                <c:pt idx="81">
                  <c:v>156.76990139671599</c:v>
                </c:pt>
                <c:pt idx="82">
                  <c:v>156.57554267666799</c:v>
                </c:pt>
                <c:pt idx="83">
                  <c:v>156.379893145159</c:v>
                </c:pt>
                <c:pt idx="84">
                  <c:v>156.18295224068501</c:v>
                </c:pt>
                <c:pt idx="85">
                  <c:v>155.984719607475</c:v>
                </c:pt>
                <c:pt idx="86">
                  <c:v>155.785195096991</c:v>
                </c:pt>
                <c:pt idx="87">
                  <c:v>155.58437877497701</c:v>
                </c:pt>
                <c:pt idx="88">
                  <c:v>155.38227092148199</c:v>
                </c:pt>
                <c:pt idx="89">
                  <c:v>155.178872037498</c:v>
                </c:pt>
                <c:pt idx="90">
                  <c:v>154.97418284814</c:v>
                </c:pt>
                <c:pt idx="91">
                  <c:v>154.76820430494399</c:v>
                </c:pt>
                <c:pt idx="92">
                  <c:v>154.56093759310801</c:v>
                </c:pt>
                <c:pt idx="93">
                  <c:v>154.35238413263701</c:v>
                </c:pt>
                <c:pt idx="94">
                  <c:v>154.14254557973999</c:v>
                </c:pt>
                <c:pt idx="95">
                  <c:v>153.931423838451</c:v>
                </c:pt>
                <c:pt idx="96">
                  <c:v>153.71902105434501</c:v>
                </c:pt>
                <c:pt idx="97">
                  <c:v>153.50533962533399</c:v>
                </c:pt>
                <c:pt idx="98">
                  <c:v>153.29038220199701</c:v>
                </c:pt>
                <c:pt idx="99">
                  <c:v>153.07415169183801</c:v>
                </c:pt>
                <c:pt idx="100">
                  <c:v>152.85665126173299</c:v>
                </c:pt>
                <c:pt idx="101">
                  <c:v>152.637884342858</c:v>
                </c:pt>
                <c:pt idx="102">
                  <c:v>152.41785463255599</c:v>
                </c:pt>
                <c:pt idx="103">
                  <c:v>152.19656609662499</c:v>
                </c:pt>
                <c:pt idx="104">
                  <c:v>151.97402297524201</c:v>
                </c:pt>
                <c:pt idx="105">
                  <c:v>151.750229783105</c:v>
                </c:pt>
                <c:pt idx="106">
                  <c:v>151.525191313037</c:v>
                </c:pt>
                <c:pt idx="107">
                  <c:v>151.29891263970401</c:v>
                </c:pt>
                <c:pt idx="108">
                  <c:v>151.07139912013099</c:v>
                </c:pt>
                <c:pt idx="109">
                  <c:v>150.84265639790101</c:v>
                </c:pt>
                <c:pt idx="110">
                  <c:v>150.61269040523101</c:v>
                </c:pt>
                <c:pt idx="111">
                  <c:v>150.38150736436501</c:v>
                </c:pt>
                <c:pt idx="112">
                  <c:v>150.14911379012301</c:v>
                </c:pt>
                <c:pt idx="113">
                  <c:v>149.91551649282701</c:v>
                </c:pt>
                <c:pt idx="114">
                  <c:v>149.68072257738501</c:v>
                </c:pt>
                <c:pt idx="115">
                  <c:v>149.44473944894801</c:v>
                </c:pt>
                <c:pt idx="116">
                  <c:v>149.20757480969101</c:v>
                </c:pt>
                <c:pt idx="117">
                  <c:v>148.96923666369699</c:v>
                </c:pt>
                <c:pt idx="118">
                  <c:v>148.729733317632</c:v>
                </c:pt>
                <c:pt idx="119">
                  <c:v>148.48907337954401</c:v>
                </c:pt>
                <c:pt idx="120">
                  <c:v>148.247265762642</c:v>
                </c:pt>
                <c:pt idx="121">
                  <c:v>148.004319683397</c:v>
                </c:pt>
                <c:pt idx="122">
                  <c:v>147.76024466384601</c:v>
                </c:pt>
                <c:pt idx="123">
                  <c:v>147.51505053042499</c:v>
                </c:pt>
                <c:pt idx="124">
                  <c:v>147.268747414617</c:v>
                </c:pt>
                <c:pt idx="125">
                  <c:v>147.02134575395499</c:v>
                </c:pt>
                <c:pt idx="126">
                  <c:v>146.77285629004899</c:v>
                </c:pt>
                <c:pt idx="127">
                  <c:v>146.52329006775099</c:v>
                </c:pt>
                <c:pt idx="128">
                  <c:v>146.27265843708</c:v>
                </c:pt>
                <c:pt idx="129">
                  <c:v>146.02097304896901</c:v>
                </c:pt>
                <c:pt idx="130">
                  <c:v>145.768245856368</c:v>
                </c:pt>
                <c:pt idx="131">
                  <c:v>145.51448911246999</c:v>
                </c:pt>
                <c:pt idx="132">
                  <c:v>145.259715366877</c:v>
                </c:pt>
                <c:pt idx="133">
                  <c:v>145.00393746813401</c:v>
                </c:pt>
                <c:pt idx="134">
                  <c:v>144.74716855744001</c:v>
                </c:pt>
                <c:pt idx="135">
                  <c:v>144.48942206918599</c:v>
                </c:pt>
                <c:pt idx="136">
                  <c:v>144.23071172690601</c:v>
                </c:pt>
                <c:pt idx="137">
                  <c:v>143.97105154024899</c:v>
                </c:pt>
                <c:pt idx="138">
                  <c:v>143.710455804709</c:v>
                </c:pt>
                <c:pt idx="139">
                  <c:v>143.44893909470099</c:v>
                </c:pt>
                <c:pt idx="140">
                  <c:v>143.18651626237801</c:v>
                </c:pt>
                <c:pt idx="141">
                  <c:v>142.923202433635</c:v>
                </c:pt>
                <c:pt idx="142">
                  <c:v>142.65901300388899</c:v>
                </c:pt>
                <c:pt idx="143">
                  <c:v>142.393963633776</c:v>
                </c:pt>
                <c:pt idx="144">
                  <c:v>142.12807024616001</c:v>
                </c:pt>
                <c:pt idx="145">
                  <c:v>141.86134901948799</c:v>
                </c:pt>
                <c:pt idx="146">
                  <c:v>141.593816384061</c:v>
                </c:pt>
                <c:pt idx="147">
                  <c:v>141.32548901632299</c:v>
                </c:pt>
                <c:pt idx="148">
                  <c:v>141.05638383494801</c:v>
                </c:pt>
                <c:pt idx="149">
                  <c:v>140.78651799336899</c:v>
                </c:pt>
                <c:pt idx="150">
                  <c:v>140.51590887650099</c:v>
                </c:pt>
                <c:pt idx="151">
                  <c:v>140.24457409170401</c:v>
                </c:pt>
                <c:pt idx="152">
                  <c:v>139.972531465934</c:v>
                </c:pt>
                <c:pt idx="153">
                  <c:v>139.699799036439</c:v>
                </c:pt>
                <c:pt idx="154">
                  <c:v>139.42639504488599</c:v>
                </c:pt>
                <c:pt idx="155">
                  <c:v>139.152337932124</c:v>
                </c:pt>
                <c:pt idx="156">
                  <c:v>138.87764633030699</c:v>
                </c:pt>
                <c:pt idx="157">
                  <c:v>138.60233905411701</c:v>
                </c:pt>
                <c:pt idx="158">
                  <c:v>138.326435095618</c:v>
                </c:pt>
                <c:pt idx="159">
                  <c:v>138.049953616507</c:v>
                </c:pt>
                <c:pt idx="160">
                  <c:v>137.772913937927</c:v>
                </c:pt>
                <c:pt idx="161">
                  <c:v>137.49533553537901</c:v>
                </c:pt>
                <c:pt idx="162">
                  <c:v>137.21723802952201</c:v>
                </c:pt>
                <c:pt idx="163">
                  <c:v>136.93864117793399</c:v>
                </c:pt>
                <c:pt idx="164">
                  <c:v>136.65956486600999</c:v>
                </c:pt>
                <c:pt idx="165">
                  <c:v>136.38002909954201</c:v>
                </c:pt>
                <c:pt idx="166">
                  <c:v>136.10005399704301</c:v>
                </c:pt>
                <c:pt idx="167">
                  <c:v>135.819659777173</c:v>
                </c:pt>
                <c:pt idx="168">
                  <c:v>135.538866753821</c:v>
                </c:pt>
                <c:pt idx="169">
                  <c:v>135.25769532506101</c:v>
                </c:pt>
                <c:pt idx="170">
                  <c:v>134.97616596456899</c:v>
                </c:pt>
                <c:pt idx="171">
                  <c:v>134.69429921268599</c:v>
                </c:pt>
                <c:pt idx="172">
                  <c:v>134.41211566575399</c:v>
                </c:pt>
                <c:pt idx="173">
                  <c:v>134.12963596780199</c:v>
                </c:pt>
                <c:pt idx="174">
                  <c:v>133.84688080359399</c:v>
                </c:pt>
                <c:pt idx="175">
                  <c:v>133.56387088313801</c:v>
                </c:pt>
                <c:pt idx="176">
                  <c:v>133.280626937378</c:v>
                </c:pt>
                <c:pt idx="177">
                  <c:v>132.99716970769501</c:v>
                </c:pt>
                <c:pt idx="178">
                  <c:v>132.71351993303699</c:v>
                </c:pt>
                <c:pt idx="179">
                  <c:v>132.42969834518399</c:v>
                </c:pt>
                <c:pt idx="180">
                  <c:v>132.145725656054</c:v>
                </c:pt>
                <c:pt idx="181">
                  <c:v>131.86162254830401</c:v>
                </c:pt>
                <c:pt idx="182">
                  <c:v>131.57740966656101</c:v>
                </c:pt>
                <c:pt idx="183">
                  <c:v>131.29310760726199</c:v>
                </c:pt>
                <c:pt idx="184">
                  <c:v>131.00873691018401</c:v>
                </c:pt>
                <c:pt idx="185">
                  <c:v>130.72431804742001</c:v>
                </c:pt>
                <c:pt idx="186">
                  <c:v>130.43987141470501</c:v>
                </c:pt>
                <c:pt idx="187">
                  <c:v>130.15541732197599</c:v>
                </c:pt>
                <c:pt idx="188">
                  <c:v>129.870975984285</c:v>
                </c:pt>
                <c:pt idx="189">
                  <c:v>129.586567512653</c:v>
                </c:pt>
                <c:pt idx="190">
                  <c:v>129.30221190399899</c:v>
                </c:pt>
                <c:pt idx="191">
                  <c:v>129.01792903338901</c:v>
                </c:pt>
                <c:pt idx="192">
                  <c:v>128.73373864377399</c:v>
                </c:pt>
                <c:pt idx="193">
                  <c:v>128.44966033837301</c:v>
                </c:pt>
                <c:pt idx="194">
                  <c:v>128.16571357197199</c:v>
                </c:pt>
                <c:pt idx="195">
                  <c:v>127.88191763969201</c:v>
                </c:pt>
                <c:pt idx="196">
                  <c:v>127.598291674401</c:v>
                </c:pt>
                <c:pt idx="197">
                  <c:v>127.314854631218</c:v>
                </c:pt>
                <c:pt idx="198">
                  <c:v>127.03162528551699</c:v>
                </c:pt>
                <c:pt idx="199">
                  <c:v>126.748622221087</c:v>
                </c:pt>
                <c:pt idx="200">
                  <c:v>126.46586382386</c:v>
                </c:pt>
                <c:pt idx="201">
                  <c:v>126.18336827504299</c:v>
                </c:pt>
                <c:pt idx="202">
                  <c:v>125.901153541192</c:v>
                </c:pt>
                <c:pt idx="203">
                  <c:v>125.61923737045301</c:v>
                </c:pt>
                <c:pt idx="204">
                  <c:v>125.337637281857</c:v>
                </c:pt>
                <c:pt idx="205">
                  <c:v>125.056370561218</c:v>
                </c:pt>
                <c:pt idx="206">
                  <c:v>124.775454253329</c:v>
                </c:pt>
                <c:pt idx="207">
                  <c:v>124.494905156744</c:v>
                </c:pt>
                <c:pt idx="208">
                  <c:v>124.214739814791</c:v>
                </c:pt>
                <c:pt idx="209">
                  <c:v>123.93497451160501</c:v>
                </c:pt>
                <c:pt idx="210">
                  <c:v>123.655625267137</c:v>
                </c:pt>
                <c:pt idx="211">
                  <c:v>123.376707829577</c:v>
                </c:pt>
                <c:pt idx="212">
                  <c:v>123.098237670762</c:v>
                </c:pt>
                <c:pt idx="213">
                  <c:v>122.82022998159501</c:v>
                </c:pt>
                <c:pt idx="214">
                  <c:v>122.54269966704101</c:v>
                </c:pt>
                <c:pt idx="215">
                  <c:v>122.26566134038301</c:v>
                </c:pt>
                <c:pt idx="216">
                  <c:v>121.98912931951099</c:v>
                </c:pt>
                <c:pt idx="217">
                  <c:v>121.713117623758</c:v>
                </c:pt>
                <c:pt idx="218">
                  <c:v>121.43763996803099</c:v>
                </c:pt>
                <c:pt idx="219">
                  <c:v>121.162709760165</c:v>
                </c:pt>
                <c:pt idx="220">
                  <c:v>120.888340098001</c:v>
                </c:pt>
                <c:pt idx="221">
                  <c:v>120.61454376403</c:v>
                </c:pt>
                <c:pt idx="222">
                  <c:v>120.34133322451</c:v>
                </c:pt>
                <c:pt idx="223">
                  <c:v>120.068720626428</c:v>
                </c:pt>
                <c:pt idx="224">
                  <c:v>119.79671779259201</c:v>
                </c:pt>
                <c:pt idx="225">
                  <c:v>119.525336223219</c:v>
                </c:pt>
                <c:pt idx="226">
                  <c:v>119.254587089995</c:v>
                </c:pt>
                <c:pt idx="227">
                  <c:v>118.984481236704</c:v>
                </c:pt>
                <c:pt idx="228">
                  <c:v>118.715029176074</c:v>
                </c:pt>
                <c:pt idx="229">
                  <c:v>118.446241089748</c:v>
                </c:pt>
                <c:pt idx="230">
                  <c:v>118.17812682498</c:v>
                </c:pt>
                <c:pt idx="231">
                  <c:v>117.910695896861</c:v>
                </c:pt>
                <c:pt idx="232">
                  <c:v>117.643957483611</c:v>
                </c:pt>
                <c:pt idx="233">
                  <c:v>117.377920428989</c:v>
                </c:pt>
                <c:pt idx="234">
                  <c:v>117.11259324069199</c:v>
                </c:pt>
                <c:pt idx="235">
                  <c:v>116.847984090613</c:v>
                </c:pt>
                <c:pt idx="236">
                  <c:v>116.584100813939</c:v>
                </c:pt>
                <c:pt idx="237">
                  <c:v>116.32095090988901</c:v>
                </c:pt>
                <c:pt idx="238">
                  <c:v>116.058541543209</c:v>
                </c:pt>
                <c:pt idx="239">
                  <c:v>115.796879542901</c:v>
                </c:pt>
                <c:pt idx="240">
                  <c:v>115.53597140381601</c:v>
                </c:pt>
                <c:pt idx="241">
                  <c:v>115.275823288003</c:v>
                </c:pt>
                <c:pt idx="242">
                  <c:v>115.016441025102</c:v>
                </c:pt>
                <c:pt idx="243">
                  <c:v>114.75783011408301</c:v>
                </c:pt>
                <c:pt idx="244">
                  <c:v>114.499995724396</c:v>
                </c:pt>
                <c:pt idx="245">
                  <c:v>114.242942696697</c:v>
                </c:pt>
                <c:pt idx="246">
                  <c:v>113.986675547557</c:v>
                </c:pt>
                <c:pt idx="247">
                  <c:v>113.73119846763301</c:v>
                </c:pt>
                <c:pt idx="248">
                  <c:v>113.47651532584899</c:v>
                </c:pt>
                <c:pt idx="249">
                  <c:v>113.222629671002</c:v>
                </c:pt>
                <c:pt idx="250">
                  <c:v>112.96954473466</c:v>
                </c:pt>
                <c:pt idx="251">
                  <c:v>112.71726343182399</c:v>
                </c:pt>
                <c:pt idx="252">
                  <c:v>112.465788365902</c:v>
                </c:pt>
                <c:pt idx="253">
                  <c:v>112.21512182936399</c:v>
                </c:pt>
                <c:pt idx="254">
                  <c:v>111.965265807443</c:v>
                </c:pt>
                <c:pt idx="255">
                  <c:v>111.716221980961</c:v>
                </c:pt>
                <c:pt idx="256">
                  <c:v>111.46799172807501</c:v>
                </c:pt>
                <c:pt idx="257">
                  <c:v>111.22057613051901</c:v>
                </c:pt>
                <c:pt idx="258">
                  <c:v>110.97397597217601</c:v>
                </c:pt>
                <c:pt idx="259">
                  <c:v>110.728191746343</c:v>
                </c:pt>
                <c:pt idx="260">
                  <c:v>110.483223657053</c:v>
                </c:pt>
                <c:pt idx="261">
                  <c:v>110.239071622328</c:v>
                </c:pt>
                <c:pt idx="262">
                  <c:v>109.99573527875</c:v>
                </c:pt>
                <c:pt idx="263">
                  <c:v>109.753213984228</c:v>
                </c:pt>
                <c:pt idx="264">
                  <c:v>109.51150682143</c:v>
                </c:pt>
                <c:pt idx="265">
                  <c:v>109.270612602033</c:v>
                </c:pt>
                <c:pt idx="266">
                  <c:v>109.03052987011201</c:v>
                </c:pt>
                <c:pt idx="267">
                  <c:v>108.791256905916</c:v>
                </c:pt>
                <c:pt idx="268">
                  <c:v>108.552791729129</c:v>
                </c:pt>
                <c:pt idx="269">
                  <c:v>108.31513210396299</c:v>
                </c:pt>
                <c:pt idx="270">
                  <c:v>108.078275541471</c:v>
                </c:pt>
                <c:pt idx="271">
                  <c:v>107.84221930444301</c:v>
                </c:pt>
                <c:pt idx="272">
                  <c:v>107.60696041166</c:v>
                </c:pt>
                <c:pt idx="273">
                  <c:v>107.372495640457</c:v>
                </c:pt>
                <c:pt idx="274">
                  <c:v>107.138821531986</c:v>
                </c:pt>
                <c:pt idx="275">
                  <c:v>106.905934394767</c:v>
                </c:pt>
                <c:pt idx="276">
                  <c:v>106.67383030770699</c:v>
                </c:pt>
                <c:pt idx="277">
                  <c:v>106.44250512705101</c:v>
                </c:pt>
                <c:pt idx="278">
                  <c:v>106.211954486398</c:v>
                </c:pt>
                <c:pt idx="279">
                  <c:v>105.98217380368099</c:v>
                </c:pt>
                <c:pt idx="280">
                  <c:v>105.753158284264</c:v>
                </c:pt>
                <c:pt idx="281">
                  <c:v>105.524902924632</c:v>
                </c:pt>
                <c:pt idx="282">
                  <c:v>105.297402516723</c:v>
                </c:pt>
                <c:pt idx="283">
                  <c:v>105.070651652309</c:v>
                </c:pt>
                <c:pt idx="284">
                  <c:v>104.84464472667</c:v>
                </c:pt>
                <c:pt idx="285">
                  <c:v>104.619375942365</c:v>
                </c:pt>
                <c:pt idx="286">
                  <c:v>104.394839313311</c:v>
                </c:pt>
                <c:pt idx="287">
                  <c:v>104.171028669297</c:v>
                </c:pt>
                <c:pt idx="288">
                  <c:v>103.94793765919999</c:v>
                </c:pt>
                <c:pt idx="289">
                  <c:v>103.725559755421</c:v>
                </c:pt>
                <c:pt idx="290">
                  <c:v>103.503888257852</c:v>
                </c:pt>
                <c:pt idx="291">
                  <c:v>103.282916296821</c:v>
                </c:pt>
                <c:pt idx="292">
                  <c:v>103.062636838565</c:v>
                </c:pt>
                <c:pt idx="293">
                  <c:v>102.84304268791399</c:v>
                </c:pt>
                <c:pt idx="294">
                  <c:v>102.624126492187</c:v>
                </c:pt>
                <c:pt idx="295">
                  <c:v>102.405880745788</c:v>
                </c:pt>
                <c:pt idx="296">
                  <c:v>102.188297793008</c:v>
                </c:pt>
                <c:pt idx="297">
                  <c:v>101.97136983241001</c:v>
                </c:pt>
                <c:pt idx="298">
                  <c:v>101.75508891984499</c:v>
                </c:pt>
                <c:pt idx="299">
                  <c:v>101.53944697312799</c:v>
                </c:pt>
                <c:pt idx="300">
                  <c:v>101.324435774961</c:v>
                </c:pt>
                <c:pt idx="301">
                  <c:v>101.110046976935</c:v>
                </c:pt>
                <c:pt idx="302">
                  <c:v>100.896272102556</c:v>
                </c:pt>
                <c:pt idx="303">
                  <c:v>100.683102551404</c:v>
                </c:pt>
                <c:pt idx="304">
                  <c:v>100.470529602124</c:v>
                </c:pt>
                <c:pt idx="305">
                  <c:v>100.258544416516</c:v>
                </c:pt>
                <c:pt idx="306">
                  <c:v>100.047138042947</c:v>
                </c:pt>
                <c:pt idx="307">
                  <c:v>99.8363014180226</c:v>
                </c:pt>
                <c:pt idx="308">
                  <c:v>99.626025373625595</c:v>
                </c:pt>
                <c:pt idx="309">
                  <c:v>99.416300635789995</c:v>
                </c:pt>
                <c:pt idx="310">
                  <c:v>99.207117831886706</c:v>
                </c:pt>
                <c:pt idx="311">
                  <c:v>98.998467491404796</c:v>
                </c:pt>
                <c:pt idx="312">
                  <c:v>98.790340049968606</c:v>
                </c:pt>
                <c:pt idx="313">
                  <c:v>98.582725853439499</c:v>
                </c:pt>
                <c:pt idx="314">
                  <c:v>98.375615159422395</c:v>
                </c:pt>
                <c:pt idx="315">
                  <c:v>98.1689981413368</c:v>
                </c:pt>
                <c:pt idx="316">
                  <c:v>97.962864891921996</c:v>
                </c:pt>
                <c:pt idx="317">
                  <c:v>97.757205424996897</c:v>
                </c:pt>
                <c:pt idx="318">
                  <c:v>97.552009679989396</c:v>
                </c:pt>
                <c:pt idx="319">
                  <c:v>97.347267523876894</c:v>
                </c:pt>
                <c:pt idx="320">
                  <c:v>97.142968754528596</c:v>
                </c:pt>
                <c:pt idx="321">
                  <c:v>96.939103103435002</c:v>
                </c:pt>
                <c:pt idx="322">
                  <c:v>96.735660239561</c:v>
                </c:pt>
                <c:pt idx="323">
                  <c:v>96.532629770392802</c:v>
                </c:pt>
                <c:pt idx="324">
                  <c:v>96.330001246491605</c:v>
                </c:pt>
                <c:pt idx="325">
                  <c:v>96.127764163685796</c:v>
                </c:pt>
                <c:pt idx="326">
                  <c:v>95.925907965896997</c:v>
                </c:pt>
                <c:pt idx="327">
                  <c:v>95.724422047335494</c:v>
                </c:pt>
                <c:pt idx="328">
                  <c:v>95.523295756573702</c:v>
                </c:pt>
                <c:pt idx="329">
                  <c:v>95.322518397382296</c:v>
                </c:pt>
                <c:pt idx="330">
                  <c:v>95.122079233764396</c:v>
                </c:pt>
                <c:pt idx="331">
                  <c:v>94.921967490759698</c:v>
                </c:pt>
                <c:pt idx="332">
                  <c:v>94.722172357272996</c:v>
                </c:pt>
                <c:pt idx="333">
                  <c:v>94.522682989741398</c:v>
                </c:pt>
                <c:pt idx="334">
                  <c:v>94.323488514122502</c:v>
                </c:pt>
                <c:pt idx="335">
                  <c:v>94.124578028263301</c:v>
                </c:pt>
                <c:pt idx="336">
                  <c:v>93.925940604678601</c:v>
                </c:pt>
                <c:pt idx="337">
                  <c:v>93.727565293081994</c:v>
                </c:pt>
                <c:pt idx="338">
                  <c:v>93.529441123365501</c:v>
                </c:pt>
                <c:pt idx="339">
                  <c:v>93.331557107405899</c:v>
                </c:pt>
                <c:pt idx="340">
                  <c:v>93.1339022419223</c:v>
                </c:pt>
                <c:pt idx="341">
                  <c:v>92.936465510872097</c:v>
                </c:pt>
                <c:pt idx="342">
                  <c:v>92.739235888186997</c:v>
                </c:pt>
                <c:pt idx="343">
                  <c:v>92.542202340123893</c:v>
                </c:pt>
                <c:pt idx="344">
                  <c:v>92.3453538278021</c:v>
                </c:pt>
                <c:pt idx="345">
                  <c:v>92.148679309071795</c:v>
                </c:pt>
                <c:pt idx="346">
                  <c:v>91.952167742104706</c:v>
                </c:pt>
                <c:pt idx="347">
                  <c:v>91.755808086765498</c:v>
                </c:pt>
                <c:pt idx="348">
                  <c:v>91.559589307936307</c:v>
                </c:pt>
                <c:pt idx="349">
                  <c:v>91.363500376715294</c:v>
                </c:pt>
                <c:pt idx="350">
                  <c:v>91.167530274961607</c:v>
                </c:pt>
                <c:pt idx="351">
                  <c:v>90.971667995460905</c:v>
                </c:pt>
                <c:pt idx="352">
                  <c:v>90.775902545549599</c:v>
                </c:pt>
                <c:pt idx="353">
                  <c:v>90.580222950101899</c:v>
                </c:pt>
                <c:pt idx="354">
                  <c:v>90.384618252328295</c:v>
                </c:pt>
                <c:pt idx="355">
                  <c:v>90.189077517651796</c:v>
                </c:pt>
                <c:pt idx="356">
                  <c:v>89.993589836072402</c:v>
                </c:pt>
                <c:pt idx="357">
                  <c:v>89.798144323805701</c:v>
                </c:pt>
                <c:pt idx="358">
                  <c:v>89.602730126268597</c:v>
                </c:pt>
                <c:pt idx="359">
                  <c:v>89.407336420765503</c:v>
                </c:pt>
                <c:pt idx="360">
                  <c:v>89.211952418702396</c:v>
                </c:pt>
                <c:pt idx="361">
                  <c:v>89.016567368533799</c:v>
                </c:pt>
                <c:pt idx="362">
                  <c:v>88.821170557144498</c:v>
                </c:pt>
                <c:pt idx="363">
                  <c:v>88.625751314087495</c:v>
                </c:pt>
                <c:pt idx="364">
                  <c:v>88.430299012856807</c:v>
                </c:pt>
                <c:pt idx="365">
                  <c:v>88.234803073714502</c:v>
                </c:pt>
                <c:pt idx="366">
                  <c:v>88.039252966781106</c:v>
                </c:pt>
                <c:pt idx="367">
                  <c:v>87.843638214311198</c:v>
                </c:pt>
                <c:pt idx="368">
                  <c:v>87.6479483930745</c:v>
                </c:pt>
                <c:pt idx="369">
                  <c:v>87.452173137462907</c:v>
                </c:pt>
                <c:pt idx="370">
                  <c:v>87.256302142061401</c:v>
                </c:pt>
                <c:pt idx="371">
                  <c:v>87.060325164109898</c:v>
                </c:pt>
                <c:pt idx="372">
                  <c:v>86.864232026550596</c:v>
                </c:pt>
                <c:pt idx="373">
                  <c:v>86.668012620538505</c:v>
                </c:pt>
                <c:pt idx="374">
                  <c:v>86.471656908298399</c:v>
                </c:pt>
                <c:pt idx="375">
                  <c:v>86.275154926283804</c:v>
                </c:pt>
                <c:pt idx="376">
                  <c:v>86.078496787128699</c:v>
                </c:pt>
                <c:pt idx="377">
                  <c:v>85.881672683470597</c:v>
                </c:pt>
                <c:pt idx="378">
                  <c:v>85.684672890384306</c:v>
                </c:pt>
                <c:pt idx="379">
                  <c:v>85.487487768215701</c:v>
                </c:pt>
                <c:pt idx="380">
                  <c:v>85.290107765932902</c:v>
                </c:pt>
                <c:pt idx="381">
                  <c:v>85.092523423821802</c:v>
                </c:pt>
                <c:pt idx="382">
                  <c:v>84.894725376156103</c:v>
                </c:pt>
                <c:pt idx="383">
                  <c:v>84.696704355241394</c:v>
                </c:pt>
                <c:pt idx="384">
                  <c:v>84.498451193574994</c:v>
                </c:pt>
                <c:pt idx="385">
                  <c:v>84.2999568273937</c:v>
                </c:pt>
                <c:pt idx="386">
                  <c:v>84.101212299711406</c:v>
                </c:pt>
                <c:pt idx="387">
                  <c:v>83.902208763677706</c:v>
                </c:pt>
                <c:pt idx="388">
                  <c:v>83.702937485501494</c:v>
                </c:pt>
                <c:pt idx="389">
                  <c:v>83.503389847826895</c:v>
                </c:pt>
                <c:pt idx="390">
                  <c:v>83.303557353511096</c:v>
                </c:pt>
                <c:pt idx="391">
                  <c:v>83.103431628020701</c:v>
                </c:pt>
                <c:pt idx="392">
                  <c:v>82.903004423570906</c:v>
                </c:pt>
                <c:pt idx="393">
                  <c:v>82.702267622334404</c:v>
                </c:pt>
                <c:pt idx="394">
                  <c:v>82.501213239814504</c:v>
                </c:pt>
                <c:pt idx="395">
                  <c:v>82.299833428298697</c:v>
                </c:pt>
                <c:pt idx="396">
                  <c:v>82.098120480493805</c:v>
                </c:pt>
                <c:pt idx="397">
                  <c:v>81.896066832694899</c:v>
                </c:pt>
                <c:pt idx="398">
                  <c:v>81.693665069316793</c:v>
                </c:pt>
                <c:pt idx="399">
                  <c:v>81.490907925291694</c:v>
                </c:pt>
                <c:pt idx="400">
                  <c:v>81.287788290727704</c:v>
                </c:pt>
                <c:pt idx="401">
                  <c:v>81.0842992138451</c:v>
                </c:pt>
                <c:pt idx="402">
                  <c:v>80.880433905546894</c:v>
                </c:pt>
                <c:pt idx="403">
                  <c:v>80.676185742165799</c:v>
                </c:pt>
                <c:pt idx="404">
                  <c:v>80.471548270204593</c:v>
                </c:pt>
                <c:pt idx="405">
                  <c:v>80.266515209388103</c:v>
                </c:pt>
                <c:pt idx="406">
                  <c:v>80.061080457285101</c:v>
                </c:pt>
                <c:pt idx="407">
                  <c:v>79.8552380923594</c:v>
                </c:pt>
                <c:pt idx="408">
                  <c:v>79.648982378441005</c:v>
                </c:pt>
                <c:pt idx="409">
                  <c:v>79.442307768536295</c:v>
                </c:pt>
                <c:pt idx="410">
                  <c:v>79.235208908871996</c:v>
                </c:pt>
                <c:pt idx="411">
                  <c:v>79.027680642604807</c:v>
                </c:pt>
                <c:pt idx="412">
                  <c:v>78.819718014144399</c:v>
                </c:pt>
                <c:pt idx="413">
                  <c:v>78.611316272898904</c:v>
                </c:pt>
                <c:pt idx="414">
                  <c:v>78.402470877608096</c:v>
                </c:pt>
                <c:pt idx="415">
                  <c:v>78.193177500226398</c:v>
                </c:pt>
                <c:pt idx="416">
                  <c:v>77.983432030100602</c:v>
                </c:pt>
                <c:pt idx="417">
                  <c:v>77.773230577918</c:v>
                </c:pt>
                <c:pt idx="418">
                  <c:v>77.562569479815807</c:v>
                </c:pt>
                <c:pt idx="419">
                  <c:v>77.351445301939094</c:v>
                </c:pt>
                <c:pt idx="420">
                  <c:v>77.139854843971193</c:v>
                </c:pt>
                <c:pt idx="421">
                  <c:v>76.927795143471897</c:v>
                </c:pt>
                <c:pt idx="422">
                  <c:v>76.715263480026493</c:v>
                </c:pt>
                <c:pt idx="423">
                  <c:v>76.502257379457305</c:v>
                </c:pt>
                <c:pt idx="424">
                  <c:v>76.288774617850805</c:v>
                </c:pt>
                <c:pt idx="425">
                  <c:v>76.074813225652605</c:v>
                </c:pt>
                <c:pt idx="426">
                  <c:v>75.860371491616903</c:v>
                </c:pt>
                <c:pt idx="427">
                  <c:v>75.645447967361207</c:v>
                </c:pt>
                <c:pt idx="428">
                  <c:v>75.430041470827902</c:v>
                </c:pt>
                <c:pt idx="429">
                  <c:v>75.214151090848205</c:v>
                </c:pt>
                <c:pt idx="430">
                  <c:v>74.997776190643506</c:v>
                </c:pt>
                <c:pt idx="431">
                  <c:v>74.780916412645496</c:v>
                </c:pt>
                <c:pt idx="432">
                  <c:v>74.563571681324106</c:v>
                </c:pt>
                <c:pt idx="433">
                  <c:v>74.345742208009995</c:v>
                </c:pt>
                <c:pt idx="434">
                  <c:v>74.127428494464496</c:v>
                </c:pt>
                <c:pt idx="435">
                  <c:v>73.908631336660406</c:v>
                </c:pt>
                <c:pt idx="436">
                  <c:v>73.689351828826005</c:v>
                </c:pt>
                <c:pt idx="437">
                  <c:v>73.469591366772605</c:v>
                </c:pt>
                <c:pt idx="438">
                  <c:v>73.249351651741406</c:v>
                </c:pt>
                <c:pt idx="439">
                  <c:v>73.028634694423701</c:v>
                </c:pt>
                <c:pt idx="440">
                  <c:v>72.807442817817105</c:v>
                </c:pt>
                <c:pt idx="441">
                  <c:v>72.585778661215201</c:v>
                </c:pt>
                <c:pt idx="442">
                  <c:v>72.363645183482305</c:v>
                </c:pt>
                <c:pt idx="443">
                  <c:v>72.141045666179096</c:v>
                </c:pt>
                <c:pt idx="444">
                  <c:v>71.917983717104093</c:v>
                </c:pt>
                <c:pt idx="445">
                  <c:v>71.694463273360697</c:v>
                </c:pt>
                <c:pt idx="446">
                  <c:v>71.470488604123503</c:v>
                </c:pt>
                <c:pt idx="447">
                  <c:v>71.246064314007398</c:v>
                </c:pt>
                <c:pt idx="448">
                  <c:v>71.021195345637096</c:v>
                </c:pt>
                <c:pt idx="449">
                  <c:v>70.795886982472098</c:v>
                </c:pt>
                <c:pt idx="450">
                  <c:v>70.570144851360098</c:v>
                </c:pt>
                <c:pt idx="451">
                  <c:v>70.343974925241298</c:v>
                </c:pt>
                <c:pt idx="452">
                  <c:v>70.117383525213299</c:v>
                </c:pt>
                <c:pt idx="453">
                  <c:v>69.890377322950101</c:v>
                </c:pt>
                <c:pt idx="454">
                  <c:v>69.662963342813498</c:v>
                </c:pt>
                <c:pt idx="455">
                  <c:v>69.435148963744396</c:v>
                </c:pt>
                <c:pt idx="456">
                  <c:v>69.206941921179407</c:v>
                </c:pt>
                <c:pt idx="457">
                  <c:v>68.978350308410199</c:v>
                </c:pt>
                <c:pt idx="458">
                  <c:v>68.749382578712002</c:v>
                </c:pt>
                <c:pt idx="459">
                  <c:v>68.520047545823004</c:v>
                </c:pt>
                <c:pt idx="460">
                  <c:v>68.290354385979398</c:v>
                </c:pt>
                <c:pt idx="461">
                  <c:v>68.060312638292501</c:v>
                </c:pt>
                <c:pt idx="462">
                  <c:v>67.829932205799594</c:v>
                </c:pt>
                <c:pt idx="463">
                  <c:v>67.5992233562514</c:v>
                </c:pt>
                <c:pt idx="464">
                  <c:v>67.368196722429502</c:v>
                </c:pt>
                <c:pt idx="465">
                  <c:v>67.136863302155703</c:v>
                </c:pt>
                <c:pt idx="466">
                  <c:v>66.905234459008</c:v>
                </c:pt>
                <c:pt idx="467">
                  <c:v>66.673321921496097</c:v>
                </c:pt>
                <c:pt idx="468">
                  <c:v>66.441137783279103</c:v>
                </c:pt>
                <c:pt idx="469">
                  <c:v>66.2086945022034</c:v>
                </c:pt>
                <c:pt idx="470">
                  <c:v>65.976004899969297</c:v>
                </c:pt>
                <c:pt idx="471">
                  <c:v>65.743082160832401</c:v>
                </c:pt>
                <c:pt idx="472">
                  <c:v>65.509939830631296</c:v>
                </c:pt>
                <c:pt idx="473">
                  <c:v>65.2765918152257</c:v>
                </c:pt>
                <c:pt idx="474">
                  <c:v>65.043052379071398</c:v>
                </c:pt>
                <c:pt idx="475">
                  <c:v>64.809336143330995</c:v>
                </c:pt>
                <c:pt idx="476">
                  <c:v>64.575458083567099</c:v>
                </c:pt>
                <c:pt idx="477">
                  <c:v>64.341433527836102</c:v>
                </c:pt>
                <c:pt idx="478">
                  <c:v>64.107278153879506</c:v>
                </c:pt>
                <c:pt idx="479">
                  <c:v>63.873007986368201</c:v>
                </c:pt>
                <c:pt idx="480">
                  <c:v>63.638639394129697</c:v>
                </c:pt>
                <c:pt idx="481">
                  <c:v>63.404189086638702</c:v>
                </c:pt>
                <c:pt idx="482">
                  <c:v>63.169674110711703</c:v>
                </c:pt>
                <c:pt idx="483">
                  <c:v>62.935111846763498</c:v>
                </c:pt>
                <c:pt idx="484">
                  <c:v>62.700520004819403</c:v>
                </c:pt>
                <c:pt idx="485">
                  <c:v>62.465916620442897</c:v>
                </c:pt>
                <c:pt idx="486">
                  <c:v>62.2313200502578</c:v>
                </c:pt>
                <c:pt idx="487">
                  <c:v>61.996748967244201</c:v>
                </c:pt>
                <c:pt idx="488">
                  <c:v>61.762222355972597</c:v>
                </c:pt>
                <c:pt idx="489">
                  <c:v>61.527759507439299</c:v>
                </c:pt>
                <c:pt idx="490">
                  <c:v>61.293380013732303</c:v>
                </c:pt>
                <c:pt idx="491">
                  <c:v>61.059103762407098</c:v>
                </c:pt>
                <c:pt idx="492">
                  <c:v>60.824950930747001</c:v>
                </c:pt>
                <c:pt idx="493">
                  <c:v>60.590941979891902</c:v>
                </c:pt>
                <c:pt idx="494">
                  <c:v>60.357097648223601</c:v>
                </c:pt>
                <c:pt idx="495">
                  <c:v>60.123438945364001</c:v>
                </c:pt>
                <c:pt idx="496">
                  <c:v>59.889987145212402</c:v>
                </c:pt>
                <c:pt idx="497">
                  <c:v>59.656763779098497</c:v>
                </c:pt>
                <c:pt idx="498">
                  <c:v>59.4237906289829</c:v>
                </c:pt>
                <c:pt idx="499">
                  <c:v>59.191089719855299</c:v>
                </c:pt>
                <c:pt idx="500">
                  <c:v>58.958683312498003</c:v>
                </c:pt>
                <c:pt idx="501">
                  <c:v>58.726593895797897</c:v>
                </c:pt>
                <c:pt idx="502">
                  <c:v>58.494844178833503</c:v>
                </c:pt>
                <c:pt idx="503">
                  <c:v>58.263457083103198</c:v>
                </c:pt>
                <c:pt idx="504">
                  <c:v>58.0324557340494</c:v>
                </c:pt>
                <c:pt idx="505">
                  <c:v>57.801863453100403</c:v>
                </c:pt>
                <c:pt idx="506">
                  <c:v>57.571703748896603</c:v>
                </c:pt>
                <c:pt idx="507">
                  <c:v>57.342000308894399</c:v>
                </c:pt>
                <c:pt idx="508">
                  <c:v>57.1127769904408</c:v>
                </c:pt>
                <c:pt idx="509">
                  <c:v>56.884057811988797</c:v>
                </c:pt>
                <c:pt idx="510">
                  <c:v>56.655866944112702</c:v>
                </c:pt>
                <c:pt idx="511">
                  <c:v>56.428228700337499</c:v>
                </c:pt>
                <c:pt idx="512">
                  <c:v>56.201167527917598</c:v>
                </c:pt>
                <c:pt idx="513">
                  <c:v>55.974707998575703</c:v>
                </c:pt>
                <c:pt idx="514">
                  <c:v>55.748874799028201</c:v>
                </c:pt>
                <c:pt idx="515">
                  <c:v>55.5236927215552</c:v>
                </c:pt>
                <c:pt idx="516">
                  <c:v>55.299186654411599</c:v>
                </c:pt>
                <c:pt idx="517">
                  <c:v>55.075381572260099</c:v>
                </c:pt>
                <c:pt idx="518">
                  <c:v>54.852302526427998</c:v>
                </c:pt>
                <c:pt idx="519">
                  <c:v>54.629974635380997</c:v>
                </c:pt>
                <c:pt idx="520">
                  <c:v>54.408423074749003</c:v>
                </c:pt>
                <c:pt idx="521">
                  <c:v>54.187673067773403</c:v>
                </c:pt>
                <c:pt idx="522">
                  <c:v>53.967749875385003</c:v>
                </c:pt>
                <c:pt idx="523">
                  <c:v>53.7486787865843</c:v>
                </c:pt>
                <c:pt idx="524">
                  <c:v>53.5304851085316</c:v>
                </c:pt>
                <c:pt idx="525">
                  <c:v>53.313194156931303</c:v>
                </c:pt>
                <c:pt idx="526">
                  <c:v>53.096831246157898</c:v>
                </c:pt>
                <c:pt idx="527">
                  <c:v>52.881421679723701</c:v>
                </c:pt>
                <c:pt idx="528">
                  <c:v>52.666990740540399</c:v>
                </c:pt>
                <c:pt idx="529">
                  <c:v>52.453563681308303</c:v>
                </c:pt>
                <c:pt idx="530">
                  <c:v>52.241165715120196</c:v>
                </c:pt>
                <c:pt idx="531">
                  <c:v>52.029822005785299</c:v>
                </c:pt>
                <c:pt idx="532">
                  <c:v>51.819557658645103</c:v>
                </c:pt>
                <c:pt idx="533">
                  <c:v>51.610397711190203</c:v>
                </c:pt>
                <c:pt idx="534">
                  <c:v>51.402367123898202</c:v>
                </c:pt>
                <c:pt idx="535">
                  <c:v>51.1954907710589</c:v>
                </c:pt>
                <c:pt idx="536">
                  <c:v>50.989793431919999</c:v>
                </c:pt>
                <c:pt idx="537">
                  <c:v>50.785299781739397</c:v>
                </c:pt>
                <c:pt idx="538">
                  <c:v>50.582034383058101</c:v>
                </c:pt>
                <c:pt idx="539">
                  <c:v>50.380021677144597</c:v>
                </c:pt>
                <c:pt idx="540">
                  <c:v>50.179285975478997</c:v>
                </c:pt>
                <c:pt idx="541">
                  <c:v>49.979851451481203</c:v>
                </c:pt>
                <c:pt idx="542">
                  <c:v>49.781742132328802</c:v>
                </c:pt>
                <c:pt idx="543">
                  <c:v>49.5849818909726</c:v>
                </c:pt>
                <c:pt idx="544">
                  <c:v>49.389594438274202</c:v>
                </c:pt>
                <c:pt idx="545">
                  <c:v>49.195603315392802</c:v>
                </c:pt>
                <c:pt idx="546">
                  <c:v>49.003031886195501</c:v>
                </c:pt>
                <c:pt idx="547">
                  <c:v>48.811903330080597</c:v>
                </c:pt>
                <c:pt idx="548">
                  <c:v>48.622240634759002</c:v>
                </c:pt>
                <c:pt idx="549">
                  <c:v>48.434066589290602</c:v>
                </c:pt>
                <c:pt idx="550">
                  <c:v>48.247403777428403</c:v>
                </c:pt>
                <c:pt idx="551">
                  <c:v>48.062274570990397</c:v>
                </c:pt>
                <c:pt idx="552">
                  <c:v>47.878701123504399</c:v>
                </c:pt>
                <c:pt idx="553">
                  <c:v>47.696705364089603</c:v>
                </c:pt>
                <c:pt idx="554">
                  <c:v>47.516308991428197</c:v>
                </c:pt>
                <c:pt idx="555">
                  <c:v>47.337533468090903</c:v>
                </c:pt>
                <c:pt idx="556">
                  <c:v>47.160400014956103</c:v>
                </c:pt>
                <c:pt idx="557">
                  <c:v>46.984929605795102</c:v>
                </c:pt>
                <c:pt idx="558">
                  <c:v>46.811142962236801</c:v>
                </c:pt>
                <c:pt idx="559">
                  <c:v>46.639060548762501</c:v>
                </c:pt>
                <c:pt idx="560">
                  <c:v>46.468702567993198</c:v>
                </c:pt>
                <c:pt idx="561">
                  <c:v>46.300088956192198</c:v>
                </c:pt>
                <c:pt idx="562">
                  <c:v>46.133239378918901</c:v>
                </c:pt>
                <c:pt idx="563">
                  <c:v>45.968173226911503</c:v>
                </c:pt>
                <c:pt idx="564">
                  <c:v>45.804909612191501</c:v>
                </c:pt>
                <c:pt idx="565">
                  <c:v>45.643467364346499</c:v>
                </c:pt>
                <c:pt idx="566">
                  <c:v>45.4838650270435</c:v>
                </c:pt>
                <c:pt idx="567">
                  <c:v>45.326120854664502</c:v>
                </c:pt>
                <c:pt idx="568">
                  <c:v>45.170252809214603</c:v>
                </c:pt>
                <c:pt idx="569">
                  <c:v>45.0162785574136</c:v>
                </c:pt>
                <c:pt idx="570">
                  <c:v>44.864215467925</c:v>
                </c:pt>
                <c:pt idx="571">
                  <c:v>44.714080608818399</c:v>
                </c:pt>
                <c:pt idx="572">
                  <c:v>44.565890745188099</c:v>
                </c:pt>
                <c:pt idx="573">
                  <c:v>44.419662336953301</c:v>
                </c:pt>
                <c:pt idx="574">
                  <c:v>44.2754115368787</c:v>
                </c:pt>
                <c:pt idx="575">
                  <c:v>44.133154188673601</c:v>
                </c:pt>
                <c:pt idx="576">
                  <c:v>43.992905825323298</c:v>
                </c:pt>
                <c:pt idx="577">
                  <c:v>43.854681667586597</c:v>
                </c:pt>
                <c:pt idx="578">
                  <c:v>43.718496622617501</c:v>
                </c:pt>
                <c:pt idx="579">
                  <c:v>43.584365282734304</c:v>
                </c:pt>
                <c:pt idx="580">
                  <c:v>43.452301924378403</c:v>
                </c:pt>
                <c:pt idx="581">
                  <c:v>43.322320507173302</c:v>
                </c:pt>
                <c:pt idx="582">
                  <c:v>43.194434673149097</c:v>
                </c:pt>
                <c:pt idx="583">
                  <c:v>43.068657746067203</c:v>
                </c:pt>
                <c:pt idx="584">
                  <c:v>42.945002730896597</c:v>
                </c:pt>
                <c:pt idx="585">
                  <c:v>42.823482313419198</c:v>
                </c:pt>
                <c:pt idx="586">
                  <c:v>42.704108859901197</c:v>
                </c:pt>
                <c:pt idx="587">
                  <c:v>42.586894416945498</c:v>
                </c:pt>
                <c:pt idx="588">
                  <c:v>42.471850711368397</c:v>
                </c:pt>
                <c:pt idx="589">
                  <c:v>42.358989150249798</c:v>
                </c:pt>
                <c:pt idx="590">
                  <c:v>42.248320821020798</c:v>
                </c:pt>
                <c:pt idx="591">
                  <c:v>42.139856491672703</c:v>
                </c:pt>
                <c:pt idx="592">
                  <c:v>42.033606611017902</c:v>
                </c:pt>
                <c:pt idx="593">
                  <c:v>41.929581309047897</c:v>
                </c:pt>
                <c:pt idx="594">
                  <c:v>41.827790397367004</c:v>
                </c:pt>
                <c:pt idx="595">
                  <c:v>41.728243369646002</c:v>
                </c:pt>
                <c:pt idx="596">
                  <c:v>41.630949402223202</c:v>
                </c:pt>
                <c:pt idx="597">
                  <c:v>41.535917354617098</c:v>
                </c:pt>
                <c:pt idx="598">
                  <c:v>41.443155770267197</c:v>
                </c:pt>
                <c:pt idx="599">
                  <c:v>41.352672877141103</c:v>
                </c:pt>
                <c:pt idx="600">
                  <c:v>41.264476588513197</c:v>
                </c:pt>
                <c:pt idx="601">
                  <c:v>41.178574503683599</c:v>
                </c:pt>
                <c:pt idx="602">
                  <c:v>41.0949739087823</c:v>
                </c:pt>
                <c:pt idx="603">
                  <c:v>41.013681777571598</c:v>
                </c:pt>
                <c:pt idx="604">
                  <c:v>40.934704772257703</c:v>
                </c:pt>
                <c:pt idx="605">
                  <c:v>40.858049244318401</c:v>
                </c:pt>
                <c:pt idx="606">
                  <c:v>40.783721235365299</c:v>
                </c:pt>
                <c:pt idx="607">
                  <c:v>40.711726477967197</c:v>
                </c:pt>
                <c:pt idx="608">
                  <c:v>40.642070396484399</c:v>
                </c:pt>
                <c:pt idx="609">
                  <c:v>40.574758107915798</c:v>
                </c:pt>
                <c:pt idx="610">
                  <c:v>40.509794422720702</c:v>
                </c:pt>
                <c:pt idx="611">
                  <c:v>40.447183845621502</c:v>
                </c:pt>
                <c:pt idx="612">
                  <c:v>40.386930576388103</c:v>
                </c:pt>
                <c:pt idx="613">
                  <c:v>40.3290385106136</c:v>
                </c:pt>
                <c:pt idx="614">
                  <c:v>40.2735112404633</c:v>
                </c:pt>
                <c:pt idx="615">
                  <c:v>40.220352055375699</c:v>
                </c:pt>
                <c:pt idx="616">
                  <c:v>40.169563942736403</c:v>
                </c:pt>
                <c:pt idx="617">
                  <c:v>40.121149588539502</c:v>
                </c:pt>
                <c:pt idx="618">
                  <c:v>40.075111377989103</c:v>
                </c:pt>
                <c:pt idx="619">
                  <c:v>40.031451396069002</c:v>
                </c:pt>
                <c:pt idx="620">
                  <c:v>39.990171428043702</c:v>
                </c:pt>
                <c:pt idx="621">
                  <c:v>39.951272959974901</c:v>
                </c:pt>
                <c:pt idx="622">
                  <c:v>39.914757179101798</c:v>
                </c:pt>
                <c:pt idx="623">
                  <c:v>39.880624974267597</c:v>
                </c:pt>
                <c:pt idx="624">
                  <c:v>39.848876936209102</c:v>
                </c:pt>
                <c:pt idx="625">
                  <c:v>39.819513357855598</c:v>
                </c:pt>
                <c:pt idx="626">
                  <c:v>39.7925342345372</c:v>
                </c:pt>
                <c:pt idx="627">
                  <c:v>39.767939264151501</c:v>
                </c:pt>
                <c:pt idx="628">
                  <c:v>39.745727847267602</c:v>
                </c:pt>
                <c:pt idx="629">
                  <c:v>39.725899087171499</c:v>
                </c:pt>
                <c:pt idx="630">
                  <c:v>39.708451789880399</c:v>
                </c:pt>
                <c:pt idx="631">
                  <c:v>39.693384464037997</c:v>
                </c:pt>
                <c:pt idx="632">
                  <c:v>39.680695320827603</c:v>
                </c:pt>
                <c:pt idx="633">
                  <c:v>39.670382273753702</c:v>
                </c:pt>
                <c:pt idx="634">
                  <c:v>39.662442938420199</c:v>
                </c:pt>
                <c:pt idx="635">
                  <c:v>39.656874632221601</c:v>
                </c:pt>
                <c:pt idx="636">
                  <c:v>39.653674373981197</c:v>
                </c:pt>
                <c:pt idx="637">
                  <c:v>39.652838883538799</c:v>
                </c:pt>
                <c:pt idx="638">
                  <c:v>39.654364581278401</c:v>
                </c:pt>
                <c:pt idx="639">
                  <c:v>39.658247587598296</c:v>
                </c:pt>
                <c:pt idx="640">
                  <c:v>39.664483722336499</c:v>
                </c:pt>
                <c:pt idx="641">
                  <c:v>39.673068504133497</c:v>
                </c:pt>
                <c:pt idx="642">
                  <c:v>39.683997149757097</c:v>
                </c:pt>
                <c:pt idx="643">
                  <c:v>39.697264573364102</c:v>
                </c:pt>
                <c:pt idx="644">
                  <c:v>39.712865385734702</c:v>
                </c:pt>
                <c:pt idx="645">
                  <c:v>39.7307938934443</c:v>
                </c:pt>
                <c:pt idx="646">
                  <c:v>39.751044098010503</c:v>
                </c:pt>
                <c:pt idx="647">
                  <c:v>39.7736096949941</c:v>
                </c:pt>
                <c:pt idx="648">
                  <c:v>39.798484073057999</c:v>
                </c:pt>
                <c:pt idx="649">
                  <c:v>39.825660313010196</c:v>
                </c:pt>
                <c:pt idx="650">
                  <c:v>39.855131186802197</c:v>
                </c:pt>
                <c:pt idx="651">
                  <c:v>39.886889156509099</c:v>
                </c:pt>
                <c:pt idx="652">
                  <c:v>39.920926373289703</c:v>
                </c:pt>
                <c:pt idx="653">
                  <c:v>39.957234676309</c:v>
                </c:pt>
                <c:pt idx="654">
                  <c:v>39.995805591686903</c:v>
                </c:pt>
                <c:pt idx="655">
                  <c:v>40.036630331386903</c:v>
                </c:pt>
                <c:pt idx="656">
                  <c:v>40.079699792131997</c:v>
                </c:pt>
                <c:pt idx="657">
                  <c:v>40.1250045543079</c:v>
                </c:pt>
                <c:pt idx="658">
                  <c:v>40.172534880861598</c:v>
                </c:pt>
                <c:pt idx="659">
                  <c:v>40.2222807162251</c:v>
                </c:pt>
                <c:pt idx="660">
                  <c:v>40.274231685230099</c:v>
                </c:pt>
                <c:pt idx="661">
                  <c:v>40.328377092048299</c:v>
                </c:pt>
                <c:pt idx="662">
                  <c:v>40.384705919157</c:v>
                </c:pt>
                <c:pt idx="663">
                  <c:v>40.4432068263202</c:v>
                </c:pt>
                <c:pt idx="664">
                  <c:v>40.503868149613801</c:v>
                </c:pt>
                <c:pt idx="665">
                  <c:v>40.566677900475</c:v>
                </c:pt>
                <c:pt idx="666">
                  <c:v>40.631623764802903</c:v>
                </c:pt>
                <c:pt idx="667">
                  <c:v>40.698693102100997</c:v>
                </c:pt>
                <c:pt idx="668">
                  <c:v>40.767872944671502</c:v>
                </c:pt>
                <c:pt idx="669">
                  <c:v>40.839149996880302</c:v>
                </c:pt>
                <c:pt idx="670">
                  <c:v>40.912510634463899</c:v>
                </c:pt>
                <c:pt idx="671">
                  <c:v>40.987940903922997</c:v>
                </c:pt>
                <c:pt idx="672">
                  <c:v>41.0654265219897</c:v>
                </c:pt>
                <c:pt idx="673">
                  <c:v>41.144952875163703</c:v>
                </c:pt>
                <c:pt idx="674">
                  <c:v>41.2265050193487</c:v>
                </c:pt>
                <c:pt idx="675">
                  <c:v>41.310067679569002</c:v>
                </c:pt>
                <c:pt idx="676">
                  <c:v>41.395625249797597</c:v>
                </c:pt>
                <c:pt idx="677">
                  <c:v>41.483161792873403</c:v>
                </c:pt>
                <c:pt idx="678">
                  <c:v>41.572661040531798</c:v>
                </c:pt>
                <c:pt idx="679">
                  <c:v>41.664106393558001</c:v>
                </c:pt>
                <c:pt idx="680">
                  <c:v>41.757480922042802</c:v>
                </c:pt>
                <c:pt idx="681">
                  <c:v>41.852767365788502</c:v>
                </c:pt>
                <c:pt idx="682">
                  <c:v>41.949948134816204</c:v>
                </c:pt>
                <c:pt idx="683">
                  <c:v>42.049005310035099</c:v>
                </c:pt>
                <c:pt idx="684">
                  <c:v>42.1499206440363</c:v>
                </c:pt>
                <c:pt idx="685">
                  <c:v>42.252675562041702</c:v>
                </c:pt>
                <c:pt idx="686">
                  <c:v>42.357251162995503</c:v>
                </c:pt>
                <c:pt idx="687">
                  <c:v>42.463628220824702</c:v>
                </c:pt>
                <c:pt idx="688">
                  <c:v>42.571787185842503</c:v>
                </c:pt>
                <c:pt idx="689">
                  <c:v>42.681708186334397</c:v>
                </c:pt>
                <c:pt idx="690">
                  <c:v>42.793371030298601</c:v>
                </c:pt>
                <c:pt idx="691">
                  <c:v>42.9067552073736</c:v>
                </c:pt>
                <c:pt idx="692">
                  <c:v>43.0218398909294</c:v>
                </c:pt>
                <c:pt idx="693">
                  <c:v>43.1386039403476</c:v>
                </c:pt>
                <c:pt idx="694">
                  <c:v>43.257025903488</c:v>
                </c:pt>
                <c:pt idx="695">
                  <c:v>43.377084019335399</c:v>
                </c:pt>
                <c:pt idx="696">
                  <c:v>43.4987562208388</c:v>
                </c:pt>
                <c:pt idx="697">
                  <c:v>43.622020137952198</c:v>
                </c:pt>
                <c:pt idx="698">
                  <c:v>43.7468531008602</c:v>
                </c:pt>
                <c:pt idx="699">
                  <c:v>43.873232143405701</c:v>
                </c:pt>
                <c:pt idx="700">
                  <c:v>44.001134006721401</c:v>
                </c:pt>
                <c:pt idx="701">
                  <c:v>44.130535143054701</c:v>
                </c:pt>
                <c:pt idx="702">
                  <c:v>44.261411719805203</c:v>
                </c:pt>
                <c:pt idx="703">
                  <c:v>44.393739623756403</c:v>
                </c:pt>
                <c:pt idx="704">
                  <c:v>44.527494465517698</c:v>
                </c:pt>
                <c:pt idx="705">
                  <c:v>44.662651584169502</c:v>
                </c:pt>
                <c:pt idx="706">
                  <c:v>44.799186052112397</c:v>
                </c:pt>
                <c:pt idx="707">
                  <c:v>44.937072680123201</c:v>
                </c:pt>
                <c:pt idx="708">
                  <c:v>45.076286022608599</c:v>
                </c:pt>
                <c:pt idx="709">
                  <c:v>45.216800383074698</c:v>
                </c:pt>
                <c:pt idx="710">
                  <c:v>45.358589819776803</c:v>
                </c:pt>
                <c:pt idx="711">
                  <c:v>45.5016281515922</c:v>
                </c:pt>
                <c:pt idx="712">
                  <c:v>45.645888964072299</c:v>
                </c:pt>
                <c:pt idx="713">
                  <c:v>45.791345615699797</c:v>
                </c:pt>
                <c:pt idx="714">
                  <c:v>45.937971244333902</c:v>
                </c:pt>
                <c:pt idx="715">
                  <c:v>46.085738773846501</c:v>
                </c:pt>
                <c:pt idx="716">
                  <c:v>46.234620920942703</c:v>
                </c:pt>
                <c:pt idx="717">
                  <c:v>46.384590202164503</c:v>
                </c:pt>
                <c:pt idx="718">
                  <c:v>46.535618941069004</c:v>
                </c:pt>
                <c:pt idx="719">
                  <c:v>46.687679275583903</c:v>
                </c:pt>
                <c:pt idx="720">
                  <c:v>46.840743165524799</c:v>
                </c:pt>
                <c:pt idx="721">
                  <c:v>46.994782400283597</c:v>
                </c:pt>
                <c:pt idx="722">
                  <c:v>47.149768606667102</c:v>
                </c:pt>
                <c:pt idx="723">
                  <c:v>47.305673256887196</c:v>
                </c:pt>
                <c:pt idx="724">
                  <c:v>47.462467676703099</c:v>
                </c:pt>
                <c:pt idx="725">
                  <c:v>47.620123053690499</c:v>
                </c:pt>
                <c:pt idx="726">
                  <c:v>47.7786104456546</c:v>
                </c:pt>
                <c:pt idx="727">
                  <c:v>47.937900789160601</c:v>
                </c:pt>
                <c:pt idx="728">
                  <c:v>48.097964908181801</c:v>
                </c:pt>
                <c:pt idx="729">
                  <c:v>48.258773522860899</c:v>
                </c:pt>
                <c:pt idx="730">
                  <c:v>48.420297258367903</c:v>
                </c:pt>
                <c:pt idx="731">
                  <c:v>48.582506653858303</c:v>
                </c:pt>
                <c:pt idx="732">
                  <c:v>48.745372171513203</c:v>
                </c:pt>
                <c:pt idx="733">
                  <c:v>48.9088642056537</c:v>
                </c:pt>
                <c:pt idx="734">
                  <c:v>49.072953091927999</c:v>
                </c:pt>
                <c:pt idx="735">
                  <c:v>49.237609116558801</c:v>
                </c:pt>
                <c:pt idx="736">
                  <c:v>49.402802525636098</c:v>
                </c:pt>
                <c:pt idx="737">
                  <c:v>49.568503534456099</c:v>
                </c:pt>
                <c:pt idx="738">
                  <c:v>49.734682336886301</c:v>
                </c:pt>
                <c:pt idx="739">
                  <c:v>49.901309114766804</c:v>
                </c:pt>
                <c:pt idx="740">
                  <c:v>50.068354047305803</c:v>
                </c:pt>
                <c:pt idx="741">
                  <c:v>50.235787320494303</c:v>
                </c:pt>
                <c:pt idx="742">
                  <c:v>50.403579136510203</c:v>
                </c:pt>
                <c:pt idx="743">
                  <c:v>50.571699723106498</c:v>
                </c:pt>
                <c:pt idx="744">
                  <c:v>50.740119342975397</c:v>
                </c:pt>
                <c:pt idx="745">
                  <c:v>50.908808303079802</c:v>
                </c:pt>
                <c:pt idx="746">
                  <c:v>51.0777369639396</c:v>
                </c:pt>
                <c:pt idx="747">
                  <c:v>51.246875748866898</c:v>
                </c:pt>
                <c:pt idx="748">
                  <c:v>51.416195153136698</c:v>
                </c:pt>
                <c:pt idx="749">
                  <c:v>51.5856657530883</c:v>
                </c:pt>
                <c:pt idx="750">
                  <c:v>51.755258215145098</c:v>
                </c:pt>
                <c:pt idx="751">
                  <c:v>51.924943304743898</c:v>
                </c:pt>
                <c:pt idx="752">
                  <c:v>52.094691895167799</c:v>
                </c:pt>
                <c:pt idx="753">
                  <c:v>52.264474976271501</c:v>
                </c:pt>
                <c:pt idx="754">
                  <c:v>52.434263663088998</c:v>
                </c:pt>
                <c:pt idx="755">
                  <c:v>52.604029204318202</c:v>
                </c:pt>
                <c:pt idx="756">
                  <c:v>52.773742990676901</c:v>
                </c:pt>
                <c:pt idx="757">
                  <c:v>52.9433765631128</c:v>
                </c:pt>
                <c:pt idx="758">
                  <c:v>53.112901620869998</c:v>
                </c:pt>
                <c:pt idx="759">
                  <c:v>53.282290029400301</c:v>
                </c:pt>
                <c:pt idx="760">
                  <c:v>53.451513828110301</c:v>
                </c:pt>
                <c:pt idx="761">
                  <c:v>53.620545237940597</c:v>
                </c:pt>
                <c:pt idx="762">
                  <c:v>53.789356668770402</c:v>
                </c:pt>
                <c:pt idx="763">
                  <c:v>53.957920726639699</c:v>
                </c:pt>
                <c:pt idx="764">
                  <c:v>54.126210220780997</c:v>
                </c:pt>
                <c:pt idx="765">
                  <c:v>54.294198170462202</c:v>
                </c:pt>
                <c:pt idx="766">
                  <c:v>54.461857811627397</c:v>
                </c:pt>
                <c:pt idx="767">
                  <c:v>54.629162603334301</c:v>
                </c:pt>
                <c:pt idx="768">
                  <c:v>54.796086233984298</c:v>
                </c:pt>
                <c:pt idx="769">
                  <c:v>54.962602627337802</c:v>
                </c:pt>
                <c:pt idx="770">
                  <c:v>55.1286859483154</c:v>
                </c:pt>
                <c:pt idx="771">
                  <c:v>55.294310608574499</c:v>
                </c:pt>
                <c:pt idx="772">
                  <c:v>55.459451271867003</c:v>
                </c:pt>
                <c:pt idx="773">
                  <c:v>55.624082859165398</c:v>
                </c:pt>
                <c:pt idx="774">
                  <c:v>55.788180553562597</c:v>
                </c:pt>
                <c:pt idx="775">
                  <c:v>55.951719804939501</c:v>
                </c:pt>
                <c:pt idx="776">
                  <c:v>56.114676334396997</c:v>
                </c:pt>
                <c:pt idx="777">
                  <c:v>56.277026138455597</c:v>
                </c:pt>
                <c:pt idx="778">
                  <c:v>56.438745493016803</c:v>
                </c:pt>
                <c:pt idx="779">
                  <c:v>56.599810957085801</c:v>
                </c:pt>
                <c:pt idx="780">
                  <c:v>56.7601993762608</c:v>
                </c:pt>
                <c:pt idx="781">
                  <c:v>56.919887885978397</c:v>
                </c:pt>
                <c:pt idx="782">
                  <c:v>57.0788539145248</c:v>
                </c:pt>
                <c:pt idx="783">
                  <c:v>57.237075185808997</c:v>
                </c:pt>
                <c:pt idx="784">
                  <c:v>57.394529721895097</c:v>
                </c:pt>
                <c:pt idx="785">
                  <c:v>57.5511958453041</c:v>
                </c:pt>
                <c:pt idx="786">
                  <c:v>57.707052181077103</c:v>
                </c:pt>
                <c:pt idx="787">
                  <c:v>57.862077658605997</c:v>
                </c:pt>
                <c:pt idx="788">
                  <c:v>58.016251513234501</c:v>
                </c:pt>
                <c:pt idx="789">
                  <c:v>58.169553287626897</c:v>
                </c:pt>
                <c:pt idx="790">
                  <c:v>58.321962832912803</c:v>
                </c:pt>
                <c:pt idx="791">
                  <c:v>58.473460309605997</c:v>
                </c:pt>
                <c:pt idx="792">
                  <c:v>58.624026188302203</c:v>
                </c:pt>
                <c:pt idx="793">
                  <c:v>58.773641250160203</c:v>
                </c:pt>
                <c:pt idx="794">
                  <c:v>58.922286587163299</c:v>
                </c:pt>
                <c:pt idx="795">
                  <c:v>59.069943602175101</c:v>
                </c:pt>
                <c:pt idx="796">
                  <c:v>59.216594008783503</c:v>
                </c:pt>
                <c:pt idx="797">
                  <c:v>59.362219830941399</c:v>
                </c:pt>
                <c:pt idx="798">
                  <c:v>59.506803402408501</c:v>
                </c:pt>
                <c:pt idx="799">
                  <c:v>59.650327365996098</c:v>
                </c:pt>
                <c:pt idx="800">
                  <c:v>59.792774672620901</c:v>
                </c:pt>
                <c:pt idx="801">
                  <c:v>59.934128580173002</c:v>
                </c:pt>
                <c:pt idx="802">
                  <c:v>60.074372652198598</c:v>
                </c:pt>
                <c:pt idx="803">
                  <c:v>60.213490756409001</c:v>
                </c:pt>
                <c:pt idx="804">
                  <c:v>60.351467063013502</c:v>
                </c:pt>
                <c:pt idx="805">
                  <c:v>60.488286042884297</c:v>
                </c:pt>
                <c:pt idx="806">
                  <c:v>60.623932465562</c:v>
                </c:pt>
                <c:pt idx="807">
                  <c:v>60.758391397099402</c:v>
                </c:pt>
                <c:pt idx="808">
                  <c:v>60.891648197753902</c:v>
                </c:pt>
                <c:pt idx="809">
                  <c:v>61.023688519533302</c:v>
                </c:pt>
                <c:pt idx="810">
                  <c:v>61.154498303596398</c:v>
                </c:pt>
                <c:pt idx="811">
                  <c:v>61.284063777520302</c:v>
                </c:pt>
                <c:pt idx="812">
                  <c:v>61.412371452431998</c:v>
                </c:pt>
                <c:pt idx="813">
                  <c:v>61.539408120014897</c:v>
                </c:pt>
                <c:pt idx="814">
                  <c:v>61.665160849394297</c:v>
                </c:pt>
                <c:pt idx="815">
                  <c:v>61.789616983906399</c:v>
                </c:pt>
                <c:pt idx="816">
                  <c:v>61.912764137756298</c:v>
                </c:pt>
                <c:pt idx="817">
                  <c:v>62.034590192568402</c:v>
                </c:pt>
                <c:pt idx="818">
                  <c:v>62.155083293840804</c:v>
                </c:pt>
                <c:pt idx="819">
                  <c:v>62.274231847297997</c:v>
                </c:pt>
                <c:pt idx="820">
                  <c:v>62.392024515160699</c:v>
                </c:pt>
                <c:pt idx="821">
                  <c:v>62.508450212322799</c:v>
                </c:pt>
                <c:pt idx="822">
                  <c:v>62.623498102453802</c:v>
                </c:pt>
                <c:pt idx="823">
                  <c:v>62.737157594023799</c:v>
                </c:pt>
                <c:pt idx="824">
                  <c:v>62.849418336257401</c:v>
                </c:pt>
                <c:pt idx="825">
                  <c:v>62.960270215022298</c:v>
                </c:pt>
                <c:pt idx="826">
                  <c:v>63.069703348658599</c:v>
                </c:pt>
                <c:pt idx="827">
                  <c:v>63.177708083749799</c:v>
                </c:pt>
                <c:pt idx="828">
                  <c:v>63.284274990843301</c:v>
                </c:pt>
                <c:pt idx="829">
                  <c:v>63.389394860121499</c:v>
                </c:pt>
                <c:pt idx="830">
                  <c:v>63.493058697034002</c:v>
                </c:pt>
                <c:pt idx="831">
                  <c:v>63.595257717887002</c:v>
                </c:pt>
                <c:pt idx="832">
                  <c:v>63.695983345400599</c:v>
                </c:pt>
                <c:pt idx="833">
                  <c:v>63.795227204235502</c:v>
                </c:pt>
                <c:pt idx="834">
                  <c:v>63.892981116493203</c:v>
                </c:pt>
                <c:pt idx="835">
                  <c:v>63.989237097191698</c:v>
                </c:pt>
                <c:pt idx="836">
                  <c:v>64.083987349725504</c:v>
                </c:pt>
                <c:pt idx="837">
                  <c:v>64.177224261310201</c:v>
                </c:pt>
                <c:pt idx="838">
                  <c:v>64.2689403984118</c:v>
                </c:pt>
                <c:pt idx="839">
                  <c:v>64.359128502172595</c:v>
                </c:pt>
                <c:pt idx="840">
                  <c:v>64.447781483829104</c:v>
                </c:pt>
                <c:pt idx="841">
                  <c:v>64.534892420131001</c:v>
                </c:pt>
                <c:pt idx="842">
                  <c:v>64.620454548757607</c:v>
                </c:pt>
                <c:pt idx="843">
                  <c:v>64.704461263743497</c:v>
                </c:pt>
                <c:pt idx="844">
                  <c:v>64.786906110908902</c:v>
                </c:pt>
                <c:pt idx="845">
                  <c:v>64.8677827833002</c:v>
                </c:pt>
                <c:pt idx="846">
                  <c:v>64.947085116643805</c:v>
                </c:pt>
                <c:pt idx="847">
                  <c:v>65.024807084816402</c:v>
                </c:pt>
                <c:pt idx="848">
                  <c:v>65.100942795332102</c:v>
                </c:pt>
                <c:pt idx="849">
                  <c:v>65.175486484848605</c:v>
                </c:pt>
                <c:pt idx="850">
                  <c:v>65.248432514698194</c:v>
                </c:pt>
                <c:pt idx="851">
                  <c:v>65.319775366442897</c:v>
                </c:pt>
                <c:pt idx="852">
                  <c:v>65.389509637453898</c:v>
                </c:pt>
                <c:pt idx="853">
                  <c:v>65.457630036523199</c:v>
                </c:pt>
                <c:pt idx="854">
                  <c:v>65.524131379502506</c:v>
                </c:pt>
                <c:pt idx="855">
                  <c:v>65.589008584976995</c:v>
                </c:pt>
                <c:pt idx="856">
                  <c:v>65.652256669970697</c:v>
                </c:pt>
                <c:pt idx="857">
                  <c:v>65.713870745688496</c:v>
                </c:pt>
                <c:pt idx="858">
                  <c:v>65.773846013295298</c:v>
                </c:pt>
                <c:pt idx="859">
                  <c:v>65.832177759732204</c:v>
                </c:pt>
                <c:pt idx="860">
                  <c:v>65.888861353573802</c:v>
                </c:pt>
                <c:pt idx="861">
                  <c:v>65.943892240924797</c:v>
                </c:pt>
                <c:pt idx="862">
                  <c:v>65.997265941360396</c:v>
                </c:pt>
                <c:pt idx="863">
                  <c:v>66.048978043906899</c:v>
                </c:pt>
                <c:pt idx="864">
                  <c:v>66.099024203069902</c:v>
                </c:pt>
                <c:pt idx="865">
                  <c:v>66.147400134903407</c:v>
                </c:pt>
                <c:pt idx="866">
                  <c:v>66.194101613128396</c:v>
                </c:pt>
                <c:pt idx="867">
                  <c:v>66.239124465295504</c:v>
                </c:pt>
                <c:pt idx="868">
                  <c:v>66.282464568994399</c:v>
                </c:pt>
                <c:pt idx="869">
                  <c:v>66.324117848114298</c:v>
                </c:pt>
                <c:pt idx="870">
                  <c:v>66.364080269148403</c:v>
                </c:pt>
                <c:pt idx="871">
                  <c:v>66.402347837550806</c:v>
                </c:pt>
                <c:pt idx="872">
                  <c:v>66.438916594140395</c:v>
                </c:pt>
                <c:pt idx="873">
                  <c:v>66.473782611556402</c:v>
                </c:pt>
                <c:pt idx="874">
                  <c:v>66.506941990762201</c:v>
                </c:pt>
                <c:pt idx="875">
                  <c:v>66.538390857600305</c:v>
                </c:pt>
                <c:pt idx="876">
                  <c:v>66.568125359398493</c:v>
                </c:pt>
                <c:pt idx="877">
                  <c:v>66.596141661625595</c:v>
                </c:pt>
                <c:pt idx="878">
                  <c:v>66.622435944598706</c:v>
                </c:pt>
                <c:pt idx="879">
                  <c:v>66.647004400242096</c:v>
                </c:pt>
                <c:pt idx="880">
                  <c:v>66.6698432288958</c:v>
                </c:pt>
                <c:pt idx="881">
                  <c:v>66.690948636176799</c:v>
                </c:pt>
                <c:pt idx="882">
                  <c:v>66.710316829890701</c:v>
                </c:pt>
                <c:pt idx="883">
                  <c:v>66.727944016993803</c:v>
                </c:pt>
                <c:pt idx="884">
                  <c:v>66.743826400607105</c:v>
                </c:pt>
                <c:pt idx="885">
                  <c:v>66.757960177081998</c:v>
                </c:pt>
                <c:pt idx="886">
                  <c:v>66.770341533113907</c:v>
                </c:pt>
                <c:pt idx="887">
                  <c:v>66.780966642909902</c:v>
                </c:pt>
                <c:pt idx="888">
                  <c:v>66.789831665404506</c:v>
                </c:pt>
                <c:pt idx="889">
                  <c:v>66.796932741526305</c:v>
                </c:pt>
                <c:pt idx="890">
                  <c:v>66.802265991515</c:v>
                </c:pt>
                <c:pt idx="891">
                  <c:v>66.805827512287905</c:v>
                </c:pt>
                <c:pt idx="892">
                  <c:v>66.807613374855194</c:v>
                </c:pt>
                <c:pt idx="893">
                  <c:v>66.807619621786301</c:v>
                </c:pt>
                <c:pt idx="894">
                  <c:v>66.805842264722799</c:v>
                </c:pt>
                <c:pt idx="895">
                  <c:v>66.802277281941699</c:v>
                </c:pt>
                <c:pt idx="896">
                  <c:v>66.7969206159664</c:v>
                </c:pt>
                <c:pt idx="897">
                  <c:v>66.789768171225404</c:v>
                </c:pt>
                <c:pt idx="898">
                  <c:v>66.780815811758998</c:v>
                </c:pt>
                <c:pt idx="899">
                  <c:v>66.770059358972006</c:v>
                </c:pt>
                <c:pt idx="900">
                  <c:v>66.757494589436703</c:v>
                </c:pt>
                <c:pt idx="901">
                  <c:v>66.743117232737603</c:v>
                </c:pt>
                <c:pt idx="902">
                  <c:v>66.7269229693662</c:v>
                </c:pt>
                <c:pt idx="903">
                  <c:v>66.708907428659899</c:v>
                </c:pt>
                <c:pt idx="904">
                  <c:v>66.689066186786604</c:v>
                </c:pt>
                <c:pt idx="905">
                  <c:v>66.667394764774002</c:v>
                </c:pt>
                <c:pt idx="906">
                  <c:v>66.6438886265843</c:v>
                </c:pt>
                <c:pt idx="907">
                  <c:v>66.618543177233605</c:v>
                </c:pt>
                <c:pt idx="908">
                  <c:v>66.591353760953396</c:v>
                </c:pt>
                <c:pt idx="909">
                  <c:v>66.562315659397797</c:v>
                </c:pt>
                <c:pt idx="910">
                  <c:v>66.531424089892198</c:v>
                </c:pt>
                <c:pt idx="911">
                  <c:v>66.498674203726594</c:v>
                </c:pt>
                <c:pt idx="912">
                  <c:v>66.464061084490595</c:v>
                </c:pt>
                <c:pt idx="913">
                  <c:v>66.427579746449297</c:v>
                </c:pt>
                <c:pt idx="914">
                  <c:v>66.3892251329641</c:v>
                </c:pt>
                <c:pt idx="915">
                  <c:v>66.348992114951997</c:v>
                </c:pt>
                <c:pt idx="916">
                  <c:v>66.306875489388304</c:v>
                </c:pt>
                <c:pt idx="917">
                  <c:v>66.262869977848595</c:v>
                </c:pt>
                <c:pt idx="918">
                  <c:v>66.216970225092794</c:v>
                </c:pt>
                <c:pt idx="919">
                  <c:v>66.169170797688693</c:v>
                </c:pt>
                <c:pt idx="920">
                  <c:v>66.119466182676007</c:v>
                </c:pt>
                <c:pt idx="921">
                  <c:v>66.067850786268906</c:v>
                </c:pt>
                <c:pt idx="922">
                  <c:v>66.014318932600901</c:v>
                </c:pt>
                <c:pt idx="923">
                  <c:v>65.958864862506303</c:v>
                </c:pt>
                <c:pt idx="924">
                  <c:v>65.901482732341705</c:v>
                </c:pt>
                <c:pt idx="925">
                  <c:v>65.842166612847507</c:v>
                </c:pt>
                <c:pt idx="926">
                  <c:v>65.780910488045905</c:v>
                </c:pt>
                <c:pt idx="927">
                  <c:v>65.717708254179598</c:v>
                </c:pt>
                <c:pt idx="928">
                  <c:v>65.652553718687798</c:v>
                </c:pt>
                <c:pt idx="929">
                  <c:v>65.585440599220206</c:v>
                </c:pt>
                <c:pt idx="930">
                  <c:v>65.516362522689604</c:v>
                </c:pt>
                <c:pt idx="931">
                  <c:v>65.445313024362704</c:v>
                </c:pt>
                <c:pt idx="932">
                  <c:v>65.372285546988095</c:v>
                </c:pt>
                <c:pt idx="933">
                  <c:v>65.297273439962595</c:v>
                </c:pt>
                <c:pt idx="934">
                  <c:v>65.2202699585349</c:v>
                </c:pt>
                <c:pt idx="935">
                  <c:v>65.141268263047706</c:v>
                </c:pt>
                <c:pt idx="936">
                  <c:v>65.060261418216697</c:v>
                </c:pt>
                <c:pt idx="937">
                  <c:v>64.977242392447806</c:v>
                </c:pt>
                <c:pt idx="938">
                  <c:v>64.892204057191194</c:v>
                </c:pt>
                <c:pt idx="939">
                  <c:v>64.805139186335197</c:v>
                </c:pt>
                <c:pt idx="940">
                  <c:v>64.716040455635195</c:v>
                </c:pt>
                <c:pt idx="941">
                  <c:v>64.624900442182394</c:v>
                </c:pt>
                <c:pt idx="942">
                  <c:v>64.5317116239098</c:v>
                </c:pt>
                <c:pt idx="943">
                  <c:v>64.436466379136704</c:v>
                </c:pt>
                <c:pt idx="944">
                  <c:v>64.339156986150698</c:v>
                </c:pt>
                <c:pt idx="945">
                  <c:v>64.239775622828702</c:v>
                </c:pt>
                <c:pt idx="946">
                  <c:v>64.1383143662961</c:v>
                </c:pt>
                <c:pt idx="947">
                  <c:v>64.034765192625002</c:v>
                </c:pt>
                <c:pt idx="948">
                  <c:v>63.929119976571499</c:v>
                </c:pt>
                <c:pt idx="949">
                  <c:v>63.821370491351402</c:v>
                </c:pt>
                <c:pt idx="950">
                  <c:v>63.711508408456503</c:v>
                </c:pt>
                <c:pt idx="951">
                  <c:v>63.599525297509501</c:v>
                </c:pt>
                <c:pt idx="952">
                  <c:v>63.485412626160397</c:v>
                </c:pt>
                <c:pt idx="953">
                  <c:v>63.369161760021399</c:v>
                </c:pt>
                <c:pt idx="954">
                  <c:v>63.250763962644299</c:v>
                </c:pt>
                <c:pt idx="955">
                  <c:v>63.130210395537802</c:v>
                </c:pt>
                <c:pt idx="956">
                  <c:v>63.007492118227297</c:v>
                </c:pt>
                <c:pt idx="957">
                  <c:v>62.882600088355098</c:v>
                </c:pt>
                <c:pt idx="958">
                  <c:v>62.755525161825403</c:v>
                </c:pt>
                <c:pt idx="959">
                  <c:v>62.626258092988401</c:v>
                </c:pt>
                <c:pt idx="960">
                  <c:v>62.494789534871899</c:v>
                </c:pt>
                <c:pt idx="961">
                  <c:v>62.361110039453301</c:v>
                </c:pt>
                <c:pt idx="962">
                  <c:v>62.225210057977897</c:v>
                </c:pt>
                <c:pt idx="963">
                  <c:v>62.087079941320503</c:v>
                </c:pt>
                <c:pt idx="964">
                  <c:v>61.946709940394101</c:v>
                </c:pt>
                <c:pt idx="965">
                  <c:v>61.804090206603</c:v>
                </c:pt>
                <c:pt idx="966">
                  <c:v>61.6592107923437</c:v>
                </c:pt>
                <c:pt idx="967">
                  <c:v>61.512061651551498</c:v>
                </c:pt>
                <c:pt idx="968">
                  <c:v>61.362632640297001</c:v>
                </c:pt>
                <c:pt idx="969">
                  <c:v>61.210913517429297</c:v>
                </c:pt>
                <c:pt idx="970">
                  <c:v>61.056893945269003</c:v>
                </c:pt>
                <c:pt idx="971">
                  <c:v>60.900563490351999</c:v>
                </c:pt>
                <c:pt idx="972">
                  <c:v>60.741911624222404</c:v>
                </c:pt>
                <c:pt idx="973">
                  <c:v>60.580927724277501</c:v>
                </c:pt>
                <c:pt idx="974">
                  <c:v>60.417601074665498</c:v>
                </c:pt>
                <c:pt idx="975">
                  <c:v>60.2519208672351</c:v>
                </c:pt>
                <c:pt idx="976">
                  <c:v>60.083876202539699</c:v>
                </c:pt>
                <c:pt idx="977">
                  <c:v>59.913456090895203</c:v>
                </c:pt>
                <c:pt idx="978">
                  <c:v>59.740649453494498</c:v>
                </c:pt>
                <c:pt idx="979">
                  <c:v>59.565445123576801</c:v>
                </c:pt>
                <c:pt idx="980">
                  <c:v>59.387831847654802</c:v>
                </c:pt>
                <c:pt idx="981">
                  <c:v>59.207798286800497</c:v>
                </c:pt>
                <c:pt idx="982">
                  <c:v>59.025333017987798</c:v>
                </c:pt>
                <c:pt idx="983">
                  <c:v>58.840424535497597</c:v>
                </c:pt>
                <c:pt idx="984">
                  <c:v>58.6530612523812</c:v>
                </c:pt>
                <c:pt idx="985">
                  <c:v>58.4632315019876</c:v>
                </c:pt>
                <c:pt idx="986">
                  <c:v>58.2709235395508</c:v>
                </c:pt>
                <c:pt idx="987">
                  <c:v>58.076125543843403</c:v>
                </c:pt>
                <c:pt idx="988">
                  <c:v>57.878825618893302</c:v>
                </c:pt>
                <c:pt idx="989">
                  <c:v>57.679011795765298</c:v>
                </c:pt>
                <c:pt idx="990">
                  <c:v>57.4766720344116</c:v>
                </c:pt>
                <c:pt idx="991">
                  <c:v>57.271794225586703</c:v>
                </c:pt>
                <c:pt idx="992">
                  <c:v>57.064366192834001</c:v>
                </c:pt>
                <c:pt idx="993">
                  <c:v>56.854375694539101</c:v>
                </c:pt>
                <c:pt idx="994">
                  <c:v>56.641810426055898</c:v>
                </c:pt>
                <c:pt idx="995">
                  <c:v>56.426658021903201</c:v>
                </c:pt>
                <c:pt idx="996">
                  <c:v>56.208906058034103</c:v>
                </c:pt>
                <c:pt idx="997">
                  <c:v>55.988542054179</c:v>
                </c:pt>
                <c:pt idx="998">
                  <c:v>55.765553476263101</c:v>
                </c:pt>
                <c:pt idx="999">
                  <c:v>55.539927738900303</c:v>
                </c:pt>
                <c:pt idx="1000">
                  <c:v>55.311652207962801</c:v>
                </c:pt>
                <c:pt idx="1001">
                  <c:v>55.080714203229199</c:v>
                </c:pt>
                <c:pt idx="1002">
                  <c:v>54.847101001110403</c:v>
                </c:pt>
                <c:pt idx="1003">
                  <c:v>54.610799837456199</c:v>
                </c:pt>
                <c:pt idx="1004">
                  <c:v>54.371797910442197</c:v>
                </c:pt>
                <c:pt idx="1005">
                  <c:v>54.130082383537399</c:v>
                </c:pt>
                <c:pt idx="1006">
                  <c:v>53.885640388556098</c:v>
                </c:pt>
                <c:pt idx="1007">
                  <c:v>53.638459028791402</c:v>
                </c:pt>
                <c:pt idx="1008">
                  <c:v>53.388525382234597</c:v>
                </c:pt>
                <c:pt idx="1009">
                  <c:v>53.135826504879702</c:v>
                </c:pt>
                <c:pt idx="1010">
                  <c:v>52.880349434112603</c:v>
                </c:pt>
                <c:pt idx="1011">
                  <c:v>52.622081192189398</c:v>
                </c:pt>
                <c:pt idx="1012">
                  <c:v>52.361008789801403</c:v>
                </c:pt>
                <c:pt idx="1013">
                  <c:v>52.097119229728101</c:v>
                </c:pt>
                <c:pt idx="1014">
                  <c:v>51.830399510581103</c:v>
                </c:pt>
                <c:pt idx="1015">
                  <c:v>51.5608366306367</c:v>
                </c:pt>
                <c:pt idx="1016">
                  <c:v>51.288417591759398</c:v>
                </c:pt>
                <c:pt idx="1017">
                  <c:v>51.013129403417899</c:v>
                </c:pt>
                <c:pt idx="1018">
                  <c:v>50.7349590867911</c:v>
                </c:pt>
                <c:pt idx="1019">
                  <c:v>50.4538936789681</c:v>
                </c:pt>
                <c:pt idx="1020">
                  <c:v>50.169920237240497</c:v>
                </c:pt>
                <c:pt idx="1021">
                  <c:v>49.883025843487303</c:v>
                </c:pt>
                <c:pt idx="1022">
                  <c:v>49.593197608655203</c:v>
                </c:pt>
                <c:pt idx="1023">
                  <c:v>49.300422677330999</c:v>
                </c:pt>
                <c:pt idx="1024">
                  <c:v>49.0046882324094</c:v>
                </c:pt>
                <c:pt idx="1025">
                  <c:v>48.705981499854303</c:v>
                </c:pt>
                <c:pt idx="1026">
                  <c:v>48.404289753555901</c:v>
                </c:pt>
                <c:pt idx="1027">
                  <c:v>48.099600320280501</c:v>
                </c:pt>
                <c:pt idx="1028">
                  <c:v>47.791900584715201</c:v>
                </c:pt>
                <c:pt idx="1029">
                  <c:v>47.481177994608302</c:v>
                </c:pt>
                <c:pt idx="1030">
                  <c:v>47.167420066000403</c:v>
                </c:pt>
                <c:pt idx="1031">
                  <c:v>46.850614388553403</c:v>
                </c:pt>
                <c:pt idx="1032">
                  <c:v>46.530748630967601</c:v>
                </c:pt>
                <c:pt idx="1033">
                  <c:v>46.2078105464972</c:v>
                </c:pt>
                <c:pt idx="1034">
                  <c:v>45.881787978550399</c:v>
                </c:pt>
                <c:pt idx="1035">
                  <c:v>45.552668866389602</c:v>
                </c:pt>
                <c:pt idx="1036">
                  <c:v>45.220441250912501</c:v>
                </c:pt>
                <c:pt idx="1037">
                  <c:v>44.885093280530597</c:v>
                </c:pt>
                <c:pt idx="1038">
                  <c:v>44.546613217129703</c:v>
                </c:pt>
                <c:pt idx="1039">
                  <c:v>44.2049894421218</c:v>
                </c:pt>
                <c:pt idx="1040">
                  <c:v>43.860210462578799</c:v>
                </c:pt>
                <c:pt idx="1041">
                  <c:v>43.512264917452498</c:v>
                </c:pt>
                <c:pt idx="1042">
                  <c:v>43.1611415838764</c:v>
                </c:pt>
                <c:pt idx="1043">
                  <c:v>42.806829383546599</c:v>
                </c:pt>
                <c:pt idx="1044">
                  <c:v>42.4493173891832</c:v>
                </c:pt>
                <c:pt idx="1045">
                  <c:v>42.0885948310668</c:v>
                </c:pt>
                <c:pt idx="1046">
                  <c:v>41.7246511036481</c:v>
                </c:pt>
                <c:pt idx="1047">
                  <c:v>41.357475772230501</c:v>
                </c:pt>
                <c:pt idx="1048">
                  <c:v>40.987058579721797</c:v>
                </c:pt>
                <c:pt idx="1049">
                  <c:v>40.613389453450402</c:v>
                </c:pt>
                <c:pt idx="1050">
                  <c:v>40.236458512044997</c:v>
                </c:pt>
                <c:pt idx="1051">
                  <c:v>39.856256072375103</c:v>
                </c:pt>
                <c:pt idx="1052">
                  <c:v>39.4727726565471</c:v>
                </c:pt>
                <c:pt idx="1053">
                  <c:v>39.085998998953102</c:v>
                </c:pt>
                <c:pt idx="1054">
                  <c:v>38.695926053370002</c:v>
                </c:pt>
                <c:pt idx="1055">
                  <c:v>38.302545000102199</c:v>
                </c:pt>
                <c:pt idx="1056">
                  <c:v>37.9058472531663</c:v>
                </c:pt>
                <c:pt idx="1057">
                  <c:v>37.505824467512397</c:v>
                </c:pt>
                <c:pt idx="1058">
                  <c:v>37.102468546276398</c:v>
                </c:pt>
                <c:pt idx="1059">
                  <c:v>36.695771648061204</c:v>
                </c:pt>
                <c:pt idx="1060">
                  <c:v>36.285726194237697</c:v>
                </c:pt>
                <c:pt idx="1061">
                  <c:v>35.872324876265502</c:v>
                </c:pt>
                <c:pt idx="1062">
                  <c:v>35.460852942323399</c:v>
                </c:pt>
                <c:pt idx="1063">
                  <c:v>35.040922349664299</c:v>
                </c:pt>
                <c:pt idx="1064">
                  <c:v>34.617620930931999</c:v>
                </c:pt>
                <c:pt idx="1065">
                  <c:v>34.190942638893198</c:v>
                </c:pt>
                <c:pt idx="1066">
                  <c:v>33.7608817344451</c:v>
                </c:pt>
                <c:pt idx="1067">
                  <c:v>33.327432793901799</c:v>
                </c:pt>
                <c:pt idx="1068">
                  <c:v>32.890590716251701</c:v>
                </c:pt>
                <c:pt idx="1069">
                  <c:v>32.450350730380102</c:v>
                </c:pt>
                <c:pt idx="1070">
                  <c:v>32.006708402250297</c:v>
                </c:pt>
                <c:pt idx="1071">
                  <c:v>31.559659642033299</c:v>
                </c:pt>
                <c:pt idx="1072">
                  <c:v>31.1092007111816</c:v>
                </c:pt>
                <c:pt idx="1073">
                  <c:v>30.655328229437099</c:v>
                </c:pt>
                <c:pt idx="1074">
                  <c:v>30.198039181762301</c:v>
                </c:pt>
                <c:pt idx="1075">
                  <c:v>29.737330925193898</c:v>
                </c:pt>
                <c:pt idx="1076">
                  <c:v>29.273201195599999</c:v>
                </c:pt>
                <c:pt idx="1077">
                  <c:v>28.805648114340801</c:v>
                </c:pt>
                <c:pt idx="1078">
                  <c:v>28.3346701948178</c:v>
                </c:pt>
                <c:pt idx="1079">
                  <c:v>27.860266348905199</c:v>
                </c:pt>
                <c:pt idx="1080">
                  <c:v>27.382435893253799</c:v>
                </c:pt>
                <c:pt idx="1081">
                  <c:v>26.901178555454202</c:v>
                </c:pt>
                <c:pt idx="1082">
                  <c:v>26.416494480054102</c:v>
                </c:pt>
                <c:pt idx="1083">
                  <c:v>25.9283842344175</c:v>
                </c:pt>
                <c:pt idx="1084">
                  <c:v>25.436848814412802</c:v>
                </c:pt>
                <c:pt idx="1085">
                  <c:v>24.941889649926001</c:v>
                </c:pt>
                <c:pt idx="1086">
                  <c:v>24.443508610178402</c:v>
                </c:pt>
                <c:pt idx="1087">
                  <c:v>23.9417080088501</c:v>
                </c:pt>
                <c:pt idx="1088">
                  <c:v>23.436490608986201</c:v>
                </c:pt>
                <c:pt idx="1089">
                  <c:v>22.927859627683802</c:v>
                </c:pt>
                <c:pt idx="1090">
                  <c:v>22.415818740543799</c:v>
                </c:pt>
                <c:pt idx="1091">
                  <c:v>21.9003720858774</c:v>
                </c:pt>
                <c:pt idx="1092">
                  <c:v>21.381524268654399</c:v>
                </c:pt>
                <c:pt idx="1093">
                  <c:v>20.859280364187502</c:v>
                </c:pt>
                <c:pt idx="1094">
                  <c:v>20.333645921531101</c:v>
                </c:pt>
                <c:pt idx="1095">
                  <c:v>19.8046269665906</c:v>
                </c:pt>
                <c:pt idx="1096">
                  <c:v>19.2722300049303</c:v>
                </c:pt>
                <c:pt idx="1097">
                  <c:v>18.736462024262799</c:v>
                </c:pt>
                <c:pt idx="1098">
                  <c:v>18.197330496612398</c:v>
                </c:pt>
                <c:pt idx="1099">
                  <c:v>17.654843380141301</c:v>
                </c:pt>
                <c:pt idx="1100">
                  <c:v>17.109009120619501</c:v>
                </c:pt>
                <c:pt idx="1101">
                  <c:v>16.559836652541499</c:v>
                </c:pt>
                <c:pt idx="1102">
                  <c:v>16.007335399856998</c:v>
                </c:pt>
                <c:pt idx="1103">
                  <c:v>15.4515152763261</c:v>
                </c:pt>
                <c:pt idx="1104">
                  <c:v>14.892386685468299</c:v>
                </c:pt>
                <c:pt idx="1105">
                  <c:v>14.3299605201069</c:v>
                </c:pt>
                <c:pt idx="1106">
                  <c:v>13.7426057968023</c:v>
                </c:pt>
                <c:pt idx="1107">
                  <c:v>13.173082214702299</c:v>
                </c:pt>
                <c:pt idx="1108">
                  <c:v>12.600286411953901</c:v>
                </c:pt>
                <c:pt idx="1109">
                  <c:v>12.024231110218601</c:v>
                </c:pt>
                <c:pt idx="1110">
                  <c:v>11.444929512998399</c:v>
                </c:pt>
                <c:pt idx="1111">
                  <c:v>10.8623953025921</c:v>
                </c:pt>
                <c:pt idx="1112">
                  <c:v>10.2766426365671</c:v>
                </c:pt>
                <c:pt idx="1113">
                  <c:v>9.6876861437344601</c:v>
                </c:pt>
                <c:pt idx="1114">
                  <c:v>9.0955409196163703</c:v>
                </c:pt>
                <c:pt idx="1115">
                  <c:v>8.5002225213986993</c:v>
                </c:pt>
                <c:pt idx="1116">
                  <c:v>7.9017469623542302</c:v>
                </c:pt>
                <c:pt idx="1117">
                  <c:v>7.3001307057304698</c:v>
                </c:pt>
                <c:pt idx="1118">
                  <c:v>6.6953906580908402</c:v>
                </c:pt>
                <c:pt idx="1119">
                  <c:v>6.08754416209959</c:v>
                </c:pt>
                <c:pt idx="1120">
                  <c:v>5.4766089887425302</c:v>
                </c:pt>
                <c:pt idx="1121">
                  <c:v>4.86260332897269</c:v>
                </c:pt>
                <c:pt idx="1122">
                  <c:v>4.2455457847733804</c:v>
                </c:pt>
                <c:pt idx="1123">
                  <c:v>3.6254553596313399</c:v>
                </c:pt>
                <c:pt idx="1124">
                  <c:v>3.0023514484084699</c:v>
                </c:pt>
                <c:pt idx="1125">
                  <c:v>2.37625382660657</c:v>
                </c:pt>
                <c:pt idx="1126">
                  <c:v>1.7471826390160199</c:v>
                </c:pt>
                <c:pt idx="1127">
                  <c:v>1.11515838774111</c:v>
                </c:pt>
                <c:pt idx="1128">
                  <c:v>0.480201919595516</c:v>
                </c:pt>
                <c:pt idx="1129">
                  <c:v>-0.15766558714426901</c:v>
                </c:pt>
                <c:pt idx="1130">
                  <c:v>-0.798422636628072</c:v>
                </c:pt>
                <c:pt idx="1131">
                  <c:v>-1.4420474299756201</c:v>
                </c:pt>
                <c:pt idx="1132">
                  <c:v>-2.08851788048224</c:v>
                </c:pt>
                <c:pt idx="1133">
                  <c:v>-2.7378116294907802</c:v>
                </c:pt>
                <c:pt idx="1134">
                  <c:v>-3.3899060629367499</c:v>
                </c:pt>
                <c:pt idx="1135">
                  <c:v>-4.0447783285814998</c:v>
                </c:pt>
                <c:pt idx="1136">
                  <c:v>-4.7024053539291897</c:v>
                </c:pt>
                <c:pt idx="1137">
                  <c:v>-5.3642491994384196</c:v>
                </c:pt>
                <c:pt idx="1138">
                  <c:v>-6.0273587971067997</c:v>
                </c:pt>
                <c:pt idx="1139">
                  <c:v>-6.69315391602556</c:v>
                </c:pt>
                <c:pt idx="1140">
                  <c:v>-7.3616108238133302</c:v>
                </c:pt>
                <c:pt idx="1141">
                  <c:v>-8.0327056687797906</c:v>
                </c:pt>
                <c:pt idx="1142">
                  <c:v>-8.7064145021690198</c:v>
                </c:pt>
                <c:pt idx="1143">
                  <c:v>-9.38271330116177</c:v>
                </c:pt>
                <c:pt idx="1144">
                  <c:v>-10.061577992630401</c:v>
                </c:pt>
                <c:pt idx="1145">
                  <c:v>-10.7429844776736</c:v>
                </c:pt>
                <c:pt idx="1146">
                  <c:v>-11.4269086569316</c:v>
                </c:pt>
                <c:pt idx="1147">
                  <c:v>-12.113326456700101</c:v>
                </c:pt>
                <c:pt idx="1148">
                  <c:v>-12.8022138558613</c:v>
                </c:pt>
                <c:pt idx="1149">
                  <c:v>-13.4935469136365</c:v>
                </c:pt>
                <c:pt idx="1150">
                  <c:v>-14.187301798192699</c:v>
                </c:pt>
                <c:pt idx="1151">
                  <c:v>-14.8834548161072</c:v>
                </c:pt>
                <c:pt idx="1152">
                  <c:v>-15.5819824427236</c:v>
                </c:pt>
                <c:pt idx="1153">
                  <c:v>-16.2828613534138</c:v>
                </c:pt>
                <c:pt idx="1154">
                  <c:v>-16.986068455770901</c:v>
                </c:pt>
                <c:pt idx="1155">
                  <c:v>-17.691580922769599</c:v>
                </c:pt>
                <c:pt idx="1156">
                  <c:v>-18.399376226908</c:v>
                </c:pt>
                <c:pt idx="1157">
                  <c:v>-19.109432175379599</c:v>
                </c:pt>
                <c:pt idx="1158">
                  <c:v>-19.8217269463013</c:v>
                </c:pt>
                <c:pt idx="1159">
                  <c:v>-20.5362391260389</c:v>
                </c:pt>
                <c:pt idx="1160">
                  <c:v>-21.252947747673801</c:v>
                </c:pt>
                <c:pt idx="1161">
                  <c:v>-21.934624030310601</c:v>
                </c:pt>
                <c:pt idx="1162">
                  <c:v>-22.655000388933502</c:v>
                </c:pt>
                <c:pt idx="1163">
                  <c:v>-23.377506183270199</c:v>
                </c:pt>
                <c:pt idx="1164">
                  <c:v>-24.102122683836502</c:v>
                </c:pt>
                <c:pt idx="1165">
                  <c:v>-24.828831822836499</c:v>
                </c:pt>
                <c:pt idx="1166">
                  <c:v>-25.557616240696898</c:v>
                </c:pt>
                <c:pt idx="1167">
                  <c:v>-26.288459334172899</c:v>
                </c:pt>
                <c:pt idx="1168">
                  <c:v>-27.021345306120999</c:v>
                </c:pt>
                <c:pt idx="1169">
                  <c:v>-27.7562592170298</c:v>
                </c:pt>
                <c:pt idx="1170">
                  <c:v>-28.493187038412</c:v>
                </c:pt>
                <c:pt idx="1171">
                  <c:v>-29.232115708171001</c:v>
                </c:pt>
                <c:pt idx="1172">
                  <c:v>-29.973033188062502</c:v>
                </c:pt>
                <c:pt idx="1173">
                  <c:v>-30.715928523393401</c:v>
                </c:pt>
                <c:pt idx="1174">
                  <c:v>-31.4607919050897</c:v>
                </c:pt>
                <c:pt idx="1175">
                  <c:v>-32.207614734308997</c:v>
                </c:pt>
                <c:pt idx="1176">
                  <c:v>-32.956389689757501</c:v>
                </c:pt>
                <c:pt idx="1177">
                  <c:v>-33.707110797913998</c:v>
                </c:pt>
                <c:pt idx="1178">
                  <c:v>-34.459773506357202</c:v>
                </c:pt>
                <c:pt idx="1179">
                  <c:v>-35.214374760433302</c:v>
                </c:pt>
                <c:pt idx="1180">
                  <c:v>-35.970913083508499</c:v>
                </c:pt>
                <c:pt idx="1181">
                  <c:v>-36.740018326303797</c:v>
                </c:pt>
                <c:pt idx="1182">
                  <c:v>-37.500618869586901</c:v>
                </c:pt>
                <c:pt idx="1183">
                  <c:v>-38.263165315485303</c:v>
                </c:pt>
                <c:pt idx="1184">
                  <c:v>-39.027663429796497</c:v>
                </c:pt>
                <c:pt idx="1185">
                  <c:v>-39.794121023040297</c:v>
                </c:pt>
                <c:pt idx="1186">
                  <c:v>-40.562548059069201</c:v>
                </c:pt>
                <c:pt idx="1187">
                  <c:v>-41.332956769888</c:v>
                </c:pt>
                <c:pt idx="1188">
                  <c:v>-42.105361777220999</c:v>
                </c:pt>
                <c:pt idx="1189">
                  <c:v>-42.879780221451398</c:v>
                </c:pt>
                <c:pt idx="1190">
                  <c:v>-43.656231898614898</c:v>
                </c:pt>
                <c:pt idx="1191">
                  <c:v>-44.434739406231699</c:v>
                </c:pt>
                <c:pt idx="1192">
                  <c:v>-45.215328298843502</c:v>
                </c:pt>
                <c:pt idx="1193">
                  <c:v>-45.998027254249003</c:v>
                </c:pt>
                <c:pt idx="1194">
                  <c:v>-46.782868251565702</c:v>
                </c:pt>
                <c:pt idx="1195">
                  <c:v>-47.569886762390901</c:v>
                </c:pt>
                <c:pt idx="1196">
                  <c:v>-48.359121956548101</c:v>
                </c:pt>
                <c:pt idx="1197">
                  <c:v>-49.150616924096198</c:v>
                </c:pt>
                <c:pt idx="1198">
                  <c:v>-49.942535509957402</c:v>
                </c:pt>
                <c:pt idx="1199">
                  <c:v>-50.738550410749198</c:v>
                </c:pt>
                <c:pt idx="1200">
                  <c:v>-51.536973535140099</c:v>
                </c:pt>
                <c:pt idx="1201">
                  <c:v>-52.3378660387568</c:v>
                </c:pt>
                <c:pt idx="1202">
                  <c:v>-53.141294425093399</c:v>
                </c:pt>
                <c:pt idx="1203">
                  <c:v>-53.9473309193598</c:v>
                </c:pt>
                <c:pt idx="1204">
                  <c:v>-54.756053881567802</c:v>
                </c:pt>
                <c:pt idx="1205">
                  <c:v>-55.567548264937102</c:v>
                </c:pt>
                <c:pt idx="1206">
                  <c:v>-56.381906126887401</c:v>
                </c:pt>
                <c:pt idx="1207">
                  <c:v>-57.199227201346901</c:v>
                </c:pt>
                <c:pt idx="1208">
                  <c:v>-58.019619542935303</c:v>
                </c:pt>
                <c:pt idx="1209">
                  <c:v>-58.843200255805101</c:v>
                </c:pt>
                <c:pt idx="1210">
                  <c:v>-59.670096322722401</c:v>
                </c:pt>
                <c:pt idx="1211">
                  <c:v>-60.500445553468403</c:v>
                </c:pt>
                <c:pt idx="1212">
                  <c:v>-61.345382531123299</c:v>
                </c:pt>
                <c:pt idx="1213">
                  <c:v>-62.183309984258003</c:v>
                </c:pt>
                <c:pt idx="1214">
                  <c:v>-63.025184893608902</c:v>
                </c:pt>
                <c:pt idx="1215">
                  <c:v>-63.8712012948465</c:v>
                </c:pt>
                <c:pt idx="1216">
                  <c:v>-64.721571633907004</c:v>
                </c:pt>
                <c:pt idx="1217">
                  <c:v>-65.576529178685902</c:v>
                </c:pt>
                <c:pt idx="1218">
                  <c:v>-66.436330900458302</c:v>
                </c:pt>
                <c:pt idx="1219">
                  <c:v>-67.301260939963498</c:v>
                </c:pt>
                <c:pt idx="1220">
                  <c:v>-68.171634805934005</c:v>
                </c:pt>
                <c:pt idx="1221">
                  <c:v>-69.047804497451196</c:v>
                </c:pt>
                <c:pt idx="1222">
                  <c:v>-69.9301647998671</c:v>
                </c:pt>
                <c:pt idx="1223">
                  <c:v>-70.819161083070398</c:v>
                </c:pt>
                <c:pt idx="1224">
                  <c:v>-71.715299038757706</c:v>
                </c:pt>
                <c:pt idx="1225">
                  <c:v>-72.631948524012699</c:v>
                </c:pt>
                <c:pt idx="1226">
                  <c:v>-73.544433205579395</c:v>
                </c:pt>
                <c:pt idx="1227">
                  <c:v>-74.466083981756995</c:v>
                </c:pt>
                <c:pt idx="1228">
                  <c:v>-75.3978097112455</c:v>
                </c:pt>
                <c:pt idx="1229">
                  <c:v>-76.340687329091594</c:v>
                </c:pt>
                <c:pt idx="1230">
                  <c:v>-77.296006959426094</c:v>
                </c:pt>
                <c:pt idx="1231">
                  <c:v>-78.2653326186756</c:v>
                </c:pt>
                <c:pt idx="1232">
                  <c:v>-79.250585138471607</c:v>
                </c:pt>
                <c:pt idx="1233">
                  <c:v>-80.254157366565707</c:v>
                </c:pt>
                <c:pt idx="1234">
                  <c:v>-81.279077274193398</c:v>
                </c:pt>
                <c:pt idx="1235">
                  <c:v>-82.329243911880397</c:v>
                </c:pt>
                <c:pt idx="1236">
                  <c:v>-83.409777246129906</c:v>
                </c:pt>
                <c:pt idx="1237">
                  <c:v>-84.514655269291296</c:v>
                </c:pt>
                <c:pt idx="1238">
                  <c:v>-85.678626733483298</c:v>
                </c:pt>
                <c:pt idx="1239">
                  <c:v>-86.902728122209396</c:v>
                </c:pt>
                <c:pt idx="1240">
                  <c:v>-88.206744103513799</c:v>
                </c:pt>
                <c:pt idx="1241">
                  <c:v>-89.621109224310104</c:v>
                </c:pt>
                <c:pt idx="1242">
                  <c:v>-91.195316039891196</c:v>
                </c:pt>
                <c:pt idx="1243">
                  <c:v>-93.015887355040903</c:v>
                </c:pt>
                <c:pt idx="1244">
                  <c:v>-95.249693220725703</c:v>
                </c:pt>
                <c:pt idx="1245">
                  <c:v>-98.267235266379302</c:v>
                </c:pt>
                <c:pt idx="1246">
                  <c:v>-103.090433493768</c:v>
                </c:pt>
                <c:pt idx="1247">
                  <c:v>-113.78033539134</c:v>
                </c:pt>
                <c:pt idx="1248">
                  <c:v>-152.94676068576101</c:v>
                </c:pt>
                <c:pt idx="1249">
                  <c:v>-60.814508065208003</c:v>
                </c:pt>
                <c:pt idx="1250">
                  <c:v>-31.593994447129901</c:v>
                </c:pt>
                <c:pt idx="1251">
                  <c:v>-71.258021135616005</c:v>
                </c:pt>
                <c:pt idx="1252">
                  <c:v>-82.019149496269804</c:v>
                </c:pt>
                <c:pt idx="1253">
                  <c:v>-86.871387553531306</c:v>
                </c:pt>
                <c:pt idx="1254">
                  <c:v>-89.915956287208303</c:v>
                </c:pt>
                <c:pt idx="1255">
                  <c:v>-92.181264053748706</c:v>
                </c:pt>
                <c:pt idx="1256">
                  <c:v>-94.038778078558295</c:v>
                </c:pt>
                <c:pt idx="1257">
                  <c:v>-95.611127029968898</c:v>
                </c:pt>
                <c:pt idx="1258">
                  <c:v>-97.073313929277703</c:v>
                </c:pt>
                <c:pt idx="1259">
                  <c:v>-98.430421611242394</c:v>
                </c:pt>
                <c:pt idx="1260">
                  <c:v>-99.712734289132598</c:v>
                </c:pt>
                <c:pt idx="1261">
                  <c:v>-100.93988789007599</c:v>
                </c:pt>
                <c:pt idx="1262">
                  <c:v>-102.12518025448399</c:v>
                </c:pt>
                <c:pt idx="1263">
                  <c:v>-103.27794159886599</c:v>
                </c:pt>
                <c:pt idx="1264">
                  <c:v>-104.40491511591701</c:v>
                </c:pt>
                <c:pt idx="1265">
                  <c:v>-105.53118923325199</c:v>
                </c:pt>
                <c:pt idx="1266">
                  <c:v>-106.620749458581</c:v>
                </c:pt>
                <c:pt idx="1267">
                  <c:v>-107.696249598039</c:v>
                </c:pt>
                <c:pt idx="1268">
                  <c:v>-108.760002470237</c:v>
                </c:pt>
                <c:pt idx="1269">
                  <c:v>-109.81386518080301</c:v>
                </c:pt>
                <c:pt idx="1270">
                  <c:v>-110.859355410541</c:v>
                </c:pt>
                <c:pt idx="1271">
                  <c:v>-111.897735206245</c:v>
                </c:pt>
                <c:pt idx="1272">
                  <c:v>-112.930072333445</c:v>
                </c:pt>
                <c:pt idx="1273">
                  <c:v>-113.985525113663</c:v>
                </c:pt>
                <c:pt idx="1274">
                  <c:v>-115.007577082922</c:v>
                </c:pt>
                <c:pt idx="1275">
                  <c:v>-116.025980255121</c:v>
                </c:pt>
                <c:pt idx="1276">
                  <c:v>-117.04138052922799</c:v>
                </c:pt>
                <c:pt idx="1277">
                  <c:v>-118.05437066784501</c:v>
                </c:pt>
                <c:pt idx="1278">
                  <c:v>-119.06550234055101</c:v>
                </c:pt>
                <c:pt idx="1279">
                  <c:v>-120.07529560742999</c:v>
                </c:pt>
                <c:pt idx="1280">
                  <c:v>-121.084246462745</c:v>
                </c:pt>
                <c:pt idx="1281">
                  <c:v>-122.05932916063701</c:v>
                </c:pt>
                <c:pt idx="1282">
                  <c:v>-123.068477331522</c:v>
                </c:pt>
                <c:pt idx="1283">
                  <c:v>-124.078215438914</c:v>
                </c:pt>
                <c:pt idx="1284">
                  <c:v>-125.088995494039</c:v>
                </c:pt>
                <c:pt idx="1285">
                  <c:v>-126.101267302021</c:v>
                </c:pt>
                <c:pt idx="1286">
                  <c:v>-127.11548127887799</c:v>
                </c:pt>
                <c:pt idx="1287">
                  <c:v>-128.13209109894899</c:v>
                </c:pt>
                <c:pt idx="1288">
                  <c:v>-129.175900249558</c:v>
                </c:pt>
                <c:pt idx="1289">
                  <c:v>-130.19916387057299</c:v>
                </c:pt>
                <c:pt idx="1290">
                  <c:v>-131.226238940244</c:v>
                </c:pt>
                <c:pt idx="1291">
                  <c:v>-132.257618574113</c:v>
                </c:pt>
                <c:pt idx="1292">
                  <c:v>-133.29381287094</c:v>
                </c:pt>
                <c:pt idx="1293">
                  <c:v>-134.33535224766501</c:v>
                </c:pt>
                <c:pt idx="1294">
                  <c:v>-135.33720956480599</c:v>
                </c:pt>
                <c:pt idx="1295">
                  <c:v>-136.389698023915</c:v>
                </c:pt>
                <c:pt idx="1296">
                  <c:v>-137.449243818426</c:v>
                </c:pt>
                <c:pt idx="1297">
                  <c:v>-138.516499071445</c:v>
                </c:pt>
                <c:pt idx="1298">
                  <c:v>-139.59215975829099</c:v>
                </c:pt>
                <c:pt idx="1299">
                  <c:v>-140.67697253026299</c:v>
                </c:pt>
                <c:pt idx="1300">
                  <c:v>-141.771742627799</c:v>
                </c:pt>
                <c:pt idx="1301">
                  <c:v>-142.905122211205</c:v>
                </c:pt>
                <c:pt idx="1302">
                  <c:v>-144.02307348231599</c:v>
                </c:pt>
                <c:pt idx="1303">
                  <c:v>-145.15386252710101</c:v>
                </c:pt>
                <c:pt idx="1304">
                  <c:v>-146.29864254221599</c:v>
                </c:pt>
                <c:pt idx="1305">
                  <c:v>-147.458696221786</c:v>
                </c:pt>
                <c:pt idx="1306">
                  <c:v>-148.66444750805999</c:v>
                </c:pt>
                <c:pt idx="1307">
                  <c:v>-149.860141072358</c:v>
                </c:pt>
                <c:pt idx="1308">
                  <c:v>-151.076059610257</c:v>
                </c:pt>
                <c:pt idx="1309">
                  <c:v>-152.31438126410399</c:v>
                </c:pt>
                <c:pt idx="1310">
                  <c:v>-153.577688076361</c:v>
                </c:pt>
                <c:pt idx="1311">
                  <c:v>-154.869108409647</c:v>
                </c:pt>
                <c:pt idx="1312">
                  <c:v>-156.19572598214299</c:v>
                </c:pt>
                <c:pt idx="1313">
                  <c:v>-157.55793187366299</c:v>
                </c:pt>
                <c:pt idx="1314">
                  <c:v>-158.96385524435101</c:v>
                </c:pt>
                <c:pt idx="1315">
                  <c:v>-160.42269830201801</c:v>
                </c:pt>
                <c:pt idx="1316">
                  <c:v>-161.947835549133</c:v>
                </c:pt>
                <c:pt idx="1317">
                  <c:v>-163.50352944344201</c:v>
                </c:pt>
                <c:pt idx="1318">
                  <c:v>-165.23220747140201</c:v>
                </c:pt>
                <c:pt idx="1319">
                  <c:v>-167.141282968588</c:v>
                </c:pt>
                <c:pt idx="1320">
                  <c:v>-169.35010035164001</c:v>
                </c:pt>
                <c:pt idx="1321">
                  <c:v>-172.137113247179</c:v>
                </c:pt>
                <c:pt idx="1322">
                  <c:v>-176.374913985511</c:v>
                </c:pt>
                <c:pt idx="1323">
                  <c:v>-186.528771363511</c:v>
                </c:pt>
                <c:pt idx="1324">
                  <c:v>-250.607555607839</c:v>
                </c:pt>
                <c:pt idx="1325">
                  <c:v>-133.043961521325</c:v>
                </c:pt>
                <c:pt idx="1326">
                  <c:v>-161.46438482937899</c:v>
                </c:pt>
                <c:pt idx="1327">
                  <c:v>-167.76066152652001</c:v>
                </c:pt>
                <c:pt idx="1328">
                  <c:v>-171.23708022548499</c:v>
                </c:pt>
                <c:pt idx="1329">
                  <c:v>-173.82820628539801</c:v>
                </c:pt>
                <c:pt idx="1330">
                  <c:v>-176.02454579649</c:v>
                </c:pt>
                <c:pt idx="1331">
                  <c:v>-178.01131750346201</c:v>
                </c:pt>
                <c:pt idx="1332">
                  <c:v>-179.763520404915</c:v>
                </c:pt>
                <c:pt idx="1333">
                  <c:v>-181.542583463466</c:v>
                </c:pt>
                <c:pt idx="1334">
                  <c:v>-183.26982005966599</c:v>
                </c:pt>
                <c:pt idx="1335">
                  <c:v>-184.96198336002399</c:v>
                </c:pt>
                <c:pt idx="1336">
                  <c:v>-186.69420141090799</c:v>
                </c:pt>
                <c:pt idx="1337">
                  <c:v>-188.35136862163199</c:v>
                </c:pt>
                <c:pt idx="1338">
                  <c:v>-189.99939423790201</c:v>
                </c:pt>
                <c:pt idx="1339">
                  <c:v>-191.64333493197699</c:v>
                </c:pt>
                <c:pt idx="1340">
                  <c:v>-193.32719223275501</c:v>
                </c:pt>
                <c:pt idx="1341">
                  <c:v>-194.975979982789</c:v>
                </c:pt>
                <c:pt idx="1342">
                  <c:v>-196.632287578654</c:v>
                </c:pt>
                <c:pt idx="1343">
                  <c:v>-198.29942392390799</c:v>
                </c:pt>
                <c:pt idx="1344">
                  <c:v>-199.98059341591599</c:v>
                </c:pt>
                <c:pt idx="1345">
                  <c:v>-201.77938745541101</c:v>
                </c:pt>
                <c:pt idx="1346">
                  <c:v>-203.50414663248</c:v>
                </c:pt>
                <c:pt idx="1347">
                  <c:v>-205.252847841993</c:v>
                </c:pt>
                <c:pt idx="1348">
                  <c:v>-207.02887662585201</c:v>
                </c:pt>
                <c:pt idx="1349">
                  <c:v>-208.61330697579501</c:v>
                </c:pt>
                <c:pt idx="1350">
                  <c:v>-210.44412895734101</c:v>
                </c:pt>
                <c:pt idx="1351">
                  <c:v>-212.313158194105</c:v>
                </c:pt>
                <c:pt idx="1352">
                  <c:v>-214.26796128465401</c:v>
                </c:pt>
                <c:pt idx="1353">
                  <c:v>-216.227540373235</c:v>
                </c:pt>
                <c:pt idx="1354">
                  <c:v>-218.23994579560301</c:v>
                </c:pt>
                <c:pt idx="1355">
                  <c:v>-220.31125656410001</c:v>
                </c:pt>
                <c:pt idx="1356">
                  <c:v>-222.61935354615301</c:v>
                </c:pt>
                <c:pt idx="1357">
                  <c:v>-224.840239353768</c:v>
                </c:pt>
                <c:pt idx="1358">
                  <c:v>-227.14514641200901</c:v>
                </c:pt>
                <c:pt idx="1359">
                  <c:v>-229.54577667242401</c:v>
                </c:pt>
                <c:pt idx="1360">
                  <c:v>-231.72195993636501</c:v>
                </c:pt>
                <c:pt idx="1361">
                  <c:v>-234.34713147749201</c:v>
                </c:pt>
                <c:pt idx="1362">
                  <c:v>-237.131075009054</c:v>
                </c:pt>
                <c:pt idx="1363">
                  <c:v>-240.359328141768</c:v>
                </c:pt>
                <c:pt idx="1364">
                  <c:v>-243.65299012110501</c:v>
                </c:pt>
                <c:pt idx="1365">
                  <c:v>-247.42321146686101</c:v>
                </c:pt>
                <c:pt idx="1366">
                  <c:v>-252.226653102927</c:v>
                </c:pt>
                <c:pt idx="1367">
                  <c:v>-260.366666820273</c:v>
                </c:pt>
                <c:pt idx="1368">
                  <c:v>-324.682880854183</c:v>
                </c:pt>
                <c:pt idx="1369">
                  <c:v>-231.884123061715</c:v>
                </c:pt>
                <c:pt idx="1370">
                  <c:v>-250.936160945095</c:v>
                </c:pt>
                <c:pt idx="1371">
                  <c:v>-257.641613374202</c:v>
                </c:pt>
                <c:pt idx="1372">
                  <c:v>-262.70559163385298</c:v>
                </c:pt>
                <c:pt idx="1373">
                  <c:v>-267.091321035146</c:v>
                </c:pt>
                <c:pt idx="1374">
                  <c:v>-271.56963141331101</c:v>
                </c:pt>
                <c:pt idx="1375">
                  <c:v>-276.06323811019899</c:v>
                </c:pt>
                <c:pt idx="1376">
                  <c:v>-280.679023677266</c:v>
                </c:pt>
                <c:pt idx="1377">
                  <c:v>-285.38903915134199</c:v>
                </c:pt>
                <c:pt idx="1378">
                  <c:v>-290.25726484995499</c:v>
                </c:pt>
                <c:pt idx="1379">
                  <c:v>-295.71268716877</c:v>
                </c:pt>
                <c:pt idx="1380">
                  <c:v>-300.947613072134</c:v>
                </c:pt>
                <c:pt idx="1381">
                  <c:v>-306.368017359899</c:v>
                </c:pt>
                <c:pt idx="1382">
                  <c:v>-311.369581332731</c:v>
                </c:pt>
                <c:pt idx="1383">
                  <c:v>-317.14774803074403</c:v>
                </c:pt>
                <c:pt idx="1384">
                  <c:v>-323.12479422809298</c:v>
                </c:pt>
                <c:pt idx="1385">
                  <c:v>-329.17027017744198</c:v>
                </c:pt>
                <c:pt idx="1386">
                  <c:v>-335.29312112569801</c:v>
                </c:pt>
                <c:pt idx="1387">
                  <c:v>-341.70588387641698</c:v>
                </c:pt>
                <c:pt idx="1388">
                  <c:v>-347.818719279162</c:v>
                </c:pt>
                <c:pt idx="1389">
                  <c:v>-353.88344220095797</c:v>
                </c:pt>
                <c:pt idx="1390">
                  <c:v>-359.95314382502698</c:v>
                </c:pt>
                <c:pt idx="1391">
                  <c:v>-365.84514035489599</c:v>
                </c:pt>
                <c:pt idx="1392">
                  <c:v>-371.62582621126899</c:v>
                </c:pt>
                <c:pt idx="1393">
                  <c:v>-377.06841525810302</c:v>
                </c:pt>
                <c:pt idx="1394">
                  <c:v>-382.65309416836402</c:v>
                </c:pt>
                <c:pt idx="1395">
                  <c:v>-388.31195835467997</c:v>
                </c:pt>
                <c:pt idx="1396">
                  <c:v>-393.93266273877498</c:v>
                </c:pt>
                <c:pt idx="1397">
                  <c:v>-399.90263776178898</c:v>
                </c:pt>
                <c:pt idx="1398">
                  <c:v>-407.40836849502898</c:v>
                </c:pt>
                <c:pt idx="1399">
                  <c:v>-428.88185211384803</c:v>
                </c:pt>
                <c:pt idx="1400">
                  <c:v>-383.51645142898201</c:v>
                </c:pt>
                <c:pt idx="1401">
                  <c:v>-407.34405322303297</c:v>
                </c:pt>
                <c:pt idx="1402">
                  <c:v>-414.39576887638202</c:v>
                </c:pt>
                <c:pt idx="1403">
                  <c:v>-419.55188789397698</c:v>
                </c:pt>
                <c:pt idx="1404">
                  <c:v>-424.06192261646601</c:v>
                </c:pt>
                <c:pt idx="1405">
                  <c:v>-428.09771153924498</c:v>
                </c:pt>
                <c:pt idx="1406">
                  <c:v>-432.01254903380101</c:v>
                </c:pt>
                <c:pt idx="1407">
                  <c:v>-435.890186021305</c:v>
                </c:pt>
                <c:pt idx="1408">
                  <c:v>-439.49060201853803</c:v>
                </c:pt>
                <c:pt idx="1409">
                  <c:v>-442.98066172127898</c:v>
                </c:pt>
                <c:pt idx="1410">
                  <c:v>-446.37755737028101</c:v>
                </c:pt>
                <c:pt idx="1411">
                  <c:v>-449.59739778998602</c:v>
                </c:pt>
                <c:pt idx="1412">
                  <c:v>-452.878950818975</c:v>
                </c:pt>
                <c:pt idx="1413">
                  <c:v>-456.12828915108997</c:v>
                </c:pt>
                <c:pt idx="1414">
                  <c:v>-459.509987549546</c:v>
                </c:pt>
                <c:pt idx="1415">
                  <c:v>-462.74977377418702</c:v>
                </c:pt>
                <c:pt idx="1416">
                  <c:v>-465.733404850451</c:v>
                </c:pt>
                <c:pt idx="1417">
                  <c:v>-469.037642657839</c:v>
                </c:pt>
                <c:pt idx="1418">
                  <c:v>-472.57142147972201</c:v>
                </c:pt>
                <c:pt idx="1419">
                  <c:v>-476.07783854976901</c:v>
                </c:pt>
                <c:pt idx="1420">
                  <c:v>-479.933128321482</c:v>
                </c:pt>
                <c:pt idx="1421">
                  <c:v>-484.00410027233801</c:v>
                </c:pt>
                <c:pt idx="1422">
                  <c:v>-488.93476308647899</c:v>
                </c:pt>
                <c:pt idx="1423">
                  <c:v>-498.78434342155799</c:v>
                </c:pt>
                <c:pt idx="1424">
                  <c:v>-442.49247068739299</c:v>
                </c:pt>
                <c:pt idx="1425">
                  <c:v>-488.89713340121699</c:v>
                </c:pt>
                <c:pt idx="1426">
                  <c:v>-495.14501047124099</c:v>
                </c:pt>
                <c:pt idx="1427">
                  <c:v>-499.64513135559798</c:v>
                </c:pt>
                <c:pt idx="1428">
                  <c:v>-503.77943588258898</c:v>
                </c:pt>
                <c:pt idx="1429">
                  <c:v>-507.34853183208202</c:v>
                </c:pt>
                <c:pt idx="1430">
                  <c:v>-510.94474208261801</c:v>
                </c:pt>
                <c:pt idx="1431">
                  <c:v>-514.482714802896</c:v>
                </c:pt>
                <c:pt idx="1432">
                  <c:v>-517.97810033343296</c:v>
                </c:pt>
                <c:pt idx="1433">
                  <c:v>-521.62695029558301</c:v>
                </c:pt>
                <c:pt idx="1434">
                  <c:v>-525.14143207094696</c:v>
                </c:pt>
                <c:pt idx="1435">
                  <c:v>-528.759613019168</c:v>
                </c:pt>
                <c:pt idx="1436">
                  <c:v>-532.41022591875003</c:v>
                </c:pt>
                <c:pt idx="1437">
                  <c:v>-535.87994757252</c:v>
                </c:pt>
                <c:pt idx="1438">
                  <c:v>-539.92616670712005</c:v>
                </c:pt>
                <c:pt idx="1439">
                  <c:v>-544.01657428538499</c:v>
                </c:pt>
                <c:pt idx="1440">
                  <c:v>-548.51570261175402</c:v>
                </c:pt>
                <c:pt idx="1441">
                  <c:v>-553.38918480517702</c:v>
                </c:pt>
                <c:pt idx="1442">
                  <c:v>-558.97782358433506</c:v>
                </c:pt>
                <c:pt idx="1443">
                  <c:v>-572.20003637863897</c:v>
                </c:pt>
                <c:pt idx="1444">
                  <c:v>-547.83322038186805</c:v>
                </c:pt>
                <c:pt idx="1445">
                  <c:v>-564.74461557468305</c:v>
                </c:pt>
                <c:pt idx="1446">
                  <c:v>-571.62634438280395</c:v>
                </c:pt>
                <c:pt idx="1447">
                  <c:v>-577.39372433579297</c:v>
                </c:pt>
                <c:pt idx="1448">
                  <c:v>-582.52291570557895</c:v>
                </c:pt>
                <c:pt idx="1449">
                  <c:v>-588.09275586992703</c:v>
                </c:pt>
                <c:pt idx="1450">
                  <c:v>-593.95853693841002</c:v>
                </c:pt>
                <c:pt idx="1451">
                  <c:v>-600.33876971854704</c:v>
                </c:pt>
                <c:pt idx="1452">
                  <c:v>-606.72823031434905</c:v>
                </c:pt>
                <c:pt idx="1453">
                  <c:v>-612.75292717480102</c:v>
                </c:pt>
                <c:pt idx="1454">
                  <c:v>-620.27227285675099</c:v>
                </c:pt>
                <c:pt idx="1455">
                  <c:v>-629.00031023073302</c:v>
                </c:pt>
                <c:pt idx="1456">
                  <c:v>-638.08199231780804</c:v>
                </c:pt>
                <c:pt idx="1457">
                  <c:v>-648.34678359157704</c:v>
                </c:pt>
                <c:pt idx="1458">
                  <c:v>-659.33605263567495</c:v>
                </c:pt>
                <c:pt idx="1459">
                  <c:v>-673.04907281659496</c:v>
                </c:pt>
                <c:pt idx="1460">
                  <c:v>-707.57788908446605</c:v>
                </c:pt>
                <c:pt idx="1461">
                  <c:v>-684.576120237336</c:v>
                </c:pt>
                <c:pt idx="1462">
                  <c:v>-702.00280462547505</c:v>
                </c:pt>
                <c:pt idx="1463">
                  <c:v>-715.49259202518601</c:v>
                </c:pt>
                <c:pt idx="1464">
                  <c:v>-727.68299507085101</c:v>
                </c:pt>
                <c:pt idx="1465">
                  <c:v>-738.80164692402798</c:v>
                </c:pt>
                <c:pt idx="1466">
                  <c:v>-748.81984204448497</c:v>
                </c:pt>
                <c:pt idx="1467">
                  <c:v>-757.81790880267897</c:v>
                </c:pt>
                <c:pt idx="1468">
                  <c:v>-765.85212043653598</c:v>
                </c:pt>
                <c:pt idx="1469">
                  <c:v>-773.65310272182398</c:v>
                </c:pt>
                <c:pt idx="1470">
                  <c:v>-781.25970135434204</c:v>
                </c:pt>
                <c:pt idx="1471">
                  <c:v>-788.431955954469</c:v>
                </c:pt>
                <c:pt idx="1472">
                  <c:v>-795.13711527787405</c:v>
                </c:pt>
                <c:pt idx="1473">
                  <c:v>-802.91206155254895</c:v>
                </c:pt>
                <c:pt idx="1474">
                  <c:v>-813.18394391166498</c:v>
                </c:pt>
                <c:pt idx="1475">
                  <c:v>-783.81659415486604</c:v>
                </c:pt>
                <c:pt idx="1476">
                  <c:v>-815.707503717657</c:v>
                </c:pt>
                <c:pt idx="1477">
                  <c:v>-823.56599362555198</c:v>
                </c:pt>
                <c:pt idx="1478">
                  <c:v>-830.34081608650501</c:v>
                </c:pt>
                <c:pt idx="1479">
                  <c:v>-836.33152490503005</c:v>
                </c:pt>
                <c:pt idx="1480">
                  <c:v>-841.92340573750596</c:v>
                </c:pt>
                <c:pt idx="1481">
                  <c:v>-847.53265855733696</c:v>
                </c:pt>
                <c:pt idx="1482">
                  <c:v>-853.39192267930105</c:v>
                </c:pt>
                <c:pt idx="1483">
                  <c:v>-859.32107631756401</c:v>
                </c:pt>
                <c:pt idx="1484">
                  <c:v>-865.20780353112605</c:v>
                </c:pt>
                <c:pt idx="1485">
                  <c:v>-870.96307363087396</c:v>
                </c:pt>
                <c:pt idx="1486">
                  <c:v>-878.24918752001599</c:v>
                </c:pt>
                <c:pt idx="1487">
                  <c:v>-889.43386480378501</c:v>
                </c:pt>
                <c:pt idx="1488">
                  <c:v>-877.59205769769096</c:v>
                </c:pt>
                <c:pt idx="1489">
                  <c:v>-891.82291496012294</c:v>
                </c:pt>
                <c:pt idx="1490">
                  <c:v>-899.55085483369396</c:v>
                </c:pt>
                <c:pt idx="1491">
                  <c:v>-906.70584176580496</c:v>
                </c:pt>
                <c:pt idx="1492">
                  <c:v>-912.92105698886098</c:v>
                </c:pt>
                <c:pt idx="1493">
                  <c:v>-919.92496956171897</c:v>
                </c:pt>
                <c:pt idx="1494">
                  <c:v>-927.14496006291904</c:v>
                </c:pt>
                <c:pt idx="1495">
                  <c:v>-933.99802422938501</c:v>
                </c:pt>
                <c:pt idx="1496">
                  <c:v>-942.23003137374496</c:v>
                </c:pt>
                <c:pt idx="1497">
                  <c:v>-951.59137411911001</c:v>
                </c:pt>
                <c:pt idx="1498">
                  <c:v>-963.05912041122599</c:v>
                </c:pt>
                <c:pt idx="1499">
                  <c:v>-992.61726271745999</c:v>
                </c:pt>
                <c:pt idx="1500">
                  <c:v>-976.46041778560198</c:v>
                </c:pt>
              </c:numCache>
            </c:numRef>
          </c:yVal>
          <c:smooth val="1"/>
          <c:extLst>
            <c:ext xmlns:c16="http://schemas.microsoft.com/office/drawing/2014/chart" uri="{C3380CC4-5D6E-409C-BE32-E72D297353CC}">
              <c16:uniqueId val="{00000003-4F67-4097-A2F7-B7A14D43F1E4}"/>
            </c:ext>
          </c:extLst>
        </c:ser>
        <c:ser>
          <c:idx val="3"/>
          <c:order val="3"/>
          <c:tx>
            <c:v>phase_TEST</c:v>
          </c:tx>
          <c:spPr>
            <a:ln>
              <a:solidFill>
                <a:srgbClr val="C00000"/>
              </a:solidFill>
              <a:prstDash val="sysDot"/>
            </a:ln>
          </c:spPr>
          <c:marker>
            <c:symbol val="none"/>
          </c:marker>
          <c:xVal>
            <c:numRef>
              <c:f>'[1]3.6V 1A'!$E$5:$E$204</c:f>
              <c:numCache>
                <c:formatCode>General</c:formatCode>
                <c:ptCount val="200"/>
                <c:pt idx="0">
                  <c:v>100</c:v>
                </c:pt>
                <c:pt idx="1">
                  <c:v>104.737089795945</c:v>
                </c:pt>
                <c:pt idx="2">
                  <c:v>109.698579789238</c:v>
                </c:pt>
                <c:pt idx="3">
                  <c:v>114.895100018731</c:v>
                </c:pt>
                <c:pt idx="4">
                  <c:v>120.337784077759</c:v>
                </c:pt>
                <c:pt idx="5">
                  <c:v>126.03829296797301</c:v>
                </c:pt>
                <c:pt idx="6">
                  <c:v>132.00884008314199</c:v>
                </c:pt>
                <c:pt idx="7">
                  <c:v>138.262217376466</c:v>
                </c:pt>
                <c:pt idx="8">
                  <c:v>144.81182276745301</c:v>
                </c:pt>
                <c:pt idx="9">
                  <c:v>151.67168884709201</c:v>
                </c:pt>
                <c:pt idx="10">
                  <c:v>158.85651294280501</c:v>
                </c:pt>
                <c:pt idx="11">
                  <c:v>166.381688607613</c:v>
                </c:pt>
                <c:pt idx="12">
                  <c:v>174.263338600965</c:v>
                </c:pt>
                <c:pt idx="13">
                  <c:v>182.518349431904</c:v>
                </c:pt>
                <c:pt idx="14">
                  <c:v>191.16440753857</c:v>
                </c:pt>
                <c:pt idx="15">
                  <c:v>200.22003718155801</c:v>
                </c:pt>
                <c:pt idx="16">
                  <c:v>209.70464013232299</c:v>
                </c:pt>
                <c:pt idx="17">
                  <c:v>219.638537241655</c:v>
                </c:pt>
                <c:pt idx="18">
                  <c:v>230.043011977292</c:v>
                </c:pt>
                <c:pt idx="19">
                  <c:v>240.94035602395201</c:v>
                </c:pt>
                <c:pt idx="20">
                  <c:v>252.353917043477</c:v>
                </c:pt>
                <c:pt idx="21">
                  <c:v>264.30814869741101</c:v>
                </c:pt>
                <c:pt idx="22">
                  <c:v>276.82866303920702</c:v>
                </c:pt>
                <c:pt idx="23">
                  <c:v>289.94228538828798</c:v>
                </c:pt>
                <c:pt idx="24">
                  <c:v>303.67711180354598</c:v>
                </c:pt>
                <c:pt idx="25">
                  <c:v>318.062569279412</c:v>
                </c:pt>
                <c:pt idx="26">
                  <c:v>333.129478793467</c:v>
                </c:pt>
                <c:pt idx="27">
                  <c:v>348.91012134067699</c:v>
                </c:pt>
                <c:pt idx="28">
                  <c:v>365.43830709572501</c:v>
                </c:pt>
                <c:pt idx="29">
                  <c:v>382.74944785163098</c:v>
                </c:pt>
                <c:pt idx="30">
                  <c:v>400.88063288984603</c:v>
                </c:pt>
                <c:pt idx="31">
                  <c:v>419.87070844439103</c:v>
                </c:pt>
                <c:pt idx="32">
                  <c:v>439.76036093027199</c:v>
                </c:pt>
                <c:pt idx="33">
                  <c:v>460.59220411451003</c:v>
                </c:pt>
                <c:pt idx="34">
                  <c:v>482.41087041653702</c:v>
                </c:pt>
                <c:pt idx="35">
                  <c:v>505.26310653356802</c:v>
                </c:pt>
                <c:pt idx="36">
                  <c:v>529.19787359584404</c:v>
                </c:pt>
                <c:pt idx="37">
                  <c:v>554.26645206631099</c:v>
                </c:pt>
                <c:pt idx="38">
                  <c:v>580.52255160949005</c:v>
                </c:pt>
                <c:pt idx="39">
                  <c:v>608.022426164943</c:v>
                </c:pt>
                <c:pt idx="40">
                  <c:v>636.82499447185899</c:v>
                </c:pt>
                <c:pt idx="41">
                  <c:v>666.99196630301196</c:v>
                </c:pt>
                <c:pt idx="42">
                  <c:v>698.58797467852503</c:v>
                </c:pt>
                <c:pt idx="43">
                  <c:v>731.68071434271906</c:v>
                </c:pt>
                <c:pt idx="44">
                  <c:v>766.34108680074598</c:v>
                </c:pt>
                <c:pt idx="45">
                  <c:v>802.64335222571697</c:v>
                </c:pt>
                <c:pt idx="46">
                  <c:v>840.66528856183299</c:v>
                </c:pt>
                <c:pt idx="47">
                  <c:v>880.48835816434598</c:v>
                </c:pt>
                <c:pt idx="48">
                  <c:v>922.19788233343195</c:v>
                </c:pt>
                <c:pt idx="49">
                  <c:v>965.88322411587103</c:v>
                </c:pt>
                <c:pt idx="50">
                  <c:v>1011.63797976621</c:v>
                </c:pt>
                <c:pt idx="51">
                  <c:v>1059.5601792776199</c:v>
                </c:pt>
                <c:pt idx="52">
                  <c:v>1109.7524964120701</c:v>
                </c:pt>
                <c:pt idx="53">
                  <c:v>1162.3224686798501</c:v>
                </c:pt>
                <c:pt idx="54">
                  <c:v>1217.3827277396599</c:v>
                </c:pt>
                <c:pt idx="55">
                  <c:v>1275.05124071301</c:v>
                </c:pt>
                <c:pt idx="56">
                  <c:v>1335.4515629299001</c:v>
                </c:pt>
                <c:pt idx="57">
                  <c:v>1398.71310264724</c:v>
                </c:pt>
                <c:pt idx="58">
                  <c:v>1464.97139830728</c:v>
                </c:pt>
                <c:pt idx="59">
                  <c:v>1534.36840893001</c:v>
                </c:pt>
                <c:pt idx="60">
                  <c:v>1607.0528182616399</c:v>
                </c:pt>
                <c:pt idx="61">
                  <c:v>1683.1803533309601</c:v>
                </c:pt>
                <c:pt idx="62">
                  <c:v>1762.91411809595</c:v>
                </c:pt>
                <c:pt idx="63">
                  <c:v>1846.42494289554</c:v>
                </c:pt>
                <c:pt idx="64">
                  <c:v>1933.8917504552301</c:v>
                </c:pt>
                <c:pt idx="65">
                  <c:v>2025.5019392306699</c:v>
                </c:pt>
                <c:pt idx="66">
                  <c:v>2121.4517849106301</c:v>
                </c:pt>
                <c:pt idx="67">
                  <c:v>2221.9468609395199</c:v>
                </c:pt>
                <c:pt idx="68">
                  <c:v>2327.2024789604102</c:v>
                </c:pt>
                <c:pt idx="69">
                  <c:v>2437.44415012222</c:v>
                </c:pt>
                <c:pt idx="70">
                  <c:v>2552.9080682395202</c:v>
                </c:pt>
                <c:pt idx="71">
                  <c:v>2673.84161583995</c:v>
                </c:pt>
                <c:pt idx="72">
                  <c:v>2800.5038941836301</c:v>
                </c:pt>
                <c:pt idx="73">
                  <c:v>2933.1662783900401</c:v>
                </c:pt>
                <c:pt idx="74">
                  <c:v>3072.1129988617599</c:v>
                </c:pt>
                <c:pt idx="75">
                  <c:v>3217.6417502507402</c:v>
                </c:pt>
                <c:pt idx="76">
                  <c:v>3370.0643292719301</c:v>
                </c:pt>
                <c:pt idx="77">
                  <c:v>3529.7073027306501</c:v>
                </c:pt>
                <c:pt idx="78">
                  <c:v>3696.9127071950302</c:v>
                </c:pt>
                <c:pt idx="79">
                  <c:v>3872.03878181256</c:v>
                </c:pt>
                <c:pt idx="80">
                  <c:v>4055.4607358408298</c:v>
                </c:pt>
                <c:pt idx="81">
                  <c:v>4247.5715525368996</c:v>
                </c:pt>
                <c:pt idx="82">
                  <c:v>4448.7828311275898</c:v>
                </c:pt>
                <c:pt idx="83">
                  <c:v>4659.5256686646799</c:v>
                </c:pt>
                <c:pt idx="84">
                  <c:v>4880.2515836544299</c:v>
                </c:pt>
                <c:pt idx="85">
                  <c:v>5111.4334834401698</c:v>
                </c:pt>
                <c:pt idx="86">
                  <c:v>5353.5666774107203</c:v>
                </c:pt>
                <c:pt idx="87">
                  <c:v>5607.1699382054603</c:v>
                </c:pt>
                <c:pt idx="88">
                  <c:v>5872.7866131894798</c:v>
                </c:pt>
                <c:pt idx="89">
                  <c:v>6150.9857885805004</c:v>
                </c:pt>
                <c:pt idx="90">
                  <c:v>6442.3635087213697</c:v>
                </c:pt>
                <c:pt idx="91">
                  <c:v>6747.5440531106897</c:v>
                </c:pt>
                <c:pt idx="92">
                  <c:v>7067.1812739274901</c:v>
                </c:pt>
                <c:pt idx="93">
                  <c:v>7401.9599969156397</c:v>
                </c:pt>
                <c:pt idx="94">
                  <c:v>7752.5974886294598</c:v>
                </c:pt>
                <c:pt idx="95">
                  <c:v>8119.8449931840096</c:v>
                </c:pt>
                <c:pt idx="96">
                  <c:v>8504.4893418026804</c:v>
                </c:pt>
                <c:pt idx="97">
                  <c:v>8907.3546386104408</c:v>
                </c:pt>
                <c:pt idx="98">
                  <c:v>9329.3040262846898</c:v>
                </c:pt>
                <c:pt idx="99">
                  <c:v>9771.2415353465003</c:v>
                </c:pt>
                <c:pt idx="100">
                  <c:v>10234.1140210545</c:v>
                </c:pt>
                <c:pt idx="101">
                  <c:v>10718.913192051299</c:v>
                </c:pt>
                <c:pt idx="102">
                  <c:v>11226.6777351081</c:v>
                </c:pt>
                <c:pt idx="103">
                  <c:v>11758.495540521601</c:v>
                </c:pt>
                <c:pt idx="104">
                  <c:v>12315.506032928301</c:v>
                </c:pt>
                <c:pt idx="105">
                  <c:v>12898.9026125331</c:v>
                </c:pt>
                <c:pt idx="106">
                  <c:v>13509.935211980301</c:v>
                </c:pt>
                <c:pt idx="107">
                  <c:v>14149.9129743458</c:v>
                </c:pt>
                <c:pt idx="108">
                  <c:v>14820.2070579886</c:v>
                </c:pt>
                <c:pt idx="109">
                  <c:v>15522.2535742705</c:v>
                </c:pt>
                <c:pt idx="110">
                  <c:v>16257.5566644379</c:v>
                </c:pt>
                <c:pt idx="111">
                  <c:v>17027.691722258998</c:v>
                </c:pt>
                <c:pt idx="112">
                  <c:v>17834.308769319101</c:v>
                </c:pt>
                <c:pt idx="113">
                  <c:v>18679.1359902078</c:v>
                </c:pt>
                <c:pt idx="114">
                  <c:v>19563.983435170601</c:v>
                </c:pt>
                <c:pt idx="115">
                  <c:v>20490.746898158501</c:v>
                </c:pt>
                <c:pt idx="116">
                  <c:v>21461.411978584001</c:v>
                </c:pt>
                <c:pt idx="117">
                  <c:v>22478.058335487302</c:v>
                </c:pt>
                <c:pt idx="118">
                  <c:v>23542.8641432242</c:v>
                </c:pt>
                <c:pt idx="119">
                  <c:v>24658.110758226001</c:v>
                </c:pt>
                <c:pt idx="120">
                  <c:v>25826.187606826701</c:v>
                </c:pt>
                <c:pt idx="121">
                  <c:v>27049.597304631301</c:v>
                </c:pt>
                <c:pt idx="122">
                  <c:v>28330.961018393202</c:v>
                </c:pt>
                <c:pt idx="123">
                  <c:v>29673.0240818887</c:v>
                </c:pt>
                <c:pt idx="124">
                  <c:v>31078.661877820101</c:v>
                </c:pt>
                <c:pt idx="125">
                  <c:v>32550.885998350601</c:v>
                </c:pt>
                <c:pt idx="126">
                  <c:v>34092.8506974681</c:v>
                </c:pt>
                <c:pt idx="127">
                  <c:v>35707.859649004597</c:v>
                </c:pt>
                <c:pt idx="128">
                  <c:v>37399.373024788001</c:v>
                </c:pt>
                <c:pt idx="129">
                  <c:v>39171.014908092598</c:v>
                </c:pt>
                <c:pt idx="130">
                  <c:v>41026.581058271899</c:v>
                </c:pt>
                <c:pt idx="131">
                  <c:v>42970.047043208397</c:v>
                </c:pt>
                <c:pt idx="132">
                  <c:v>45005.576757005001</c:v>
                </c:pt>
                <c:pt idx="133">
                  <c:v>47137.531341167298</c:v>
                </c:pt>
                <c:pt idx="134">
                  <c:v>49370.478528389998</c:v>
                </c:pt>
                <c:pt idx="135">
                  <c:v>51709.202428967597</c:v>
                </c:pt>
                <c:pt idx="136">
                  <c:v>54158.713780794598</c:v>
                </c:pt>
                <c:pt idx="137">
                  <c:v>56724.260684919798</c:v>
                </c:pt>
                <c:pt idx="138">
                  <c:v>59411.339849650401</c:v>
                </c:pt>
                <c:pt idx="139">
                  <c:v>62225.708367302301</c:v>
                </c:pt>
                <c:pt idx="140">
                  <c:v>65173.396048824201</c:v>
                </c:pt>
                <c:pt idx="141">
                  <c:v>68260.718342723805</c:v>
                </c:pt>
                <c:pt idx="142">
                  <c:v>71494.289865975807</c:v>
                </c:pt>
                <c:pt idx="143">
                  <c:v>74881.038575900297</c:v>
                </c:pt>
                <c:pt idx="144">
                  <c:v>78428.220613376805</c:v>
                </c:pt>
                <c:pt idx="145">
                  <c:v>82143.435849194197</c:v>
                </c:pt>
                <c:pt idx="146">
                  <c:v>86034.644166844897</c:v>
                </c:pt>
                <c:pt idx="147">
                  <c:v>90110.182516650195</c:v>
                </c:pt>
                <c:pt idx="148">
                  <c:v>94378.782777753906</c:v>
                </c:pt>
                <c:pt idx="149">
                  <c:v>98849.590466255904</c:v>
                </c:pt>
                <c:pt idx="150">
                  <c:v>103532.18432956599</c:v>
                </c:pt>
                <c:pt idx="151">
                  <c:v>108436.596868961</c:v>
                </c:pt>
                <c:pt idx="152">
                  <c:v>113573.335834311</c:v>
                </c:pt>
                <c:pt idx="153">
                  <c:v>118953.406737032</c:v>
                </c:pt>
                <c:pt idx="154">
                  <c:v>124588.336429501</c:v>
                </c:pt>
                <c:pt idx="155">
                  <c:v>130490.19780143999</c:v>
                </c:pt>
                <c:pt idx="156">
                  <c:v>136671.635646201</c:v>
                </c:pt>
                <c:pt idx="157">
                  <c:v>143145.893752348</c:v>
                </c:pt>
                <c:pt idx="158">
                  <c:v>149926.843278605</c:v>
                </c:pt>
                <c:pt idx="159">
                  <c:v>157029.01247293799</c:v>
                </c:pt>
                <c:pt idx="160">
                  <c:v>164467.61779946601</c:v>
                </c:pt>
                <c:pt idx="161">
                  <c:v>172258.59653987901</c:v>
                </c:pt>
                <c:pt idx="162">
                  <c:v>180418.64093920699</c:v>
                </c:pt>
                <c:pt idx="163">
                  <c:v>188965.23396912101</c:v>
                </c:pt>
                <c:pt idx="164">
                  <c:v>197916.686785356</c:v>
                </c:pt>
                <c:pt idx="165">
                  <c:v>207292.17795953699</c:v>
                </c:pt>
                <c:pt idx="166">
                  <c:v>217111.79456945101</c:v>
                </c:pt>
                <c:pt idx="167">
                  <c:v>227396.57523579299</c:v>
                </c:pt>
                <c:pt idx="168">
                  <c:v>238168.55519761599</c:v>
                </c:pt>
                <c:pt idx="169">
                  <c:v>249450.813523032</c:v>
                </c:pt>
                <c:pt idx="170">
                  <c:v>261267.52255633299</c:v>
                </c:pt>
                <c:pt idx="171">
                  <c:v>273643.99970746698</c:v>
                </c:pt>
                <c:pt idx="172">
                  <c:v>286606.76169482502</c:v>
                </c:pt>
                <c:pt idx="173">
                  <c:v>300183.58135755901</c:v>
                </c:pt>
                <c:pt idx="174">
                  <c:v>314403.54715915001</c:v>
                </c:pt>
                <c:pt idx="175">
                  <c:v>329297.125509715</c:v>
                </c:pt>
                <c:pt idx="176">
                  <c:v>344896.226040576</c:v>
                </c:pt>
                <c:pt idx="177">
                  <c:v>361234.26997094299</c:v>
                </c:pt>
                <c:pt idx="178">
                  <c:v>378346.26171319297</c:v>
                </c:pt>
                <c:pt idx="179">
                  <c:v>396268.86387014802</c:v>
                </c:pt>
                <c:pt idx="180">
                  <c:v>415040.47578504699</c:v>
                </c:pt>
                <c:pt idx="181">
                  <c:v>434701.31581250299</c:v>
                </c:pt>
                <c:pt idx="182">
                  <c:v>455293.50748669502</c:v>
                </c:pt>
                <c:pt idx="183">
                  <c:v>476861.16977144702</c:v>
                </c:pt>
                <c:pt idx="184">
                  <c:v>499450.511585514</c:v>
                </c:pt>
                <c:pt idx="185">
                  <c:v>523109.93080562598</c:v>
                </c:pt>
                <c:pt idx="186">
                  <c:v>547890.117959394</c:v>
                </c:pt>
                <c:pt idx="187">
                  <c:v>573844.16483023902</c:v>
                </c:pt>
                <c:pt idx="188">
                  <c:v>601027.67820703902</c:v>
                </c:pt>
                <c:pt idx="189">
                  <c:v>629498.89902218897</c:v>
                </c:pt>
                <c:pt idx="190">
                  <c:v>659318.82713335403</c:v>
                </c:pt>
                <c:pt idx="191">
                  <c:v>690551.35201623302</c:v>
                </c:pt>
                <c:pt idx="192">
                  <c:v>723263.38964835298</c:v>
                </c:pt>
                <c:pt idx="193">
                  <c:v>757525.02587719203</c:v>
                </c:pt>
                <c:pt idx="194">
                  <c:v>793409.66657974897</c:v>
                </c:pt>
                <c:pt idx="195">
                  <c:v>830994.19493533904</c:v>
                </c:pt>
                <c:pt idx="196">
                  <c:v>870359.13614851702</c:v>
                </c:pt>
                <c:pt idx="197">
                  <c:v>911588.82997508405</c:v>
                </c:pt>
                <c:pt idx="198">
                  <c:v>954771.61142080696</c:v>
                </c:pt>
                <c:pt idx="199">
                  <c:v>1000000</c:v>
                </c:pt>
              </c:numCache>
            </c:numRef>
          </c:xVal>
          <c:yVal>
            <c:numRef>
              <c:f>'[1]3.6V 1A'!$G$5:$G$204</c:f>
              <c:numCache>
                <c:formatCode>General</c:formatCode>
                <c:ptCount val="200"/>
                <c:pt idx="0">
                  <c:v>4.8397595027832798</c:v>
                </c:pt>
                <c:pt idx="1">
                  <c:v>4.94185293161138</c:v>
                </c:pt>
                <c:pt idx="2">
                  <c:v>5.2144951096762497</c:v>
                </c:pt>
                <c:pt idx="3">
                  <c:v>5.2204656908203404</c:v>
                </c:pt>
                <c:pt idx="4">
                  <c:v>5.0584921830204097</c:v>
                </c:pt>
                <c:pt idx="5">
                  <c:v>5.8849632129459399</c:v>
                </c:pt>
                <c:pt idx="6">
                  <c:v>5.8802470593969298</c:v>
                </c:pt>
                <c:pt idx="7">
                  <c:v>5.83017012100896</c:v>
                </c:pt>
                <c:pt idx="8">
                  <c:v>6.6802151256844899</c:v>
                </c:pt>
                <c:pt idx="9">
                  <c:v>6.1936449239648503</c:v>
                </c:pt>
                <c:pt idx="10">
                  <c:v>7.8852110330301501</c:v>
                </c:pt>
                <c:pt idx="11">
                  <c:v>7.8296389058886504</c:v>
                </c:pt>
                <c:pt idx="12">
                  <c:v>7.9299442391372601</c:v>
                </c:pt>
                <c:pt idx="13">
                  <c:v>8.1420133235992207</c:v>
                </c:pt>
                <c:pt idx="14">
                  <c:v>8.8353147777460794</c:v>
                </c:pt>
                <c:pt idx="15">
                  <c:v>9.3204935051954401</c:v>
                </c:pt>
                <c:pt idx="16">
                  <c:v>9.42213910879188</c:v>
                </c:pt>
                <c:pt idx="17">
                  <c:v>9.8778923139998298</c:v>
                </c:pt>
                <c:pt idx="18">
                  <c:v>10.0479911748833</c:v>
                </c:pt>
                <c:pt idx="19">
                  <c:v>11.1857287246164</c:v>
                </c:pt>
                <c:pt idx="20">
                  <c:v>11.3526569399636</c:v>
                </c:pt>
                <c:pt idx="21">
                  <c:v>11.8453933362859</c:v>
                </c:pt>
                <c:pt idx="22">
                  <c:v>12.386721321475401</c:v>
                </c:pt>
                <c:pt idx="23">
                  <c:v>12.808845380586</c:v>
                </c:pt>
                <c:pt idx="24">
                  <c:v>13.236981941998</c:v>
                </c:pt>
                <c:pt idx="25">
                  <c:v>13.788806581806099</c:v>
                </c:pt>
                <c:pt idx="26">
                  <c:v>14.5013904764477</c:v>
                </c:pt>
                <c:pt idx="27">
                  <c:v>14.5840680015194</c:v>
                </c:pt>
                <c:pt idx="28">
                  <c:v>15.776941574498499</c:v>
                </c:pt>
                <c:pt idx="29">
                  <c:v>15.9488086325055</c:v>
                </c:pt>
                <c:pt idx="30">
                  <c:v>16.141922295507001</c:v>
                </c:pt>
                <c:pt idx="31">
                  <c:v>15.413826038613299</c:v>
                </c:pt>
                <c:pt idx="32">
                  <c:v>17.784191922776699</c:v>
                </c:pt>
                <c:pt idx="33">
                  <c:v>18.656338814702401</c:v>
                </c:pt>
                <c:pt idx="34">
                  <c:v>19.212687973752701</c:v>
                </c:pt>
                <c:pt idx="35">
                  <c:v>19.899226291895999</c:v>
                </c:pt>
                <c:pt idx="36">
                  <c:v>20.5343393018622</c:v>
                </c:pt>
                <c:pt idx="37">
                  <c:v>20.943582659505701</c:v>
                </c:pt>
                <c:pt idx="38">
                  <c:v>21.579218437812401</c:v>
                </c:pt>
                <c:pt idx="39">
                  <c:v>22.2967277404952</c:v>
                </c:pt>
                <c:pt idx="40">
                  <c:v>23.223320718030799</c:v>
                </c:pt>
                <c:pt idx="41">
                  <c:v>23.737549091358598</c:v>
                </c:pt>
                <c:pt idx="42">
                  <c:v>24.2526417122467</c:v>
                </c:pt>
                <c:pt idx="43">
                  <c:v>24.991963485780399</c:v>
                </c:pt>
                <c:pt idx="44">
                  <c:v>25.1699134376322</c:v>
                </c:pt>
                <c:pt idx="45">
                  <c:v>25.949297143071298</c:v>
                </c:pt>
                <c:pt idx="46">
                  <c:v>26.530831997791601</c:v>
                </c:pt>
                <c:pt idx="47">
                  <c:v>27.257272013710601</c:v>
                </c:pt>
                <c:pt idx="48">
                  <c:v>27.722826834376399</c:v>
                </c:pt>
                <c:pt idx="49">
                  <c:v>28.118223482111802</c:v>
                </c:pt>
                <c:pt idx="50">
                  <c:v>28.3695652906028</c:v>
                </c:pt>
                <c:pt idx="51">
                  <c:v>28.832056448622701</c:v>
                </c:pt>
                <c:pt idx="52">
                  <c:v>29.160425134035801</c:v>
                </c:pt>
                <c:pt idx="53">
                  <c:v>29.724564576432801</c:v>
                </c:pt>
                <c:pt idx="54">
                  <c:v>30.094663027264499</c:v>
                </c:pt>
                <c:pt idx="55">
                  <c:v>30.374097648449201</c:v>
                </c:pt>
                <c:pt idx="56">
                  <c:v>30.731216339614299</c:v>
                </c:pt>
                <c:pt idx="57">
                  <c:v>30.930108615942999</c:v>
                </c:pt>
                <c:pt idx="58">
                  <c:v>31.1358935960689</c:v>
                </c:pt>
                <c:pt idx="59">
                  <c:v>31.4610756443521</c:v>
                </c:pt>
                <c:pt idx="60">
                  <c:v>31.473379827447399</c:v>
                </c:pt>
                <c:pt idx="61">
                  <c:v>31.713874449456501</c:v>
                </c:pt>
                <c:pt idx="62">
                  <c:v>31.901396801801599</c:v>
                </c:pt>
                <c:pt idx="63">
                  <c:v>32.195646814727901</c:v>
                </c:pt>
                <c:pt idx="64">
                  <c:v>32.2500625362227</c:v>
                </c:pt>
                <c:pt idx="65">
                  <c:v>32.379689202306203</c:v>
                </c:pt>
                <c:pt idx="66">
                  <c:v>32.5520330080465</c:v>
                </c:pt>
                <c:pt idx="67">
                  <c:v>32.734378229652698</c:v>
                </c:pt>
                <c:pt idx="68">
                  <c:v>32.959746845319302</c:v>
                </c:pt>
                <c:pt idx="69">
                  <c:v>33.163634370959301</c:v>
                </c:pt>
                <c:pt idx="70">
                  <c:v>33.374266332648197</c:v>
                </c:pt>
                <c:pt idx="71">
                  <c:v>33.594496093852001</c:v>
                </c:pt>
                <c:pt idx="72">
                  <c:v>33.730485542657398</c:v>
                </c:pt>
                <c:pt idx="73">
                  <c:v>33.876992629274497</c:v>
                </c:pt>
                <c:pt idx="74">
                  <c:v>34.229783414424098</c:v>
                </c:pt>
                <c:pt idx="75">
                  <c:v>34.491728593740497</c:v>
                </c:pt>
                <c:pt idx="76">
                  <c:v>34.691094332391899</c:v>
                </c:pt>
                <c:pt idx="77">
                  <c:v>35.019178059153198</c:v>
                </c:pt>
                <c:pt idx="78">
                  <c:v>35.259332606990597</c:v>
                </c:pt>
                <c:pt idx="79">
                  <c:v>35.709677404451099</c:v>
                </c:pt>
                <c:pt idx="80">
                  <c:v>36.005461701492997</c:v>
                </c:pt>
                <c:pt idx="81">
                  <c:v>36.378272026769899</c:v>
                </c:pt>
                <c:pt idx="82">
                  <c:v>36.853988266911799</c:v>
                </c:pt>
                <c:pt idx="83">
                  <c:v>37.242215028205401</c:v>
                </c:pt>
                <c:pt idx="84">
                  <c:v>37.806602359582101</c:v>
                </c:pt>
                <c:pt idx="85">
                  <c:v>38.219903489781899</c:v>
                </c:pt>
                <c:pt idx="86">
                  <c:v>38.729681951835502</c:v>
                </c:pt>
                <c:pt idx="87">
                  <c:v>39.216264048147401</c:v>
                </c:pt>
                <c:pt idx="88">
                  <c:v>39.7756689900081</c:v>
                </c:pt>
                <c:pt idx="89">
                  <c:v>40.233527778336303</c:v>
                </c:pt>
                <c:pt idx="90">
                  <c:v>40.866241560242798</c:v>
                </c:pt>
                <c:pt idx="91">
                  <c:v>41.476716060560697</c:v>
                </c:pt>
                <c:pt idx="92">
                  <c:v>42.035061106718601</c:v>
                </c:pt>
                <c:pt idx="93">
                  <c:v>42.601219869918701</c:v>
                </c:pt>
                <c:pt idx="94">
                  <c:v>43.252106649140003</c:v>
                </c:pt>
                <c:pt idx="95">
                  <c:v>43.801464129100999</c:v>
                </c:pt>
                <c:pt idx="96">
                  <c:v>44.381059966737602</c:v>
                </c:pt>
                <c:pt idx="97">
                  <c:v>44.992076787957998</c:v>
                </c:pt>
                <c:pt idx="98">
                  <c:v>45.559925251986499</c:v>
                </c:pt>
                <c:pt idx="99">
                  <c:v>46.067387729570498</c:v>
                </c:pt>
                <c:pt idx="100">
                  <c:v>46.579852546100497</c:v>
                </c:pt>
                <c:pt idx="101">
                  <c:v>47.105473418938701</c:v>
                </c:pt>
                <c:pt idx="102">
                  <c:v>47.246032141773803</c:v>
                </c:pt>
                <c:pt idx="103">
                  <c:v>48.565937007576203</c:v>
                </c:pt>
                <c:pt idx="104">
                  <c:v>49.048073751027601</c:v>
                </c:pt>
                <c:pt idx="105">
                  <c:v>49.482664236921401</c:v>
                </c:pt>
                <c:pt idx="106">
                  <c:v>49.819162661444103</c:v>
                </c:pt>
                <c:pt idx="107">
                  <c:v>50.262438954127198</c:v>
                </c:pt>
                <c:pt idx="108">
                  <c:v>50.538276369423102</c:v>
                </c:pt>
                <c:pt idx="109">
                  <c:v>50.956796956647999</c:v>
                </c:pt>
                <c:pt idx="110">
                  <c:v>51.126072328000497</c:v>
                </c:pt>
                <c:pt idx="111">
                  <c:v>51.323384515597802</c:v>
                </c:pt>
                <c:pt idx="112">
                  <c:v>51.590086189957397</c:v>
                </c:pt>
                <c:pt idx="113">
                  <c:v>51.617021416276103</c:v>
                </c:pt>
                <c:pt idx="114">
                  <c:v>51.603832786378398</c:v>
                </c:pt>
                <c:pt idx="115">
                  <c:v>51.6202312412873</c:v>
                </c:pt>
                <c:pt idx="116">
                  <c:v>51.533701948671897</c:v>
                </c:pt>
                <c:pt idx="117">
                  <c:v>51.455693904647603</c:v>
                </c:pt>
                <c:pt idx="118">
                  <c:v>51.221313072197802</c:v>
                </c:pt>
                <c:pt idx="119">
                  <c:v>51.1399392683538</c:v>
                </c:pt>
                <c:pt idx="120">
                  <c:v>50.7430810922896</c:v>
                </c:pt>
                <c:pt idx="121">
                  <c:v>50.456576739053197</c:v>
                </c:pt>
                <c:pt idx="122">
                  <c:v>50.007853940041599</c:v>
                </c:pt>
                <c:pt idx="123">
                  <c:v>49.386081043145602</c:v>
                </c:pt>
                <c:pt idx="124">
                  <c:v>48.828788761738302</c:v>
                </c:pt>
                <c:pt idx="125">
                  <c:v>48.1419741831971</c:v>
                </c:pt>
                <c:pt idx="126">
                  <c:v>47.295945585374099</c:v>
                </c:pt>
                <c:pt idx="127">
                  <c:v>46.6176474988251</c:v>
                </c:pt>
                <c:pt idx="128">
                  <c:v>46.255369147105199</c:v>
                </c:pt>
                <c:pt idx="129">
                  <c:v>44.902119846676797</c:v>
                </c:pt>
                <c:pt idx="130">
                  <c:v>43.6437231668652</c:v>
                </c:pt>
                <c:pt idx="131">
                  <c:v>42.6270152153553</c:v>
                </c:pt>
                <c:pt idx="132">
                  <c:v>41.4814456407425</c:v>
                </c:pt>
                <c:pt idx="133">
                  <c:v>39.9658238577871</c:v>
                </c:pt>
                <c:pt idx="134">
                  <c:v>39.122873265764497</c:v>
                </c:pt>
                <c:pt idx="135">
                  <c:v>37.384650894952998</c:v>
                </c:pt>
                <c:pt idx="136">
                  <c:v>35.636866130647398</c:v>
                </c:pt>
                <c:pt idx="137">
                  <c:v>34.074081001270102</c:v>
                </c:pt>
                <c:pt idx="138">
                  <c:v>32.1606146696884</c:v>
                </c:pt>
                <c:pt idx="139">
                  <c:v>30.749694694975801</c:v>
                </c:pt>
                <c:pt idx="140">
                  <c:v>26.783742005041901</c:v>
                </c:pt>
                <c:pt idx="141">
                  <c:v>27.251776845815598</c:v>
                </c:pt>
                <c:pt idx="142">
                  <c:v>24.617618840527101</c:v>
                </c:pt>
                <c:pt idx="143">
                  <c:v>21.946363563054799</c:v>
                </c:pt>
                <c:pt idx="144">
                  <c:v>19.265004770657399</c:v>
                </c:pt>
                <c:pt idx="145">
                  <c:v>15.6596472299764</c:v>
                </c:pt>
                <c:pt idx="146">
                  <c:v>13.3161191274032</c:v>
                </c:pt>
                <c:pt idx="147">
                  <c:v>8.92022128416545</c:v>
                </c:pt>
                <c:pt idx="148">
                  <c:v>6.8928281107181304</c:v>
                </c:pt>
                <c:pt idx="149">
                  <c:v>2.95899990792751</c:v>
                </c:pt>
                <c:pt idx="150">
                  <c:v>3.1065755115165099</c:v>
                </c:pt>
                <c:pt idx="151">
                  <c:v>-3.5990459667690802</c:v>
                </c:pt>
                <c:pt idx="152">
                  <c:v>-5.1245220860173797</c:v>
                </c:pt>
                <c:pt idx="153">
                  <c:v>-9.7476333601561205</c:v>
                </c:pt>
                <c:pt idx="154">
                  <c:v>-12.259084636167399</c:v>
                </c:pt>
                <c:pt idx="155">
                  <c:v>-19.102610129011701</c:v>
                </c:pt>
                <c:pt idx="156">
                  <c:v>-18.483743753759398</c:v>
                </c:pt>
                <c:pt idx="157">
                  <c:v>-27.834522840482499</c:v>
                </c:pt>
                <c:pt idx="158">
                  <c:v>-31.599881148565299</c:v>
                </c:pt>
                <c:pt idx="159">
                  <c:v>-33.164573225677699</c:v>
                </c:pt>
                <c:pt idx="160">
                  <c:v>-40.4104673683455</c:v>
                </c:pt>
                <c:pt idx="161">
                  <c:v>-44.061843731892701</c:v>
                </c:pt>
                <c:pt idx="162">
                  <c:v>-52.459829073658703</c:v>
                </c:pt>
                <c:pt idx="163">
                  <c:v>-53.1878591258792</c:v>
                </c:pt>
                <c:pt idx="164">
                  <c:v>-59.701204485707997</c:v>
                </c:pt>
                <c:pt idx="165">
                  <c:v>-67.176679774098901</c:v>
                </c:pt>
                <c:pt idx="166">
                  <c:v>-77.800674064431107</c:v>
                </c:pt>
                <c:pt idx="167">
                  <c:v>-77.993069358728704</c:v>
                </c:pt>
                <c:pt idx="168">
                  <c:v>-82.787972186427098</c:v>
                </c:pt>
                <c:pt idx="169">
                  <c:v>-90.206561950203096</c:v>
                </c:pt>
                <c:pt idx="170">
                  <c:v>-88.619833574033706</c:v>
                </c:pt>
                <c:pt idx="171">
                  <c:v>-99.611500857731997</c:v>
                </c:pt>
                <c:pt idx="172">
                  <c:v>-84.434966197167398</c:v>
                </c:pt>
                <c:pt idx="173">
                  <c:v>-89.053369479415906</c:v>
                </c:pt>
                <c:pt idx="174">
                  <c:v>-81.851911721030504</c:v>
                </c:pt>
                <c:pt idx="175">
                  <c:v>-97.377265052889001</c:v>
                </c:pt>
                <c:pt idx="176">
                  <c:v>-104.745956123813</c:v>
                </c:pt>
                <c:pt idx="177">
                  <c:v>-108.096899969243</c:v>
                </c:pt>
                <c:pt idx="178">
                  <c:v>-106.511242540674</c:v>
                </c:pt>
                <c:pt idx="179">
                  <c:v>-118.91129560434599</c:v>
                </c:pt>
                <c:pt idx="180">
                  <c:v>-119.716681433904</c:v>
                </c:pt>
                <c:pt idx="181">
                  <c:v>-121.568687711168</c:v>
                </c:pt>
                <c:pt idx="182">
                  <c:v>-121.110996274782</c:v>
                </c:pt>
                <c:pt idx="183">
                  <c:v>-119.864770174421</c:v>
                </c:pt>
                <c:pt idx="184">
                  <c:v>-112.728229432902</c:v>
                </c:pt>
                <c:pt idx="185">
                  <c:v>-109.75810350299901</c:v>
                </c:pt>
                <c:pt idx="186">
                  <c:v>-114.970487809944</c:v>
                </c:pt>
                <c:pt idx="187">
                  <c:v>-116.965955833732</c:v>
                </c:pt>
                <c:pt idx="188">
                  <c:v>-107.99759250263</c:v>
                </c:pt>
                <c:pt idx="189">
                  <c:v>-114.79784248366801</c:v>
                </c:pt>
                <c:pt idx="190">
                  <c:v>-111.790030347175</c:v>
                </c:pt>
                <c:pt idx="191">
                  <c:v>-115.976559312359</c:v>
                </c:pt>
                <c:pt idx="192">
                  <c:v>-102.710643229643</c:v>
                </c:pt>
                <c:pt idx="193">
                  <c:v>-103.871600248953</c:v>
                </c:pt>
                <c:pt idx="194">
                  <c:v>-99.901071249167401</c:v>
                </c:pt>
                <c:pt idx="195">
                  <c:v>-102.605810476626</c:v>
                </c:pt>
                <c:pt idx="196">
                  <c:v>-94.013516371605903</c:v>
                </c:pt>
                <c:pt idx="197">
                  <c:v>-95.073061819852995</c:v>
                </c:pt>
                <c:pt idx="198">
                  <c:v>-92.975980964464597</c:v>
                </c:pt>
                <c:pt idx="199">
                  <c:v>-96.143030558322806</c:v>
                </c:pt>
              </c:numCache>
            </c:numRef>
          </c:yVal>
          <c:smooth val="1"/>
          <c:extLst>
            <c:ext xmlns:c16="http://schemas.microsoft.com/office/drawing/2014/chart" uri="{C3380CC4-5D6E-409C-BE32-E72D297353CC}">
              <c16:uniqueId val="{00000004-4F67-4097-A2F7-B7A14D43F1E4}"/>
            </c:ext>
          </c:extLst>
        </c:ser>
        <c:ser>
          <c:idx val="5"/>
          <c:order val="5"/>
          <c:tx>
            <c:v>phase_Excel</c:v>
          </c:tx>
          <c:spPr>
            <a:ln>
              <a:solidFill>
                <a:srgbClr val="C00000"/>
              </a:solidFill>
              <a:prstDash val="dash"/>
            </a:ln>
          </c:spPr>
          <c:marker>
            <c:symbol val="none"/>
          </c:marker>
          <c:xVal>
            <c:numRef>
              <c:f>'[1]3.6V 1A'!$I$5:$I$45</c:f>
              <c:numCache>
                <c:formatCode>General</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'[1]3.6V 1A'!$K$5:$K$45</c:f>
              <c:numCache>
                <c:formatCode>General</c:formatCode>
                <c:ptCount val="41"/>
                <c:pt idx="0">
                  <c:v>90.458314616364987</c:v>
                </c:pt>
                <c:pt idx="1">
                  <c:v>89.392984377820014</c:v>
                </c:pt>
                <c:pt idx="2">
                  <c:v>88.296686331680576</c:v>
                </c:pt>
                <c:pt idx="3">
                  <c:v>87.112936440089499</c:v>
                </c:pt>
                <c:pt idx="4">
                  <c:v>85.782173814611497</c:v>
                </c:pt>
                <c:pt idx="5">
                  <c:v>84.240238403108421</c:v>
                </c:pt>
                <c:pt idx="6">
                  <c:v>82.418047101666829</c:v>
                </c:pt>
                <c:pt idx="7">
                  <c:v>80.24366376626449</c:v>
                </c:pt>
                <c:pt idx="8">
                  <c:v>77.648794062251525</c:v>
                </c:pt>
                <c:pt idx="9">
                  <c:v>74.582609850758047</c:v>
                </c:pt>
                <c:pt idx="10">
                  <c:v>71.035773433025099</c:v>
                </c:pt>
                <c:pt idx="11">
                  <c:v>67.074447790847614</c:v>
                </c:pt>
                <c:pt idx="12">
                  <c:v>62.875485538490238</c:v>
                </c:pt>
                <c:pt idx="13">
                  <c:v>58.741761613679074</c:v>
                </c:pt>
                <c:pt idx="14">
                  <c:v>55.072945628563076</c:v>
                </c:pt>
                <c:pt idx="15">
                  <c:v>52.286638683595186</c:v>
                </c:pt>
                <c:pt idx="16">
                  <c:v>50.718267832614089</c:v>
                </c:pt>
                <c:pt idx="17">
                  <c:v>50.540489081383299</c:v>
                </c:pt>
                <c:pt idx="18">
                  <c:v>51.723348361778335</c:v>
                </c:pt>
                <c:pt idx="19">
                  <c:v>54.036487818842801</c:v>
                </c:pt>
                <c:pt idx="20">
                  <c:v>57.093592556314235</c:v>
                </c:pt>
                <c:pt idx="21">
                  <c:v>60.436041560987945</c:v>
                </c:pt>
                <c:pt idx="22">
                  <c:v>63.630654995711325</c:v>
                </c:pt>
                <c:pt idx="23">
                  <c:v>66.34019721870429</c:v>
                </c:pt>
                <c:pt idx="24">
                  <c:v>68.342560355568608</c:v>
                </c:pt>
                <c:pt idx="25">
                  <c:v>69.508009823022761</c:v>
                </c:pt>
                <c:pt idx="26">
                  <c:v>69.759947126377881</c:v>
                </c:pt>
                <c:pt idx="27">
                  <c:v>69.038826271163828</c:v>
                </c:pt>
                <c:pt idx="28">
                  <c:v>67.277044661047711</c:v>
                </c:pt>
                <c:pt idx="29">
                  <c:v>64.385587468484374</c:v>
                </c:pt>
                <c:pt idx="30">
                  <c:v>60.251900320849472</c:v>
                </c:pt>
                <c:pt idx="31">
                  <c:v>54.750347399570757</c:v>
                </c:pt>
                <c:pt idx="32">
                  <c:v>47.769193566348406</c:v>
                </c:pt>
                <c:pt idx="33">
                  <c:v>39.258538521743645</c:v>
                </c:pt>
                <c:pt idx="34">
                  <c:v>29.297655559560525</c:v>
                </c:pt>
                <c:pt idx="35">
                  <c:v>18.163654067475505</c:v>
                </c:pt>
                <c:pt idx="36">
                  <c:v>6.3616653734760007</c:v>
                </c:pt>
                <c:pt idx="37">
                  <c:v>-5.4258106008215066</c:v>
                </c:pt>
                <c:pt idx="38">
                  <c:v>-16.471290156927466</c:v>
                </c:pt>
                <c:pt idx="39">
                  <c:v>-26.154808274734023</c:v>
                </c:pt>
                <c:pt idx="40">
                  <c:v>-34.058155803733456</c:v>
                </c:pt>
              </c:numCache>
            </c:numRef>
          </c:yVal>
          <c:smooth val="1"/>
          <c:extLst>
            <c:ext xmlns:c16="http://schemas.microsoft.com/office/drawing/2014/chart" uri="{C3380CC4-5D6E-409C-BE32-E72D297353CC}">
              <c16:uniqueId val="{00000005-4F67-4097-A2F7-B7A14D43F1E4}"/>
            </c:ext>
          </c:extLst>
        </c:ser>
        <c:dLbls>
          <c:showLegendKey val="0"/>
          <c:showVal val="0"/>
          <c:showCatName val="0"/>
          <c:showSerName val="0"/>
          <c:showPercent val="0"/>
          <c:showBubbleSize val="0"/>
        </c:dLbls>
        <c:axId val="529549184"/>
        <c:axId val="529547648"/>
      </c:scatterChart>
      <c:valAx>
        <c:axId val="529539456"/>
        <c:scaling>
          <c:logBase val="10"/>
          <c:orientation val="minMax"/>
          <c:max val="100000"/>
          <c:min val="100"/>
        </c:scaling>
        <c:delete val="0"/>
        <c:axPos val="b"/>
        <c:title>
          <c:tx>
            <c:rich>
              <a:bodyPr/>
              <a:lstStyle/>
              <a:p>
                <a:pPr>
                  <a:defRPr sz="1600"/>
                </a:pPr>
                <a:r>
                  <a:rPr lang="en-US" sz="1600"/>
                  <a:t>frequency(Hz)</a:t>
                </a:r>
              </a:p>
            </c:rich>
          </c:tx>
          <c:overlay val="0"/>
        </c:title>
        <c:numFmt formatCode="#,##0" sourceLinked="0"/>
        <c:majorTickMark val="none"/>
        <c:minorTickMark val="none"/>
        <c:tickLblPos val="low"/>
        <c:crossAx val="529541376"/>
        <c:crosses val="autoZero"/>
        <c:crossBetween val="midCat"/>
        <c:majorUnit val="10"/>
        <c:minorUnit val="10"/>
      </c:valAx>
      <c:valAx>
        <c:axId val="529541376"/>
        <c:scaling>
          <c:orientation val="minMax"/>
          <c:max val="60"/>
          <c:min val="-60"/>
        </c:scaling>
        <c:delete val="0"/>
        <c:axPos val="l"/>
        <c:majorGridlines/>
        <c:title>
          <c:tx>
            <c:rich>
              <a:bodyPr/>
              <a:lstStyle/>
              <a:p>
                <a:pPr>
                  <a:defRPr sz="1600"/>
                </a:pPr>
                <a:r>
                  <a:rPr lang="en-US" sz="1600"/>
                  <a:t>gain(dB)</a:t>
                </a:r>
              </a:p>
            </c:rich>
          </c:tx>
          <c:overlay val="0"/>
        </c:title>
        <c:numFmt formatCode="General" sourceLinked="0"/>
        <c:majorTickMark val="none"/>
        <c:minorTickMark val="none"/>
        <c:tickLblPos val="nextTo"/>
        <c:crossAx val="529539456"/>
        <c:crosses val="autoZero"/>
        <c:crossBetween val="midCat"/>
      </c:valAx>
      <c:valAx>
        <c:axId val="529547648"/>
        <c:scaling>
          <c:orientation val="minMax"/>
          <c:max val="180"/>
          <c:min val="-180"/>
        </c:scaling>
        <c:delete val="0"/>
        <c:axPos val="r"/>
        <c:numFmt formatCode="#,##0" sourceLinked="0"/>
        <c:majorTickMark val="out"/>
        <c:minorTickMark val="none"/>
        <c:tickLblPos val="nextTo"/>
        <c:crossAx val="529549184"/>
        <c:crosses val="max"/>
        <c:crossBetween val="midCat"/>
        <c:majorUnit val="60"/>
        <c:minorUnit val="10"/>
      </c:valAx>
      <c:valAx>
        <c:axId val="529549184"/>
        <c:scaling>
          <c:logBase val="10"/>
          <c:orientation val="minMax"/>
        </c:scaling>
        <c:delete val="1"/>
        <c:axPos val="b"/>
        <c:majorGridlines/>
        <c:minorGridlines/>
        <c:numFmt formatCode="General" sourceLinked="1"/>
        <c:majorTickMark val="out"/>
        <c:minorTickMark val="none"/>
        <c:tickLblPos val="nextTo"/>
        <c:crossAx val="529547648"/>
        <c:crosses val="autoZero"/>
        <c:crossBetween val="midCat"/>
      </c:valAx>
    </c:plotArea>
    <c:legend>
      <c:legendPos val="r"/>
      <c:layout>
        <c:manualLayout>
          <c:xMode val="edge"/>
          <c:yMode val="edge"/>
          <c:x val="0.14068660115911896"/>
          <c:y val="0.70641324232206326"/>
          <c:w val="0.37763862510431295"/>
          <c:h val="7.3753153403978644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4</xdr:col>
      <xdr:colOff>2922</xdr:colOff>
      <xdr:row>29</xdr:row>
      <xdr:rowOff>625</xdr:rowOff>
    </xdr:from>
    <xdr:to>
      <xdr:col>15</xdr:col>
      <xdr:colOff>2923</xdr:colOff>
      <xdr:row>49</xdr:row>
      <xdr:rowOff>41370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628652</xdr:colOff>
      <xdr:row>55</xdr:row>
      <xdr:rowOff>23813</xdr:rowOff>
    </xdr:from>
    <xdr:to>
      <xdr:col>13</xdr:col>
      <xdr:colOff>190501</xdr:colOff>
      <xdr:row>83</xdr:row>
      <xdr:rowOff>152401</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485777</xdr:colOff>
      <xdr:row>0</xdr:row>
      <xdr:rowOff>19050</xdr:rowOff>
    </xdr:from>
    <xdr:to>
      <xdr:col>0</xdr:col>
      <xdr:colOff>2403158</xdr:colOff>
      <xdr:row>3</xdr:row>
      <xdr:rowOff>763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485777" y="19050"/>
          <a:ext cx="1928811" cy="51645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243840</xdr:colOff>
          <xdr:row>9</xdr:row>
          <xdr:rowOff>60960</xdr:rowOff>
        </xdr:from>
        <xdr:to>
          <xdr:col>14</xdr:col>
          <xdr:colOff>342900</xdr:colOff>
          <xdr:row>26</xdr:row>
          <xdr:rowOff>83820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xdr:row>
          <xdr:rowOff>60960</xdr:rowOff>
        </xdr:from>
        <xdr:to>
          <xdr:col>18</xdr:col>
          <xdr:colOff>175260</xdr:colOff>
          <xdr:row>20</xdr:row>
          <xdr:rowOff>160020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xdr:from>
      <xdr:col>2</xdr:col>
      <xdr:colOff>616422</xdr:colOff>
      <xdr:row>21</xdr:row>
      <xdr:rowOff>163878</xdr:rowOff>
    </xdr:from>
    <xdr:to>
      <xdr:col>14</xdr:col>
      <xdr:colOff>626538</xdr:colOff>
      <xdr:row>44</xdr:row>
      <xdr:rowOff>151218</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348982</xdr:colOff>
      <xdr:row>29</xdr:row>
      <xdr:rowOff>61365</xdr:rowOff>
    </xdr:from>
    <xdr:to>
      <xdr:col>19</xdr:col>
      <xdr:colOff>553357</xdr:colOff>
      <xdr:row>41</xdr:row>
      <xdr:rowOff>44823</xdr:rowOff>
    </xdr:to>
    <mc:AlternateContent xmlns:mc="http://schemas.openxmlformats.org/markup-compatibility/2006" xmlns:a14="http://schemas.microsoft.com/office/drawing/2010/main">
      <mc:Choice Requires="a14">
        <xdr:sp macro="" textlink="">
          <xdr:nvSpPr>
            <xdr:cNvPr id="4" name="TextBox 7">
              <a:extLst>
                <a:ext uri="{FF2B5EF4-FFF2-40B4-BE49-F238E27FC236}">
                  <a16:creationId xmlns:a16="http://schemas.microsoft.com/office/drawing/2014/main" id="{00000000-0008-0000-0100-000004000000}"/>
                </a:ext>
              </a:extLst>
            </xdr:cNvPr>
            <xdr:cNvSpPr txBox="1"/>
          </xdr:nvSpPr>
          <xdr:spPr>
            <a:xfrm>
              <a:off x="10512157" y="5738265"/>
              <a:ext cx="2795175" cy="2155158"/>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US" sz="1400" i="0">
                  <a:latin typeface="Cambria Math"/>
                </a:rPr>
                <a:t>power stage transfer</a:t>
              </a:r>
              <a:r>
                <a:rPr lang="en-US" sz="1400" i="0" baseline="0">
                  <a:latin typeface="Cambria Math"/>
                </a:rPr>
                <a:t> function</a:t>
              </a:r>
            </a:p>
            <a:p>
              <a:endParaRPr lang="en-US" i="1">
                <a:latin typeface="Cambria Math"/>
              </a:endParaRPr>
            </a:p>
            <a:p>
              <a:pPr/>
              <a14:m>
                <m:oMathPara xmlns:m="http://schemas.openxmlformats.org/officeDocument/2006/math">
                  <m:oMathParaPr>
                    <m:jc m:val="centerGroup"/>
                  </m:oMathParaPr>
                  <m:oMath xmlns:m="http://schemas.openxmlformats.org/officeDocument/2006/math">
                    <m:sSub>
                      <m:sSubPr>
                        <m:ctrlPr>
                          <a:rPr lang="en-US" sz="1400" i="1">
                            <a:latin typeface="Cambria Math" panose="02040503050406030204" pitchFamily="18" charset="0"/>
                          </a:rPr>
                        </m:ctrlPr>
                      </m:sSubPr>
                      <m:e>
                        <m:r>
                          <a:rPr lang="en-US" altLang="zh-CN" sz="1400" b="0" i="1">
                            <a:latin typeface="Cambria Math"/>
                          </a:rPr>
                          <m:t>𝐺</m:t>
                        </m:r>
                      </m:e>
                      <m:sub>
                        <m:r>
                          <a:rPr lang="en-US" sz="1400" b="0" i="1">
                            <a:latin typeface="Cambria Math"/>
                          </a:rPr>
                          <m:t>𝑣𝐿</m:t>
                        </m:r>
                      </m:sub>
                    </m:sSub>
                    <m:r>
                      <a:rPr lang="en-US" sz="1400" b="0" i="1">
                        <a:latin typeface="Cambria Math"/>
                      </a:rPr>
                      <m:t>=</m:t>
                    </m:r>
                    <m:f>
                      <m:fPr>
                        <m:ctrlPr>
                          <a:rPr lang="en-US" sz="1400" b="0" i="1" kern="1200">
                            <a:solidFill>
                              <a:schemeClr val="tx1"/>
                            </a:solidFill>
                            <a:effectLst/>
                            <a:latin typeface="Cambria Math" panose="02040503050406030204" pitchFamily="18" charset="0"/>
                            <a:ea typeface="+mn-ea"/>
                            <a:cs typeface="Arial" charset="0"/>
                          </a:rPr>
                        </m:ctrlPr>
                      </m:fPr>
                      <m:num>
                        <m:sSub>
                          <m:sSubPr>
                            <m:ctrlPr>
                              <a:rPr lang="en-US" sz="1400" b="0" i="1" kern="1200">
                                <a:solidFill>
                                  <a:schemeClr val="tx1"/>
                                </a:solidFill>
                                <a:effectLst/>
                                <a:latin typeface="Cambria Math" panose="02040503050406030204" pitchFamily="18" charset="0"/>
                                <a:ea typeface="+mn-ea"/>
                                <a:cs typeface="Arial" charset="0"/>
                              </a:rPr>
                            </m:ctrlPr>
                          </m:sSubPr>
                          <m:e>
                            <m:r>
                              <a:rPr lang="en-US" sz="1400" b="0" i="1" kern="1200">
                                <a:solidFill>
                                  <a:schemeClr val="tx1"/>
                                </a:solidFill>
                                <a:effectLst/>
                                <a:latin typeface="Cambria Math"/>
                                <a:ea typeface="+mn-ea"/>
                                <a:cs typeface="Arial" charset="0"/>
                              </a:rPr>
                              <m:t>𝑉</m:t>
                            </m:r>
                          </m:e>
                          <m:sub>
                            <m:r>
                              <a:rPr lang="en-US" sz="1400" b="0" i="1" kern="1200">
                                <a:solidFill>
                                  <a:schemeClr val="tx1"/>
                                </a:solidFill>
                                <a:effectLst/>
                                <a:latin typeface="Cambria Math"/>
                                <a:ea typeface="+mn-ea"/>
                                <a:cs typeface="Arial" charset="0"/>
                              </a:rPr>
                              <m:t>𝑜𝑢𝑡</m:t>
                            </m:r>
                          </m:sub>
                        </m:sSub>
                      </m:num>
                      <m:den>
                        <m:sSub>
                          <m:sSubPr>
                            <m:ctrlPr>
                              <a:rPr lang="en-US" sz="1400" b="0" i="1" kern="1200">
                                <a:solidFill>
                                  <a:schemeClr val="tx1"/>
                                </a:solidFill>
                                <a:effectLst/>
                                <a:latin typeface="Cambria Math" panose="02040503050406030204" pitchFamily="18" charset="0"/>
                                <a:ea typeface="+mn-ea"/>
                                <a:cs typeface="Arial" charset="0"/>
                              </a:rPr>
                            </m:ctrlPr>
                          </m:sSubPr>
                          <m:e>
                            <m:r>
                              <a:rPr lang="en-US" sz="1400" b="0" i="1" kern="1200">
                                <a:solidFill>
                                  <a:schemeClr val="tx1"/>
                                </a:solidFill>
                                <a:effectLst/>
                                <a:latin typeface="Cambria Math"/>
                                <a:ea typeface="+mn-ea"/>
                                <a:cs typeface="Arial" charset="0"/>
                              </a:rPr>
                              <m:t>𝑖</m:t>
                            </m:r>
                          </m:e>
                          <m:sub>
                            <m:r>
                              <a:rPr lang="en-US" sz="1400" b="0" i="1" kern="1200">
                                <a:solidFill>
                                  <a:schemeClr val="tx1"/>
                                </a:solidFill>
                                <a:effectLst/>
                                <a:latin typeface="Cambria Math"/>
                                <a:ea typeface="+mn-ea"/>
                                <a:cs typeface="Arial" charset="0"/>
                              </a:rPr>
                              <m:t>𝐿</m:t>
                            </m:r>
                          </m:sub>
                        </m:sSub>
                      </m:den>
                    </m:f>
                    <m:r>
                      <a:rPr lang="en-US" sz="1400" b="0" i="1">
                        <a:latin typeface="Cambria Math"/>
                      </a:rPr>
                      <m:t>=</m:t>
                    </m:r>
                    <m:f>
                      <m:fPr>
                        <m:ctrlPr>
                          <a:rPr lang="en-US" sz="1400" i="1">
                            <a:latin typeface="Cambria Math" panose="02040503050406030204" pitchFamily="18" charset="0"/>
                          </a:rPr>
                        </m:ctrlPr>
                      </m:fPr>
                      <m:num>
                        <m:sSub>
                          <m:sSubPr>
                            <m:ctrlPr>
                              <a:rPr lang="en-US" sz="1400" i="1">
                                <a:latin typeface="Cambria Math" panose="02040503050406030204" pitchFamily="18" charset="0"/>
                              </a:rPr>
                            </m:ctrlPr>
                          </m:sSubPr>
                          <m:e>
                            <m:r>
                              <a:rPr lang="en-US" sz="1400" b="0" i="1">
                                <a:latin typeface="Cambria Math"/>
                              </a:rPr>
                              <m:t>𝑅</m:t>
                            </m:r>
                          </m:e>
                          <m:sub>
                            <m:r>
                              <a:rPr lang="en-US" sz="1400" b="0" i="1">
                                <a:latin typeface="Cambria Math"/>
                              </a:rPr>
                              <m:t>𝑜𝑢𝑡</m:t>
                            </m:r>
                          </m:sub>
                        </m:sSub>
                        <m:sSup>
                          <m:sSupPr>
                            <m:ctrlPr>
                              <a:rPr lang="en-US" sz="1400" i="1">
                                <a:latin typeface="Cambria Math" panose="02040503050406030204" pitchFamily="18" charset="0"/>
                              </a:rPr>
                            </m:ctrlPr>
                          </m:sSupPr>
                          <m:e>
                            <m:r>
                              <a:rPr lang="en-US" sz="1400" b="0" i="1">
                                <a:latin typeface="Cambria Math"/>
                              </a:rPr>
                              <m:t>𝐷</m:t>
                            </m:r>
                          </m:e>
                          <m:sup>
                            <m:r>
                              <a:rPr lang="en-US" sz="1400" b="0" i="1">
                                <a:latin typeface="Cambria Math"/>
                              </a:rPr>
                              <m:t>′</m:t>
                            </m:r>
                          </m:sup>
                        </m:sSup>
                      </m:num>
                      <m:den>
                        <m:r>
                          <a:rPr lang="en-US" sz="1400" b="0" i="1">
                            <a:latin typeface="Cambria Math"/>
                          </a:rPr>
                          <m:t>2</m:t>
                        </m:r>
                      </m:den>
                    </m:f>
                    <m:f>
                      <m:fPr>
                        <m:ctrlPr>
                          <a:rPr lang="en-US" sz="1400" i="1">
                            <a:latin typeface="Cambria Math" panose="02040503050406030204" pitchFamily="18" charset="0"/>
                          </a:rPr>
                        </m:ctrlPr>
                      </m:fPr>
                      <m:num>
                        <m:r>
                          <a:rPr lang="en-US" sz="1400" b="0" i="1">
                            <a:latin typeface="Cambria Math"/>
                          </a:rPr>
                          <m:t>1−</m:t>
                        </m:r>
                        <m:f>
                          <m:fPr>
                            <m:ctrlPr>
                              <a:rPr lang="en-US" sz="1400" b="0" i="1">
                                <a:latin typeface="Cambria Math" panose="02040503050406030204" pitchFamily="18" charset="0"/>
                              </a:rPr>
                            </m:ctrlPr>
                          </m:fPr>
                          <m:num>
                            <m:r>
                              <a:rPr lang="en-US" sz="1400" b="0" i="1">
                                <a:latin typeface="Cambria Math"/>
                              </a:rPr>
                              <m:t>𝑠</m:t>
                            </m:r>
                          </m:num>
                          <m:den>
                            <m:f>
                              <m:fPr>
                                <m:type m:val="skw"/>
                                <m:ctrlPr>
                                  <a:rPr lang="en-US" sz="1400" b="0" i="1">
                                    <a:latin typeface="Cambria Math" panose="02040503050406030204" pitchFamily="18" charset="0"/>
                                  </a:rPr>
                                </m:ctrlPr>
                              </m:fPr>
                              <m:num>
                                <m:sSup>
                                  <m:sSupPr>
                                    <m:ctrlPr>
                                      <a:rPr lang="en-US" sz="1400" b="0" i="1">
                                        <a:latin typeface="Cambria Math" panose="02040503050406030204" pitchFamily="18" charset="0"/>
                                      </a:rPr>
                                    </m:ctrlPr>
                                  </m:sSupPr>
                                  <m:e>
                                    <m:sSub>
                                      <m:sSubPr>
                                        <m:ctrlPr>
                                          <a:rPr lang="en-US" sz="1400" i="1">
                                            <a:latin typeface="Cambria Math" panose="02040503050406030204" pitchFamily="18" charset="0"/>
                                          </a:rPr>
                                        </m:ctrlPr>
                                      </m:sSubPr>
                                      <m:e>
                                        <m:r>
                                          <a:rPr lang="en-US" sz="1400" i="1">
                                            <a:latin typeface="Cambria Math"/>
                                          </a:rPr>
                                          <m:t>𝑅</m:t>
                                        </m:r>
                                      </m:e>
                                      <m:sub>
                                        <m:r>
                                          <a:rPr lang="en-US" sz="1400" i="1">
                                            <a:latin typeface="Cambria Math"/>
                                          </a:rPr>
                                          <m:t>𝑜𝑢𝑡</m:t>
                                        </m:r>
                                      </m:sub>
                                    </m:sSub>
                                    <m:r>
                                      <a:rPr lang="en-US" sz="1400" b="0" i="1">
                                        <a:latin typeface="Cambria Math"/>
                                      </a:rPr>
                                      <m:t>𝐷</m:t>
                                    </m:r>
                                  </m:e>
                                  <m:sup>
                                    <m:r>
                                      <a:rPr lang="en-US" sz="1400" b="0" i="1">
                                        <a:latin typeface="Cambria Math"/>
                                      </a:rPr>
                                      <m:t>′2</m:t>
                                    </m:r>
                                  </m:sup>
                                </m:sSup>
                              </m:num>
                              <m:den>
                                <m:r>
                                  <a:rPr lang="en-US" sz="1400" b="0" i="1">
                                    <a:latin typeface="Cambria Math"/>
                                  </a:rPr>
                                  <m:t>𝐿</m:t>
                                </m:r>
                              </m:den>
                            </m:f>
                          </m:den>
                        </m:f>
                      </m:num>
                      <m:den>
                        <m:f>
                          <m:fPr>
                            <m:ctrlPr>
                              <a:rPr lang="en-US" sz="1400" i="1">
                                <a:latin typeface="Cambria Math" panose="02040503050406030204" pitchFamily="18" charset="0"/>
                              </a:rPr>
                            </m:ctrlPr>
                          </m:fPr>
                          <m:num>
                            <m:r>
                              <a:rPr lang="en-US" sz="1400" b="0" i="1">
                                <a:latin typeface="Cambria Math"/>
                              </a:rPr>
                              <m:t>𝑠</m:t>
                            </m:r>
                          </m:num>
                          <m:den>
                            <m:f>
                              <m:fPr>
                                <m:type m:val="skw"/>
                                <m:ctrlPr>
                                  <a:rPr lang="en-US" sz="1400" i="1">
                                    <a:latin typeface="Cambria Math" panose="02040503050406030204" pitchFamily="18" charset="0"/>
                                  </a:rPr>
                                </m:ctrlPr>
                              </m:fPr>
                              <m:num>
                                <m:r>
                                  <a:rPr lang="en-US" sz="1400" b="0" i="1">
                                    <a:latin typeface="Cambria Math"/>
                                  </a:rPr>
                                  <m:t>2</m:t>
                                </m:r>
                              </m:num>
                              <m:den>
                                <m:sSub>
                                  <m:sSubPr>
                                    <m:ctrlPr>
                                      <a:rPr lang="en-US" sz="1400" i="1">
                                        <a:latin typeface="Cambria Math" panose="02040503050406030204" pitchFamily="18" charset="0"/>
                                      </a:rPr>
                                    </m:ctrlPr>
                                  </m:sSubPr>
                                  <m:e>
                                    <m:r>
                                      <a:rPr lang="en-US" sz="1400" b="0" i="1">
                                        <a:latin typeface="Cambria Math"/>
                                      </a:rPr>
                                      <m:t>𝑅</m:t>
                                    </m:r>
                                  </m:e>
                                  <m:sub>
                                    <m:r>
                                      <a:rPr lang="en-US" sz="1400" b="0" i="1">
                                        <a:latin typeface="Cambria Math"/>
                                      </a:rPr>
                                      <m:t>𝑜𝑢𝑡</m:t>
                                    </m:r>
                                  </m:sub>
                                </m:sSub>
                                <m:sSub>
                                  <m:sSubPr>
                                    <m:ctrlPr>
                                      <a:rPr lang="en-US" sz="1400" i="1">
                                        <a:latin typeface="Cambria Math" panose="02040503050406030204" pitchFamily="18" charset="0"/>
                                      </a:rPr>
                                    </m:ctrlPr>
                                  </m:sSubPr>
                                  <m:e>
                                    <m:r>
                                      <a:rPr lang="en-US" sz="1400" b="0" i="1">
                                        <a:latin typeface="Cambria Math"/>
                                      </a:rPr>
                                      <m:t>𝐶</m:t>
                                    </m:r>
                                  </m:e>
                                  <m:sub>
                                    <m:r>
                                      <a:rPr lang="en-US" sz="1400" b="0" i="1">
                                        <a:latin typeface="Cambria Math"/>
                                      </a:rPr>
                                      <m:t>𝑜𝑢𝑡</m:t>
                                    </m:r>
                                  </m:sub>
                                </m:sSub>
                              </m:den>
                            </m:f>
                          </m:den>
                        </m:f>
                        <m:r>
                          <a:rPr lang="en-US" sz="1400" b="0" i="1">
                            <a:latin typeface="Cambria Math"/>
                          </a:rPr>
                          <m:t>+1</m:t>
                        </m:r>
                      </m:den>
                    </m:f>
                  </m:oMath>
                </m:oMathPara>
              </a14:m>
              <a:endParaRPr lang="en-US"/>
            </a:p>
          </xdr:txBody>
        </xdr:sp>
      </mc:Choice>
      <mc:Fallback xmlns="">
        <xdr:sp macro="" textlink="">
          <xdr:nvSpPr>
            <xdr:cNvPr id="4" name="TextBox 7"/>
            <xdr:cNvSpPr txBox="1"/>
          </xdr:nvSpPr>
          <xdr:spPr>
            <a:xfrm>
              <a:off x="10512157" y="5738265"/>
              <a:ext cx="2795175" cy="2155158"/>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US" sz="1400" i="0">
                  <a:latin typeface="Cambria Math"/>
                </a:rPr>
                <a:t>power stage transfer</a:t>
              </a:r>
              <a:r>
                <a:rPr lang="en-US" sz="1400" i="0" baseline="0">
                  <a:latin typeface="Cambria Math"/>
                </a:rPr>
                <a:t> function</a:t>
              </a:r>
            </a:p>
            <a:p>
              <a:endParaRPr lang="en-US" i="1">
                <a:latin typeface="Cambria Math"/>
              </a:endParaRPr>
            </a:p>
            <a:p>
              <a:pPr/>
              <a:r>
                <a:rPr lang="en-US" altLang="zh-CN" sz="1400" b="0" i="0">
                  <a:latin typeface="Cambria Math"/>
                </a:rPr>
                <a:t>𝐺_</a:t>
              </a:r>
              <a:r>
                <a:rPr lang="en-US" sz="1400" b="0" i="0">
                  <a:latin typeface="Cambria Math"/>
                </a:rPr>
                <a:t>𝑣𝐿=</a:t>
              </a:r>
              <a:r>
                <a:rPr lang="en-US" sz="1400" b="0" i="0" kern="1200">
                  <a:solidFill>
                    <a:schemeClr val="tx1"/>
                  </a:solidFill>
                  <a:effectLst/>
                  <a:latin typeface="Cambria Math"/>
                  <a:ea typeface="+mn-ea"/>
                  <a:cs typeface="Arial" charset="0"/>
                </a:rPr>
                <a:t>𝑉_𝑜𝑢𝑡/𝑖_𝐿 </a:t>
              </a:r>
              <a:r>
                <a:rPr lang="en-US" sz="1400" b="0" i="0">
                  <a:latin typeface="Cambria Math"/>
                </a:rPr>
                <a:t>=</a:t>
              </a:r>
              <a:r>
                <a:rPr lang="en-US" sz="1400" i="0">
                  <a:latin typeface="Cambria Math"/>
                </a:rPr>
                <a:t>(</a:t>
              </a:r>
              <a:r>
                <a:rPr lang="en-US" sz="1400" b="0" i="0">
                  <a:latin typeface="Cambria Math"/>
                </a:rPr>
                <a:t>𝑅_𝑜𝑢𝑡 𝐷^′)/2  (1−𝑠/(〖</a:t>
              </a:r>
              <a:r>
                <a:rPr lang="en-US" sz="1400" i="0">
                  <a:latin typeface="Cambria Math"/>
                </a:rPr>
                <a:t>𝑅_𝑜𝑢𝑡</a:t>
              </a:r>
              <a:r>
                <a:rPr lang="en-US" sz="1400" b="0" i="0">
                  <a:latin typeface="Cambria Math"/>
                </a:rPr>
                <a:t> 𝐷〗^′2⁄𝐿))/(𝑠/(2⁄(𝑅_𝑜𝑢𝑡 𝐶_𝑜𝑢𝑡 ))+1)</a:t>
              </a:r>
              <a:endParaRPr lang="en-US"/>
            </a:p>
          </xdr:txBody>
        </xdr:sp>
      </mc:Fallback>
    </mc:AlternateContent>
    <xdr:clientData/>
  </xdr:twoCellAnchor>
  <xdr:twoCellAnchor>
    <xdr:from>
      <xdr:col>15</xdr:col>
      <xdr:colOff>347023</xdr:colOff>
      <xdr:row>49</xdr:row>
      <xdr:rowOff>91950</xdr:rowOff>
    </xdr:from>
    <xdr:to>
      <xdr:col>23</xdr:col>
      <xdr:colOff>170544</xdr:colOff>
      <xdr:row>62</xdr:row>
      <xdr:rowOff>133350</xdr:rowOff>
    </xdr:to>
    <mc:AlternateContent xmlns:mc="http://schemas.openxmlformats.org/markup-compatibility/2006" xmlns:a14="http://schemas.microsoft.com/office/drawing/2010/main">
      <mc:Choice Requires="a14">
        <xdr:sp macro="" textlink="">
          <xdr:nvSpPr>
            <xdr:cNvPr id="5" name="TextBox 5">
              <a:extLst>
                <a:ext uri="{FF2B5EF4-FFF2-40B4-BE49-F238E27FC236}">
                  <a16:creationId xmlns:a16="http://schemas.microsoft.com/office/drawing/2014/main" id="{00000000-0008-0000-0100-000005000000}"/>
                </a:ext>
              </a:extLst>
            </xdr:cNvPr>
            <xdr:cNvSpPr txBox="1"/>
          </xdr:nvSpPr>
          <xdr:spPr>
            <a:xfrm>
              <a:off x="11408447" y="9472005"/>
              <a:ext cx="4991869" cy="2435074"/>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mbria Math"/>
                  <a:ea typeface="+mn-ea"/>
                  <a:cs typeface="+mn-cs"/>
                </a:rPr>
                <a:t>compesation transfer function</a:t>
              </a:r>
            </a:p>
            <a:p>
              <a:pPr marL="0" indent="0" algn="l" rtl="0" fontAlgn="base">
                <a:spcBef>
                  <a:spcPct val="0"/>
                </a:spcBef>
                <a:spcAft>
                  <a:spcPct val="0"/>
                </a:spcAft>
              </a:pPr>
              <a:endParaRPr lang="en-US" sz="1400" i="0" kern="1200">
                <a:solidFill>
                  <a:schemeClr val="tx1"/>
                </a:solidFill>
                <a:latin typeface="Cambria Math"/>
                <a:ea typeface="+mn-ea"/>
                <a:cs typeface="Arial" charset="0"/>
              </a:endParaRPr>
            </a:p>
            <a:p>
              <a:pPr marL="0" indent="0" algn="l" rtl="0" fontAlgn="base">
                <a:spcBef>
                  <a:spcPct val="0"/>
                </a:spcBef>
                <a:spcAft>
                  <a:spcPct val="0"/>
                </a:spcAft>
              </a:pPr>
              <a14:m>
                <m:oMathPara xmlns:m="http://schemas.openxmlformats.org/officeDocument/2006/math">
                  <m:oMathParaPr>
                    <m:jc m:val="centerGroup"/>
                  </m:oMathParaPr>
                  <m:oMath xmlns:m="http://schemas.openxmlformats.org/officeDocument/2006/math">
                    <m:sSub>
                      <m:sSubPr>
                        <m:ctrlPr>
                          <a:rPr lang="en-US" sz="1400" i="1" kern="1200">
                            <a:solidFill>
                              <a:schemeClr val="tx1"/>
                            </a:solidFill>
                            <a:latin typeface="Cambria Math" panose="02040503050406030204" pitchFamily="18" charset="0"/>
                            <a:ea typeface="+mn-ea"/>
                            <a:cs typeface="Arial" charset="0"/>
                          </a:rPr>
                        </m:ctrlPr>
                      </m:sSubPr>
                      <m:e>
                        <m:r>
                          <a:rPr lang="en-US" altLang="zh-CN" sz="1400" i="0" kern="1200">
                            <a:solidFill>
                              <a:schemeClr val="tx1"/>
                            </a:solidFill>
                            <a:latin typeface="Cambria Math"/>
                            <a:ea typeface="+mn-ea"/>
                            <a:cs typeface="Arial" charset="0"/>
                          </a:rPr>
                          <m:t>𝐺</m:t>
                        </m:r>
                      </m:e>
                      <m:sub>
                        <m:r>
                          <a:rPr lang="en-US" altLang="zh-CN" sz="1400" i="0" kern="1200">
                            <a:solidFill>
                              <a:schemeClr val="tx1"/>
                            </a:solidFill>
                            <a:latin typeface="Cambria Math"/>
                            <a:ea typeface="+mn-ea"/>
                            <a:cs typeface="Arial" charset="0"/>
                          </a:rPr>
                          <m:t>𝑐</m:t>
                        </m:r>
                        <m:r>
                          <a:rPr lang="en-US" altLang="zh-CN" sz="1400" b="0" i="1" kern="1200">
                            <a:solidFill>
                              <a:schemeClr val="tx1"/>
                            </a:solidFill>
                            <a:latin typeface="Cambria Math"/>
                            <a:ea typeface="+mn-ea"/>
                            <a:cs typeface="Arial" charset="0"/>
                          </a:rPr>
                          <m:t>𝐹𝐵</m:t>
                        </m:r>
                      </m:sub>
                    </m:sSub>
                    <m:sSub>
                      <m:sSubPr>
                        <m:ctrlPr>
                          <a:rPr lang="en-US" sz="1400" i="1" kern="1200">
                            <a:solidFill>
                              <a:schemeClr val="tx1"/>
                            </a:solidFill>
                            <a:latin typeface="Cambria Math" panose="02040503050406030204" pitchFamily="18" charset="0"/>
                            <a:ea typeface="+mn-ea"/>
                            <a:cs typeface="Arial" charset="0"/>
                          </a:rPr>
                        </m:ctrlPr>
                      </m:sSubPr>
                      <m:e>
                        <m:r>
                          <a:rPr lang="en-US" sz="1400" b="0" i="0" kern="1200">
                            <a:solidFill>
                              <a:schemeClr val="tx1"/>
                            </a:solidFill>
                            <a:latin typeface="Cambria Math"/>
                            <a:ea typeface="+mn-ea"/>
                            <a:cs typeface="Arial" charset="0"/>
                          </a:rPr>
                          <m:t>=</m:t>
                        </m:r>
                        <m:f>
                          <m:fPr>
                            <m:ctrlPr>
                              <a:rPr lang="en-US" sz="1400" b="0" i="1" kern="1200">
                                <a:solidFill>
                                  <a:schemeClr val="tx1"/>
                                </a:solidFill>
                                <a:latin typeface="Cambria Math" panose="02040503050406030204" pitchFamily="18" charset="0"/>
                                <a:ea typeface="+mn-ea"/>
                                <a:cs typeface="Arial" charset="0"/>
                              </a:rPr>
                            </m:ctrlPr>
                          </m:fPr>
                          <m:num>
                            <m:sSub>
                              <m:sSubPr>
                                <m:ctrlPr>
                                  <a:rPr lang="en-US" sz="1400" b="0" i="1" kern="1200">
                                    <a:solidFill>
                                      <a:schemeClr val="tx1"/>
                                    </a:solidFill>
                                    <a:latin typeface="Cambria Math" panose="02040503050406030204" pitchFamily="18" charset="0"/>
                                    <a:ea typeface="+mn-ea"/>
                                    <a:cs typeface="Arial" charset="0"/>
                                  </a:rPr>
                                </m:ctrlPr>
                              </m:sSubPr>
                              <m:e>
                                <m:r>
                                  <a:rPr lang="en-US" sz="1400" b="0" i="1" kern="1200">
                                    <a:solidFill>
                                      <a:schemeClr val="tx1"/>
                                    </a:solidFill>
                                    <a:latin typeface="Cambria Math"/>
                                    <a:ea typeface="+mn-ea"/>
                                    <a:cs typeface="Arial" charset="0"/>
                                  </a:rPr>
                                  <m:t>𝑉</m:t>
                                </m:r>
                              </m:e>
                              <m:sub>
                                <m:r>
                                  <a:rPr lang="en-US" sz="1400" b="0" i="1" kern="1200">
                                    <a:solidFill>
                                      <a:schemeClr val="tx1"/>
                                    </a:solidFill>
                                    <a:latin typeface="Cambria Math"/>
                                    <a:ea typeface="+mn-ea"/>
                                    <a:cs typeface="Arial" charset="0"/>
                                  </a:rPr>
                                  <m:t>𝑐</m:t>
                                </m:r>
                              </m:sub>
                            </m:sSub>
                          </m:num>
                          <m:den>
                            <m:sSub>
                              <m:sSubPr>
                                <m:ctrlPr>
                                  <a:rPr lang="en-US" sz="1400" b="0" i="1" kern="1200">
                                    <a:solidFill>
                                      <a:schemeClr val="tx1"/>
                                    </a:solidFill>
                                    <a:latin typeface="Cambria Math" panose="02040503050406030204" pitchFamily="18" charset="0"/>
                                    <a:ea typeface="+mn-ea"/>
                                    <a:cs typeface="Arial" charset="0"/>
                                  </a:rPr>
                                </m:ctrlPr>
                              </m:sSubPr>
                              <m:e>
                                <m:r>
                                  <a:rPr lang="en-US" sz="1400" b="0" i="1" kern="1200">
                                    <a:solidFill>
                                      <a:schemeClr val="tx1"/>
                                    </a:solidFill>
                                    <a:latin typeface="Cambria Math"/>
                                    <a:ea typeface="+mn-ea"/>
                                    <a:cs typeface="Arial" charset="0"/>
                                  </a:rPr>
                                  <m:t>𝑉</m:t>
                                </m:r>
                              </m:e>
                              <m:sub>
                                <m:r>
                                  <a:rPr lang="en-US" sz="1400" b="0" i="1" kern="1200">
                                    <a:solidFill>
                                      <a:schemeClr val="tx1"/>
                                    </a:solidFill>
                                    <a:latin typeface="Cambria Math"/>
                                    <a:ea typeface="+mn-ea"/>
                                    <a:cs typeface="Arial" charset="0"/>
                                  </a:rPr>
                                  <m:t>𝐹𝐵</m:t>
                                </m:r>
                              </m:sub>
                            </m:sSub>
                          </m:den>
                        </m:f>
                        <m:r>
                          <a:rPr lang="en-US" sz="1400" b="0" i="1" kern="1200">
                            <a:solidFill>
                              <a:schemeClr val="tx1"/>
                            </a:solidFill>
                            <a:latin typeface="Cambria Math"/>
                            <a:ea typeface="+mn-ea"/>
                            <a:cs typeface="Arial" charset="0"/>
                          </a:rPr>
                          <m:t>=</m:t>
                        </m:r>
                        <m:r>
                          <a:rPr lang="en-US" sz="1400" i="0" kern="1200">
                            <a:solidFill>
                              <a:schemeClr val="tx1"/>
                            </a:solidFill>
                            <a:latin typeface="Cambria Math"/>
                            <a:ea typeface="+mn-ea"/>
                            <a:cs typeface="Arial" charset="0"/>
                          </a:rPr>
                          <m:t>𝑅</m:t>
                        </m:r>
                      </m:e>
                      <m:sub>
                        <m:r>
                          <a:rPr lang="en-US" sz="1400" i="0" kern="1200">
                            <a:solidFill>
                              <a:schemeClr val="tx1"/>
                            </a:solidFill>
                            <a:latin typeface="Cambria Math"/>
                            <a:ea typeface="+mn-ea"/>
                            <a:cs typeface="Arial" charset="0"/>
                          </a:rPr>
                          <m:t>𝑜</m:t>
                        </m:r>
                        <m:r>
                          <a:rPr lang="en-US" sz="1400" i="0" kern="1200">
                            <a:solidFill>
                              <a:schemeClr val="tx1"/>
                            </a:solidFill>
                            <a:latin typeface="Cambria Math"/>
                            <a:ea typeface="+mn-ea"/>
                            <a:cs typeface="Arial" charset="0"/>
                          </a:rPr>
                          <m:t>_</m:t>
                        </m:r>
                        <m:r>
                          <a:rPr lang="en-US" sz="1400" i="0" kern="1200">
                            <a:solidFill>
                              <a:schemeClr val="tx1"/>
                            </a:solidFill>
                            <a:latin typeface="Cambria Math"/>
                            <a:ea typeface="+mn-ea"/>
                            <a:cs typeface="Arial" charset="0"/>
                          </a:rPr>
                          <m:t>𝑒𝑎</m:t>
                        </m:r>
                      </m:sub>
                    </m:sSub>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𝑔</m:t>
                        </m:r>
                      </m:e>
                      <m:sub>
                        <m:r>
                          <a:rPr lang="en-US" sz="1400" i="0" kern="1200">
                            <a:solidFill>
                              <a:schemeClr val="tx1"/>
                            </a:solidFill>
                            <a:latin typeface="Cambria Math"/>
                            <a:ea typeface="+mn-ea"/>
                            <a:cs typeface="Arial" charset="0"/>
                          </a:rPr>
                          <m:t>𝑚</m:t>
                        </m:r>
                      </m:sub>
                    </m:sSub>
                    <m:f>
                      <m:fPr>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1+</m:t>
                        </m:r>
                        <m:f>
                          <m:fPr>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𝑠</m:t>
                            </m:r>
                          </m:num>
                          <m:den>
                            <m:f>
                              <m:fPr>
                                <m:type m:val="skw"/>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1</m:t>
                                </m:r>
                              </m:num>
                              <m:den>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𝑅</m:t>
                                    </m:r>
                                  </m:e>
                                  <m:sub>
                                    <m:r>
                                      <a:rPr lang="en-US" sz="1400" i="0" kern="1200">
                                        <a:solidFill>
                                          <a:schemeClr val="tx1"/>
                                        </a:solidFill>
                                        <a:latin typeface="Cambria Math"/>
                                        <a:ea typeface="+mn-ea"/>
                                        <a:cs typeface="Arial" charset="0"/>
                                      </a:rPr>
                                      <m:t>𝐶</m:t>
                                    </m:r>
                                  </m:sub>
                                </m:sSub>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𝐶</m:t>
                                    </m:r>
                                  </m:e>
                                  <m:sub>
                                    <m:r>
                                      <a:rPr lang="en-US" sz="1400" i="0" kern="1200">
                                        <a:solidFill>
                                          <a:schemeClr val="tx1"/>
                                        </a:solidFill>
                                        <a:latin typeface="Cambria Math"/>
                                        <a:ea typeface="+mn-ea"/>
                                        <a:cs typeface="Arial" charset="0"/>
                                      </a:rPr>
                                      <m:t>𝑐</m:t>
                                    </m:r>
                                  </m:sub>
                                </m:sSub>
                              </m:den>
                            </m:f>
                          </m:den>
                        </m:f>
                      </m:num>
                      <m:den>
                        <m:d>
                          <m:dPr>
                            <m:ctrlPr>
                              <a:rPr lang="en-US" sz="1400" i="1" kern="1200">
                                <a:solidFill>
                                  <a:schemeClr val="tx1"/>
                                </a:solidFill>
                                <a:latin typeface="Cambria Math" panose="02040503050406030204" pitchFamily="18" charset="0"/>
                                <a:ea typeface="+mn-ea"/>
                                <a:cs typeface="Arial" charset="0"/>
                              </a:rPr>
                            </m:ctrlPr>
                          </m:dPr>
                          <m:e>
                            <m:r>
                              <a:rPr lang="en-US" sz="1400" i="0" kern="1200">
                                <a:solidFill>
                                  <a:schemeClr val="tx1"/>
                                </a:solidFill>
                                <a:latin typeface="Cambria Math"/>
                                <a:ea typeface="+mn-ea"/>
                                <a:cs typeface="Arial" charset="0"/>
                              </a:rPr>
                              <m:t>1+</m:t>
                            </m:r>
                            <m:f>
                              <m:fPr>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𝑠</m:t>
                                </m:r>
                              </m:num>
                              <m:den>
                                <m:f>
                                  <m:fPr>
                                    <m:type m:val="skw"/>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1</m:t>
                                    </m:r>
                                  </m:num>
                                  <m:den>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𝑅</m:t>
                                        </m:r>
                                      </m:e>
                                      <m:sub>
                                        <m:r>
                                          <a:rPr lang="en-US" sz="1400" i="0" kern="1200">
                                            <a:solidFill>
                                              <a:schemeClr val="tx1"/>
                                            </a:solidFill>
                                            <a:latin typeface="Cambria Math"/>
                                            <a:ea typeface="+mn-ea"/>
                                            <a:cs typeface="Arial" charset="0"/>
                                          </a:rPr>
                                          <m:t>𝑜</m:t>
                                        </m:r>
                                        <m:r>
                                          <a:rPr lang="en-US" sz="1400" i="0" kern="1200">
                                            <a:solidFill>
                                              <a:schemeClr val="tx1"/>
                                            </a:solidFill>
                                            <a:latin typeface="Cambria Math"/>
                                            <a:ea typeface="+mn-ea"/>
                                            <a:cs typeface="Arial" charset="0"/>
                                          </a:rPr>
                                          <m:t>_</m:t>
                                        </m:r>
                                        <m:r>
                                          <a:rPr lang="en-US" sz="1400" i="0" kern="1200">
                                            <a:solidFill>
                                              <a:schemeClr val="tx1"/>
                                            </a:solidFill>
                                            <a:latin typeface="Cambria Math"/>
                                            <a:ea typeface="+mn-ea"/>
                                            <a:cs typeface="Arial" charset="0"/>
                                          </a:rPr>
                                          <m:t>𝑒𝑎</m:t>
                                        </m:r>
                                      </m:sub>
                                    </m:sSub>
                                    <m:d>
                                      <m:dPr>
                                        <m:ctrlPr>
                                          <a:rPr lang="en-US" sz="1400" i="1" kern="1200">
                                            <a:solidFill>
                                              <a:schemeClr val="tx1"/>
                                            </a:solidFill>
                                            <a:latin typeface="Cambria Math" panose="02040503050406030204" pitchFamily="18" charset="0"/>
                                            <a:ea typeface="+mn-ea"/>
                                            <a:cs typeface="Arial" charset="0"/>
                                          </a:rPr>
                                        </m:ctrlPr>
                                      </m:dPr>
                                      <m:e>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𝐶</m:t>
                                            </m:r>
                                          </m:e>
                                          <m:sub>
                                            <m:r>
                                              <a:rPr lang="en-US" sz="1400" i="0" kern="1200">
                                                <a:solidFill>
                                                  <a:schemeClr val="tx1"/>
                                                </a:solidFill>
                                                <a:latin typeface="Cambria Math"/>
                                                <a:ea typeface="+mn-ea"/>
                                                <a:cs typeface="Arial" charset="0"/>
                                              </a:rPr>
                                              <m:t>𝑐</m:t>
                                            </m:r>
                                          </m:sub>
                                        </m:sSub>
                                        <m:r>
                                          <a:rPr lang="en-US" sz="1400" i="0" kern="1200">
                                            <a:solidFill>
                                              <a:schemeClr val="tx1"/>
                                            </a:solidFill>
                                            <a:latin typeface="Cambria Math"/>
                                            <a:ea typeface="+mn-ea"/>
                                            <a:cs typeface="Arial" charset="0"/>
                                          </a:rPr>
                                          <m:t>+</m:t>
                                        </m:r>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𝐶</m:t>
                                            </m:r>
                                          </m:e>
                                          <m:sub>
                                            <m:r>
                                              <a:rPr lang="en-US" sz="1400" i="0" kern="1200">
                                                <a:solidFill>
                                                  <a:schemeClr val="tx1"/>
                                                </a:solidFill>
                                                <a:latin typeface="Cambria Math"/>
                                                <a:ea typeface="+mn-ea"/>
                                                <a:cs typeface="Arial" charset="0"/>
                                              </a:rPr>
                                              <m:t>𝑝</m:t>
                                            </m:r>
                                          </m:sub>
                                        </m:sSub>
                                      </m:e>
                                    </m:d>
                                  </m:den>
                                </m:f>
                              </m:den>
                            </m:f>
                          </m:e>
                        </m:d>
                        <m:d>
                          <m:dPr>
                            <m:ctrlPr>
                              <a:rPr lang="en-US" sz="1400" i="1" kern="1200">
                                <a:solidFill>
                                  <a:schemeClr val="tx1"/>
                                </a:solidFill>
                                <a:latin typeface="Cambria Math" panose="02040503050406030204" pitchFamily="18" charset="0"/>
                                <a:ea typeface="+mn-ea"/>
                                <a:cs typeface="Arial" charset="0"/>
                              </a:rPr>
                            </m:ctrlPr>
                          </m:dPr>
                          <m:e>
                            <m:r>
                              <a:rPr lang="en-US" sz="1400" i="0" kern="1200">
                                <a:solidFill>
                                  <a:schemeClr val="tx1"/>
                                </a:solidFill>
                                <a:latin typeface="Cambria Math"/>
                                <a:ea typeface="+mn-ea"/>
                                <a:cs typeface="Arial" charset="0"/>
                              </a:rPr>
                              <m:t>1+</m:t>
                            </m:r>
                            <m:f>
                              <m:fPr>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𝑠</m:t>
                                </m:r>
                              </m:num>
                              <m:den>
                                <m:f>
                                  <m:fPr>
                                    <m:type m:val="skw"/>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1</m:t>
                                    </m:r>
                                  </m:num>
                                  <m:den>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𝑅</m:t>
                                        </m:r>
                                      </m:e>
                                      <m:sub>
                                        <m:r>
                                          <a:rPr lang="en-US" sz="1400" i="0" kern="1200">
                                            <a:solidFill>
                                              <a:schemeClr val="tx1"/>
                                            </a:solidFill>
                                            <a:latin typeface="Cambria Math"/>
                                            <a:ea typeface="+mn-ea"/>
                                            <a:cs typeface="Arial" charset="0"/>
                                          </a:rPr>
                                          <m:t>𝐶</m:t>
                                        </m:r>
                                      </m:sub>
                                    </m:sSub>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𝐶</m:t>
                                        </m:r>
                                      </m:e>
                                      <m:sub>
                                        <m:r>
                                          <a:rPr lang="en-US" sz="1400" i="0" kern="1200">
                                            <a:solidFill>
                                              <a:schemeClr val="tx1"/>
                                            </a:solidFill>
                                            <a:latin typeface="Cambria Math"/>
                                            <a:ea typeface="+mn-ea"/>
                                            <a:cs typeface="Arial" charset="0"/>
                                          </a:rPr>
                                          <m:t>𝑝</m:t>
                                        </m:r>
                                      </m:sub>
                                    </m:sSub>
                                  </m:den>
                                </m:f>
                              </m:den>
                            </m:f>
                          </m:e>
                        </m:d>
                      </m:den>
                    </m:f>
                  </m:oMath>
                </m:oMathPara>
              </a14:m>
              <a:endParaRPr lang="en-US" sz="1400" i="0" kern="1200">
                <a:solidFill>
                  <a:schemeClr val="tx1"/>
                </a:solidFill>
                <a:latin typeface="Cambria Math"/>
                <a:ea typeface="+mn-ea"/>
                <a:cs typeface="Arial" charset="0"/>
              </a:endParaRPr>
            </a:p>
            <a:p>
              <a:pPr marL="0" indent="0" algn="l" rtl="0" fontAlgn="base">
                <a:spcBef>
                  <a:spcPct val="0"/>
                </a:spcBef>
                <a:spcAft>
                  <a:spcPct val="0"/>
                </a:spcAft>
              </a:pPr>
              <a:endParaRPr lang="en-US" sz="1400" i="0" kern="1200">
                <a:solidFill>
                  <a:schemeClr val="tx1"/>
                </a:solidFill>
                <a:latin typeface="Cambria Math"/>
                <a:ea typeface="+mn-ea"/>
                <a:cs typeface="Arial" charset="0"/>
              </a:endParaRPr>
            </a:p>
            <a:p>
              <a:pPr marL="0" indent="0" algn="l" rtl="0" fontAlgn="base">
                <a:spcBef>
                  <a:spcPct val="0"/>
                </a:spcBef>
                <a:spcAft>
                  <a:spcPct val="0"/>
                </a:spcAft>
              </a:pPr>
              <a:r>
                <a:rPr lang="en-US" sz="1400" i="0" kern="1200">
                  <a:solidFill>
                    <a:schemeClr val="tx1"/>
                  </a:solidFill>
                  <a:latin typeface="Cambria Math"/>
                  <a:ea typeface="+mn-ea"/>
                  <a:cs typeface="Arial" charset="0"/>
                </a:rPr>
                <a:t>mid DC gain</a:t>
              </a:r>
            </a:p>
            <a:p>
              <a:pPr marL="0" indent="0" algn="l" rtl="0" fontAlgn="base">
                <a:spcBef>
                  <a:spcPct val="0"/>
                </a:spcBef>
                <a:spcAft>
                  <a:spcPct val="0"/>
                </a:spcAft>
              </a:pPr>
              <a:r>
                <a:rPr lang="en-US" sz="1400" i="0" kern="1200">
                  <a:solidFill>
                    <a:schemeClr val="tx1"/>
                  </a:solidFill>
                  <a:latin typeface="Cambria Math"/>
                  <a:ea typeface="+mn-ea"/>
                  <a:cs typeface="Arial" charset="0"/>
                </a:rPr>
                <a:t>20*log(Rcomp*gm)</a:t>
              </a:r>
            </a:p>
          </xdr:txBody>
        </xdr:sp>
      </mc:Choice>
      <mc:Fallback xmlns="">
        <xdr:sp macro="" textlink="">
          <xdr:nvSpPr>
            <xdr:cNvPr id="5" name="TextBox 5"/>
            <xdr:cNvSpPr txBox="1"/>
          </xdr:nvSpPr>
          <xdr:spPr>
            <a:xfrm>
              <a:off x="11408447" y="9472005"/>
              <a:ext cx="4991869" cy="2435074"/>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mbria Math"/>
                  <a:ea typeface="+mn-ea"/>
                  <a:cs typeface="+mn-cs"/>
                </a:rPr>
                <a:t>compesation transfer function</a:t>
              </a:r>
            </a:p>
            <a:p>
              <a:pPr marL="0" indent="0" algn="l" rtl="0" fontAlgn="base">
                <a:spcBef>
                  <a:spcPct val="0"/>
                </a:spcBef>
                <a:spcAft>
                  <a:spcPct val="0"/>
                </a:spcAft>
              </a:pPr>
              <a:endParaRPr lang="en-US" sz="1400" i="0" kern="1200">
                <a:solidFill>
                  <a:schemeClr val="tx1"/>
                </a:solidFill>
                <a:latin typeface="Cambria Math"/>
                <a:ea typeface="+mn-ea"/>
                <a:cs typeface="Arial" charset="0"/>
              </a:endParaRPr>
            </a:p>
            <a:p>
              <a:pPr marL="0" indent="0" algn="l" rtl="0" fontAlgn="base">
                <a:spcBef>
                  <a:spcPct val="0"/>
                </a:spcBef>
                <a:spcAft>
                  <a:spcPct val="0"/>
                </a:spcAft>
              </a:pPr>
              <a:r>
                <a:rPr lang="en-US" altLang="zh-CN" sz="1400" i="0" kern="1200">
                  <a:solidFill>
                    <a:schemeClr val="tx1"/>
                  </a:solidFill>
                  <a:latin typeface="Cambria Math"/>
                  <a:ea typeface="+mn-ea"/>
                  <a:cs typeface="Arial" charset="0"/>
                </a:rPr>
                <a:t>𝐺_𝑐</a:t>
              </a:r>
              <a:r>
                <a:rPr lang="en-US" altLang="zh-CN" sz="1400" b="0" i="0" kern="1200">
                  <a:solidFill>
                    <a:schemeClr val="tx1"/>
                  </a:solidFill>
                  <a:latin typeface="Cambria Math"/>
                  <a:ea typeface="+mn-ea"/>
                  <a:cs typeface="Arial" charset="0"/>
                </a:rPr>
                <a:t>𝐹𝐵 </a:t>
              </a:r>
              <a:r>
                <a:rPr lang="en-US" sz="1400" i="0" kern="1200">
                  <a:solidFill>
                    <a:schemeClr val="tx1"/>
                  </a:solidFill>
                  <a:latin typeface="Cambria Math"/>
                  <a:ea typeface="+mn-ea"/>
                  <a:cs typeface="Arial" charset="0"/>
                </a:rPr>
                <a:t>〖</a:t>
              </a:r>
              <a:r>
                <a:rPr lang="en-US" sz="1400" b="0" i="0" kern="1200">
                  <a:solidFill>
                    <a:schemeClr val="tx1"/>
                  </a:solidFill>
                  <a:latin typeface="Cambria Math"/>
                  <a:ea typeface="+mn-ea"/>
                  <a:cs typeface="Arial" charset="0"/>
                </a:rPr>
                <a:t>=𝑉_𝑐/𝑉_𝐹𝐵 =</a:t>
              </a:r>
              <a:r>
                <a:rPr lang="en-US" sz="1400" i="0" kern="1200">
                  <a:solidFill>
                    <a:schemeClr val="tx1"/>
                  </a:solidFill>
                  <a:latin typeface="Cambria Math"/>
                  <a:ea typeface="+mn-ea"/>
                  <a:cs typeface="Arial" charset="0"/>
                </a:rPr>
                <a:t>𝑅〗_(𝑜_𝑒𝑎) 𝑔_𝑚  (1+𝑠/(1⁄(𝑅_𝐶 𝐶_𝑐 )))/(1+𝑠/(1⁄(𝑅_(𝑜_𝑒𝑎) (𝐶_𝑐+𝐶_𝑝 ) )))(1+𝑠/(1⁄(𝑅_𝐶 𝐶_𝑝 ))) </a:t>
              </a:r>
            </a:p>
            <a:p>
              <a:pPr marL="0" indent="0" algn="l" rtl="0" fontAlgn="base">
                <a:spcBef>
                  <a:spcPct val="0"/>
                </a:spcBef>
                <a:spcAft>
                  <a:spcPct val="0"/>
                </a:spcAft>
              </a:pPr>
              <a:endParaRPr lang="en-US" sz="1400" i="0" kern="1200">
                <a:solidFill>
                  <a:schemeClr val="tx1"/>
                </a:solidFill>
                <a:latin typeface="Cambria Math"/>
                <a:ea typeface="+mn-ea"/>
                <a:cs typeface="Arial" charset="0"/>
              </a:endParaRPr>
            </a:p>
            <a:p>
              <a:pPr marL="0" indent="0" algn="l" rtl="0" fontAlgn="base">
                <a:spcBef>
                  <a:spcPct val="0"/>
                </a:spcBef>
                <a:spcAft>
                  <a:spcPct val="0"/>
                </a:spcAft>
              </a:pPr>
              <a:r>
                <a:rPr lang="en-US" sz="1400" i="0" kern="1200">
                  <a:solidFill>
                    <a:schemeClr val="tx1"/>
                  </a:solidFill>
                  <a:latin typeface="Cambria Math"/>
                  <a:ea typeface="+mn-ea"/>
                  <a:cs typeface="Arial" charset="0"/>
                </a:rPr>
                <a:t>mid DC gain</a:t>
              </a:r>
            </a:p>
            <a:p>
              <a:pPr marL="0" indent="0" algn="l" rtl="0" fontAlgn="base">
                <a:spcBef>
                  <a:spcPct val="0"/>
                </a:spcBef>
                <a:spcAft>
                  <a:spcPct val="0"/>
                </a:spcAft>
              </a:pPr>
              <a:r>
                <a:rPr lang="en-US" sz="1400" i="0" kern="1200">
                  <a:solidFill>
                    <a:schemeClr val="tx1"/>
                  </a:solidFill>
                  <a:latin typeface="Cambria Math"/>
                  <a:ea typeface="+mn-ea"/>
                  <a:cs typeface="Arial" charset="0"/>
                </a:rPr>
                <a:t>20*log(Rcomp*gm)</a:t>
              </a:r>
            </a:p>
          </xdr:txBody>
        </xdr:sp>
      </mc:Fallback>
    </mc:AlternateContent>
    <xdr:clientData/>
  </xdr:twoCellAnchor>
  <xdr:twoCellAnchor>
    <xdr:from>
      <xdr:col>2</xdr:col>
      <xdr:colOff>622300</xdr:colOff>
      <xdr:row>45</xdr:row>
      <xdr:rowOff>68035</xdr:rowOff>
    </xdr:from>
    <xdr:to>
      <xdr:col>14</xdr:col>
      <xdr:colOff>641534</xdr:colOff>
      <xdr:row>68</xdr:row>
      <xdr:rowOff>54921</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174625</xdr:colOff>
      <xdr:row>72</xdr:row>
      <xdr:rowOff>152976</xdr:rowOff>
    </xdr:from>
    <xdr:to>
      <xdr:col>20</xdr:col>
      <xdr:colOff>185343</xdr:colOff>
      <xdr:row>82</xdr:row>
      <xdr:rowOff>50427</xdr:rowOff>
    </xdr:to>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0337800" y="13616564"/>
              <a:ext cx="3249218" cy="1707201"/>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marL="0" indent="0" algn="l" rtl="0"/>
              <a:r>
                <a:rPr kumimoji="0" lang="en-US" sz="1400" b="0" i="0" u="none" strike="noStrike" kern="0" cap="none" spc="0" normalizeH="0" baseline="0">
                  <a:ln>
                    <a:noFill/>
                  </a:ln>
                  <a:solidFill>
                    <a:prstClr val="black"/>
                  </a:solidFill>
                  <a:effectLst/>
                  <a:uLnTx/>
                  <a:uFillTx/>
                  <a:latin typeface="Cambria Math"/>
                  <a:ea typeface="+mn-ea"/>
                  <a:cs typeface="+mn-cs"/>
                </a:rPr>
                <a:t>loop transfer function</a:t>
              </a:r>
            </a:p>
            <a:p>
              <a:pPr marL="0" indent="0" algn="l" rtl="0"/>
              <a:endParaRPr kumimoji="0" lang="en-US" sz="1400" b="0" i="0" u="none" strike="noStrike" kern="0" cap="none" spc="0" normalizeH="0" baseline="0">
                <a:ln>
                  <a:noFill/>
                </a:ln>
                <a:solidFill>
                  <a:prstClr val="black"/>
                </a:solidFill>
                <a:effectLst/>
                <a:uLnTx/>
                <a:uFillTx/>
                <a:latin typeface="Cambria Math"/>
                <a:ea typeface="+mn-ea"/>
                <a:cs typeface="+mn-cs"/>
              </a:endParaRPr>
            </a:p>
            <a:p>
              <a:pPr marL="0" indent="0" algn="l" rtl="0"/>
              <a14:m>
                <m:oMath xmlns:m="http://schemas.openxmlformats.org/officeDocument/2006/math">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a:ln>
                            <a:noFill/>
                          </a:ln>
                          <a:solidFill>
                            <a:prstClr val="black"/>
                          </a:solidFill>
                          <a:effectLst/>
                          <a:uLnTx/>
                          <a:uFillTx/>
                          <a:latin typeface="Cambria Math"/>
                          <a:ea typeface="+mn-ea"/>
                          <a:cs typeface="+mn-cs"/>
                        </a:rPr>
                        <m:t>𝐺</m:t>
                      </m:r>
                    </m:e>
                    <m:sub>
                      <m:r>
                        <a:rPr kumimoji="0" lang="en-US" altLang="zh-CN" sz="1800" b="0" i="0" u="none" strike="noStrike" kern="0" cap="none" spc="0" normalizeH="0" baseline="0">
                          <a:ln>
                            <a:noFill/>
                          </a:ln>
                          <a:solidFill>
                            <a:prstClr val="black"/>
                          </a:solidFill>
                          <a:effectLst/>
                          <a:uLnTx/>
                          <a:uFillTx/>
                          <a:latin typeface="Cambria Math"/>
                          <a:ea typeface="+mn-ea"/>
                          <a:cs typeface="+mn-cs"/>
                        </a:rPr>
                        <m:t>𝐿𝑂𝑂𝑃</m:t>
                      </m:r>
                    </m:sub>
                  </m:sSub>
                  <m:r>
                    <a:rPr kumimoji="0" lang="en-US" sz="1800" b="0" i="0" u="none" strike="noStrike" kern="0" cap="none" spc="0" normalizeH="0" baseline="0">
                      <a:ln>
                        <a:noFill/>
                      </a:ln>
                      <a:solidFill>
                        <a:prstClr val="black"/>
                      </a:solidFill>
                      <a:effectLst/>
                      <a:uLnTx/>
                      <a:uFillTx/>
                      <a:latin typeface="Cambria Math"/>
                      <a:ea typeface="+mn-ea"/>
                      <a:cs typeface="+mn-cs"/>
                    </a:rPr>
                    <m:t>=</m:t>
                  </m:r>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a:ln>
                            <a:noFill/>
                          </a:ln>
                          <a:solidFill>
                            <a:prstClr val="black"/>
                          </a:solidFill>
                          <a:effectLst/>
                          <a:uLnTx/>
                          <a:uFillTx/>
                          <a:latin typeface="Cambria Math"/>
                          <a:ea typeface="+mn-ea"/>
                          <a:cs typeface="+mn-cs"/>
                        </a:rPr>
                        <m:t>𝐺</m:t>
                      </m:r>
                    </m:e>
                    <m:sub>
                      <m:r>
                        <a:rPr kumimoji="0" lang="en-US" sz="1800" b="0" i="0" u="none" strike="noStrike" kern="0" cap="none" spc="0" normalizeH="0" baseline="0">
                          <a:ln>
                            <a:noFill/>
                          </a:ln>
                          <a:solidFill>
                            <a:prstClr val="black"/>
                          </a:solidFill>
                          <a:effectLst/>
                          <a:uLnTx/>
                          <a:uFillTx/>
                          <a:latin typeface="Cambria Math"/>
                          <a:ea typeface="+mn-ea"/>
                          <a:cs typeface="+mn-cs"/>
                        </a:rPr>
                        <m:t>𝑣𝐿</m:t>
                      </m:r>
                    </m:sub>
                  </m:sSub>
                </m:oMath>
              </a14:m>
              <a:r>
                <a:rPr kumimoji="0" lang="en-US" sz="1800" b="0" i="0" u="none" strike="noStrike" kern="0" cap="none" spc="0" normalizeH="0" baseline="0">
                  <a:ln>
                    <a:noFill/>
                  </a:ln>
                  <a:solidFill>
                    <a:prstClr val="black"/>
                  </a:solidFill>
                  <a:effectLst/>
                  <a:uLnTx/>
                  <a:uFillTx/>
                  <a:latin typeface="Cambria Math"/>
                  <a:ea typeface="+mn-ea"/>
                  <a:cs typeface="+mn-cs"/>
                </a:rPr>
                <a:t>*</a:t>
              </a:r>
              <a14:m>
                <m:oMath xmlns:m="http://schemas.openxmlformats.org/officeDocument/2006/math">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a:ln>
                            <a:noFill/>
                          </a:ln>
                          <a:solidFill>
                            <a:prstClr val="black"/>
                          </a:solidFill>
                          <a:effectLst/>
                          <a:uLnTx/>
                          <a:uFillTx/>
                          <a:latin typeface="Cambria Math"/>
                          <a:ea typeface="+mn-ea"/>
                          <a:cs typeface="+mn-cs"/>
                        </a:rPr>
                        <m:t>𝐺</m:t>
                      </m:r>
                    </m:e>
                    <m:sub>
                      <m:r>
                        <a:rPr kumimoji="0" lang="en-US" altLang="zh-CN" sz="1800" b="0" i="0" u="none" strike="noStrike" kern="0" cap="none" spc="0" normalizeH="0" baseline="0">
                          <a:ln>
                            <a:noFill/>
                          </a:ln>
                          <a:solidFill>
                            <a:prstClr val="black"/>
                          </a:solidFill>
                          <a:effectLst/>
                          <a:uLnTx/>
                          <a:uFillTx/>
                          <a:latin typeface="Cambria Math"/>
                          <a:ea typeface="+mn-ea"/>
                          <a:cs typeface="+mn-cs"/>
                        </a:rPr>
                        <m:t>𝐿</m:t>
                      </m:r>
                      <m:r>
                        <a:rPr kumimoji="0" lang="en-US" sz="1800" b="0" i="0" u="none" strike="noStrike" kern="0" cap="none" spc="0" normalizeH="0" baseline="0">
                          <a:ln>
                            <a:noFill/>
                          </a:ln>
                          <a:solidFill>
                            <a:prstClr val="black"/>
                          </a:solidFill>
                          <a:effectLst/>
                          <a:uLnTx/>
                          <a:uFillTx/>
                          <a:latin typeface="Cambria Math"/>
                          <a:ea typeface="+mn-ea"/>
                          <a:cs typeface="+mn-cs"/>
                        </a:rPr>
                        <m:t>𝑐</m:t>
                      </m:r>
                    </m:sub>
                  </m:sSub>
                </m:oMath>
              </a14:m>
              <a:r>
                <a:rPr kumimoji="0" lang="en-US" sz="1800" b="0" i="0" u="none" strike="noStrike" kern="0" cap="none" spc="0" normalizeH="0" baseline="0">
                  <a:ln>
                    <a:noFill/>
                  </a:ln>
                  <a:solidFill>
                    <a:prstClr val="black"/>
                  </a:solidFill>
                  <a:effectLst/>
                  <a:uLnTx/>
                  <a:uFillTx/>
                  <a:latin typeface="Cambria Math"/>
                  <a:ea typeface="+mn-ea"/>
                  <a:cs typeface="+mn-cs"/>
                </a:rPr>
                <a:t>*</a:t>
              </a:r>
              <a14:m>
                <m:oMath xmlns:m="http://schemas.openxmlformats.org/officeDocument/2006/math">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a:ln>
                            <a:noFill/>
                          </a:ln>
                          <a:solidFill>
                            <a:prstClr val="black"/>
                          </a:solidFill>
                          <a:effectLst/>
                          <a:uLnTx/>
                          <a:uFillTx/>
                          <a:latin typeface="Cambria Math"/>
                          <a:ea typeface="+mn-ea"/>
                          <a:cs typeface="+mn-cs"/>
                        </a:rPr>
                        <m:t>𝐺</m:t>
                      </m:r>
                    </m:e>
                    <m:sub>
                      <m:r>
                        <a:rPr kumimoji="0" lang="en-US" sz="1800" b="0" i="0" u="none" strike="noStrike" kern="0" cap="none" spc="0" normalizeH="0" baseline="0">
                          <a:ln>
                            <a:noFill/>
                          </a:ln>
                          <a:solidFill>
                            <a:prstClr val="black"/>
                          </a:solidFill>
                          <a:effectLst/>
                          <a:uLnTx/>
                          <a:uFillTx/>
                          <a:latin typeface="Cambria Math"/>
                          <a:ea typeface="+mn-ea"/>
                          <a:cs typeface="+mn-cs"/>
                        </a:rPr>
                        <m:t>𝑐</m:t>
                      </m:r>
                      <m:r>
                        <m:rPr>
                          <m:sty m:val="p"/>
                        </m:rPr>
                        <a:rPr kumimoji="0" lang="en-US" sz="1800" b="0" i="0" u="none" strike="noStrike" kern="0" cap="none" spc="0" normalizeH="0" baseline="0">
                          <a:ln>
                            <a:noFill/>
                          </a:ln>
                          <a:solidFill>
                            <a:prstClr val="black"/>
                          </a:solidFill>
                          <a:effectLst/>
                          <a:uLnTx/>
                          <a:uFillTx/>
                          <a:latin typeface="Cambria Math"/>
                          <a:ea typeface="+mn-ea"/>
                          <a:cs typeface="+mn-cs"/>
                        </a:rPr>
                        <m:t>FB</m:t>
                      </m:r>
                    </m:sub>
                  </m:sSub>
                </m:oMath>
              </a14:m>
              <a:r>
                <a:rPr kumimoji="0" lang="en-US" sz="1800" b="0" i="0" u="none" strike="noStrike" kern="0" cap="none" spc="0" normalizeH="0" baseline="0" noProof="0">
                  <a:ln>
                    <a:noFill/>
                  </a:ln>
                  <a:solidFill>
                    <a:prstClr val="black"/>
                  </a:solidFill>
                  <a:effectLst/>
                  <a:uLnTx/>
                  <a:uFillTx/>
                  <a:latin typeface="Cambria Math"/>
                  <a:ea typeface="+mn-ea"/>
                  <a:cs typeface="+mn-cs"/>
                </a:rPr>
                <a:t>*</a:t>
              </a:r>
              <a14:m>
                <m:oMath xmlns:m="http://schemas.openxmlformats.org/officeDocument/2006/math">
                  <m:sSub>
                    <m:sSub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noProof="0">
                          <a:ln>
                            <a:noFill/>
                          </a:ln>
                          <a:solidFill>
                            <a:prstClr val="black"/>
                          </a:solidFill>
                          <a:effectLst/>
                          <a:uLnTx/>
                          <a:uFillTx/>
                          <a:latin typeface="Cambria Math"/>
                          <a:ea typeface="+mn-ea"/>
                          <a:cs typeface="+mn-cs"/>
                        </a:rPr>
                        <m:t>𝐺</m:t>
                      </m:r>
                    </m:e>
                    <m:sub>
                      <m:r>
                        <m:rPr>
                          <m:sty m:val="p"/>
                        </m:rPr>
                        <a:rPr kumimoji="0" lang="en-US" sz="1800" b="0" i="0" u="none" strike="noStrike" kern="0" cap="none" spc="0" normalizeH="0" baseline="0" noProof="0">
                          <a:ln>
                            <a:noFill/>
                          </a:ln>
                          <a:solidFill>
                            <a:prstClr val="black"/>
                          </a:solidFill>
                          <a:effectLst/>
                          <a:uLnTx/>
                          <a:uFillTx/>
                          <a:latin typeface="Cambria Math"/>
                          <a:ea typeface="+mn-ea"/>
                          <a:cs typeface="+mn-cs"/>
                        </a:rPr>
                        <m:t>FB</m:t>
                      </m:r>
                      <m:r>
                        <a:rPr kumimoji="0" lang="en-US" sz="1800" b="0" i="1" u="none" strike="noStrike" kern="0" cap="none" spc="0" normalizeH="0" baseline="0" noProof="0">
                          <a:ln>
                            <a:noFill/>
                          </a:ln>
                          <a:solidFill>
                            <a:prstClr val="black"/>
                          </a:solidFill>
                          <a:effectLst/>
                          <a:uLnTx/>
                          <a:uFillTx/>
                          <a:latin typeface="Cambria Math"/>
                          <a:ea typeface="+mn-ea"/>
                          <a:cs typeface="+mn-cs"/>
                        </a:rPr>
                        <m:t>𝑣</m:t>
                      </m:r>
                    </m:sub>
                  </m:sSub>
                </m:oMath>
              </a14:m>
              <a:endParaRPr kumimoji="0" lang="en-US" sz="1800" b="0" i="0" u="none" strike="noStrike" kern="0" cap="none" spc="0" normalizeH="0" baseline="0">
                <a:ln>
                  <a:noFill/>
                </a:ln>
                <a:solidFill>
                  <a:prstClr val="black"/>
                </a:solidFill>
                <a:effectLst/>
                <a:uLnTx/>
                <a:uFillTx/>
                <a:latin typeface="Cambria Math"/>
                <a:ea typeface="+mn-ea"/>
                <a:cs typeface="+mn-cs"/>
              </a:endParaRPr>
            </a:p>
            <a:p>
              <a:pPr marL="0" indent="0" algn="l" rtl="0"/>
              <a:r>
                <a:rPr kumimoji="0" lang="en-US" sz="1800" b="0" i="0" u="none" strike="noStrike" kern="0" cap="none" spc="0" normalizeH="0" baseline="0">
                  <a:ln>
                    <a:noFill/>
                  </a:ln>
                  <a:solidFill>
                    <a:prstClr val="black"/>
                  </a:solidFill>
                  <a:effectLst/>
                  <a:uLnTx/>
                  <a:uFillTx/>
                  <a:latin typeface="Cambria Math"/>
                  <a:ea typeface="+mn-ea"/>
                  <a:cs typeface="+mn-cs"/>
                </a:rPr>
                <a:t>          </a:t>
              </a:r>
            </a:p>
            <a:p>
              <a:pPr marL="0" indent="0" algn="l" rtl="0"/>
              <a14:m>
                <m:oMath xmlns:m="http://schemas.openxmlformats.org/officeDocument/2006/math">
                  <m:r>
                    <a:rPr kumimoji="0" lang="en-US" sz="1800" b="0" i="0" u="none" strike="noStrike" kern="0" cap="none" spc="0" normalizeH="0" baseline="0">
                      <a:ln>
                        <a:noFill/>
                      </a:ln>
                      <a:solidFill>
                        <a:prstClr val="black"/>
                      </a:solidFill>
                      <a:effectLst/>
                      <a:uLnTx/>
                      <a:uFillTx/>
                      <a:latin typeface="Cambria Math"/>
                      <a:ea typeface="+mn-ea"/>
                      <a:cs typeface="+mn-cs"/>
                    </a:rPr>
                    <m:t>=</m:t>
                  </m:r>
                  <m:f>
                    <m:f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fPr>
                    <m:num>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a:ln>
                                <a:noFill/>
                              </a:ln>
                              <a:solidFill>
                                <a:prstClr val="black"/>
                              </a:solidFill>
                              <a:effectLst/>
                              <a:uLnTx/>
                              <a:uFillTx/>
                              <a:latin typeface="Cambria Math"/>
                              <a:ea typeface="+mn-ea"/>
                              <a:cs typeface="+mn-cs"/>
                            </a:rPr>
                            <m:t>𝑉</m:t>
                          </m:r>
                        </m:e>
                        <m:sub>
                          <m:r>
                            <a:rPr kumimoji="0" lang="en-US" sz="1800" b="0" i="0" u="none" strike="noStrike" kern="0" cap="none" spc="0" normalizeH="0" baseline="0">
                              <a:ln>
                                <a:noFill/>
                              </a:ln>
                              <a:solidFill>
                                <a:prstClr val="black"/>
                              </a:solidFill>
                              <a:effectLst/>
                              <a:uLnTx/>
                              <a:uFillTx/>
                              <a:latin typeface="Cambria Math"/>
                              <a:ea typeface="+mn-ea"/>
                              <a:cs typeface="+mn-cs"/>
                            </a:rPr>
                            <m:t>𝑜𝑢𝑡</m:t>
                          </m:r>
                        </m:sub>
                      </m:sSub>
                    </m:num>
                    <m:den>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a:ln>
                                <a:noFill/>
                              </a:ln>
                              <a:solidFill>
                                <a:prstClr val="black"/>
                              </a:solidFill>
                              <a:effectLst/>
                              <a:uLnTx/>
                              <a:uFillTx/>
                              <a:latin typeface="Cambria Math"/>
                              <a:ea typeface="+mn-ea"/>
                              <a:cs typeface="+mn-cs"/>
                            </a:rPr>
                            <m:t>𝑖</m:t>
                          </m:r>
                        </m:e>
                        <m:sub>
                          <m:r>
                            <a:rPr kumimoji="0" lang="en-US" sz="1800" b="0" i="0" u="none" strike="noStrike" kern="0" cap="none" spc="0" normalizeH="0" baseline="0">
                              <a:ln>
                                <a:noFill/>
                              </a:ln>
                              <a:solidFill>
                                <a:prstClr val="black"/>
                              </a:solidFill>
                              <a:effectLst/>
                              <a:uLnTx/>
                              <a:uFillTx/>
                              <a:latin typeface="Cambria Math"/>
                              <a:ea typeface="+mn-ea"/>
                              <a:cs typeface="+mn-cs"/>
                            </a:rPr>
                            <m:t>𝐿</m:t>
                          </m:r>
                        </m:sub>
                      </m:sSub>
                    </m:den>
                  </m:f>
                  <m:r>
                    <a:rPr kumimoji="0" lang="en-US" sz="1800" b="0" i="0" u="none" strike="noStrike" kern="0" cap="none" spc="0" normalizeH="0" baseline="0">
                      <a:ln>
                        <a:noFill/>
                      </a:ln>
                      <a:solidFill>
                        <a:prstClr val="black"/>
                      </a:solidFill>
                      <a:effectLst/>
                      <a:uLnTx/>
                      <a:uFillTx/>
                      <a:latin typeface="Cambria Math"/>
                      <a:ea typeface="+mn-ea"/>
                      <a:cs typeface="+mn-cs"/>
                    </a:rPr>
                    <m:t>∗</m:t>
                  </m:r>
                  <m:f>
                    <m:f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fPr>
                    <m:num>
                      <m:r>
                        <a:rPr kumimoji="0" lang="en-US" sz="1800" b="0" i="0" u="none" strike="noStrike" kern="0" cap="none" spc="0" normalizeH="0" baseline="0">
                          <a:ln>
                            <a:noFill/>
                          </a:ln>
                          <a:solidFill>
                            <a:prstClr val="black"/>
                          </a:solidFill>
                          <a:effectLst/>
                          <a:uLnTx/>
                          <a:uFillTx/>
                          <a:latin typeface="Cambria Math"/>
                          <a:ea typeface="+mn-ea"/>
                          <a:cs typeface="+mn-cs"/>
                        </a:rPr>
                        <m:t>1</m:t>
                      </m:r>
                    </m:num>
                    <m:den>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a:ln>
                                    <a:noFill/>
                                  </a:ln>
                                  <a:solidFill>
                                    <a:prstClr val="black"/>
                                  </a:solidFill>
                                  <a:effectLst/>
                                  <a:uLnTx/>
                                  <a:uFillTx/>
                                  <a:latin typeface="Cambria Math"/>
                                  <a:ea typeface="+mn-ea"/>
                                  <a:cs typeface="+mn-cs"/>
                                </a:rPr>
                                <m:t>𝑔</m:t>
                              </m:r>
                            </m:e>
                            <m:sub>
                              <m:r>
                                <a:rPr kumimoji="0" lang="en-US" sz="1800" b="0" i="0" u="none" strike="noStrike" kern="0" cap="none" spc="0" normalizeH="0" baseline="0">
                                  <a:ln>
                                    <a:noFill/>
                                  </a:ln>
                                  <a:solidFill>
                                    <a:prstClr val="black"/>
                                  </a:solidFill>
                                  <a:effectLst/>
                                  <a:uLnTx/>
                                  <a:uFillTx/>
                                  <a:latin typeface="Cambria Math"/>
                                  <a:ea typeface="+mn-ea"/>
                                  <a:cs typeface="+mn-cs"/>
                                </a:rPr>
                                <m:t>𝑚</m:t>
                              </m:r>
                              <m:r>
                                <a:rPr kumimoji="0" lang="en-US" sz="1800" b="0" i="0" u="none" strike="noStrike" kern="0" cap="none" spc="0" normalizeH="0" baseline="0">
                                  <a:ln>
                                    <a:noFill/>
                                  </a:ln>
                                  <a:solidFill>
                                    <a:prstClr val="black"/>
                                  </a:solidFill>
                                  <a:effectLst/>
                                  <a:uLnTx/>
                                  <a:uFillTx/>
                                  <a:latin typeface="Cambria Math"/>
                                  <a:ea typeface="+mn-ea"/>
                                  <a:cs typeface="+mn-cs"/>
                                </a:rPr>
                                <m:t>_</m:t>
                              </m:r>
                              <m:r>
                                <a:rPr kumimoji="0" lang="en-US" sz="1800" b="0" i="0" u="none" strike="noStrike" kern="0" cap="none" spc="0" normalizeH="0" baseline="0">
                                  <a:ln>
                                    <a:noFill/>
                                  </a:ln>
                                  <a:solidFill>
                                    <a:prstClr val="black"/>
                                  </a:solidFill>
                                  <a:effectLst/>
                                  <a:uLnTx/>
                                  <a:uFillTx/>
                                  <a:latin typeface="Cambria Math"/>
                                  <a:ea typeface="+mn-ea"/>
                                  <a:cs typeface="+mn-cs"/>
                                </a:rPr>
                                <m:t>𝑝𝑠</m:t>
                              </m:r>
                            </m:sub>
                          </m:sSub>
                          <m:r>
                            <a:rPr kumimoji="0" lang="en-US" sz="1800" b="0" i="0" u="none" strike="noStrike" kern="0" cap="none" spc="0" normalizeH="0" baseline="0">
                              <a:ln>
                                <a:noFill/>
                              </a:ln>
                              <a:solidFill>
                                <a:prstClr val="black"/>
                              </a:solidFill>
                              <a:effectLst/>
                              <a:uLnTx/>
                              <a:uFillTx/>
                              <a:latin typeface="Cambria Math"/>
                              <a:ea typeface="+mn-ea"/>
                              <a:cs typeface="+mn-cs"/>
                            </a:rPr>
                            <m:t>𝑅</m:t>
                          </m:r>
                        </m:e>
                        <m:sub>
                          <m:r>
                            <a:rPr kumimoji="0" lang="en-US" sz="1800" b="0" i="0" u="none" strike="noStrike" kern="0" cap="none" spc="0" normalizeH="0" baseline="0">
                              <a:ln>
                                <a:noFill/>
                              </a:ln>
                              <a:solidFill>
                                <a:prstClr val="black"/>
                              </a:solidFill>
                              <a:effectLst/>
                              <a:uLnTx/>
                              <a:uFillTx/>
                              <a:latin typeface="Cambria Math"/>
                              <a:ea typeface="+mn-ea"/>
                              <a:cs typeface="+mn-cs"/>
                            </a:rPr>
                            <m:t>𝑠𝑛𝑠</m:t>
                          </m:r>
                        </m:sub>
                      </m:sSub>
                    </m:den>
                  </m:f>
                </m:oMath>
              </a14:m>
              <a:r>
                <a:rPr kumimoji="0" lang="en-US" sz="1800" b="0" i="0" u="none" strike="noStrike" kern="0" cap="none" spc="0" normalizeH="0" baseline="0">
                  <a:ln>
                    <a:noFill/>
                  </a:ln>
                  <a:solidFill>
                    <a:prstClr val="black"/>
                  </a:solidFill>
                  <a:effectLst/>
                  <a:uLnTx/>
                  <a:uFillTx/>
                  <a:latin typeface="Cambria Math"/>
                  <a:ea typeface="+mn-ea"/>
                  <a:cs typeface="+mn-cs"/>
                </a:rPr>
                <a:t> </a:t>
              </a:r>
              <a14:m>
                <m:oMath xmlns:m="http://schemas.openxmlformats.org/officeDocument/2006/math">
                  <m:r>
                    <a:rPr kumimoji="0" lang="en-US" sz="1800" b="0" i="0" u="none" strike="noStrike" kern="0" cap="none" spc="0" normalizeH="0" baseline="0">
                      <a:ln>
                        <a:noFill/>
                      </a:ln>
                      <a:solidFill>
                        <a:prstClr val="black"/>
                      </a:solidFill>
                      <a:effectLst/>
                      <a:uLnTx/>
                      <a:uFillTx/>
                      <a:latin typeface="Cambria Math"/>
                      <a:ea typeface="+mn-ea"/>
                      <a:cs typeface="+mn-cs"/>
                    </a:rPr>
                    <m:t>∗</m:t>
                  </m:r>
                  <m:f>
                    <m:f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fPr>
                    <m:num>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m:rPr>
                              <m:sty m:val="p"/>
                            </m:rPr>
                            <a:rPr kumimoji="0" lang="en-US" sz="1800" b="0" i="0" u="none" strike="noStrike" kern="0" cap="none" spc="0" normalizeH="0" baseline="0">
                              <a:ln>
                                <a:noFill/>
                              </a:ln>
                              <a:solidFill>
                                <a:prstClr val="black"/>
                              </a:solidFill>
                              <a:effectLst/>
                              <a:uLnTx/>
                              <a:uFillTx/>
                              <a:latin typeface="Cambria Math"/>
                              <a:ea typeface="+mn-ea"/>
                              <a:cs typeface="+mn-cs"/>
                            </a:rPr>
                            <m:t>V</m:t>
                          </m:r>
                        </m:e>
                        <m:sub>
                          <m:r>
                            <a:rPr kumimoji="0" lang="en-US" sz="1800" b="0" i="0" u="none" strike="noStrike" kern="0" cap="none" spc="0" normalizeH="0" baseline="0">
                              <a:ln>
                                <a:noFill/>
                              </a:ln>
                              <a:solidFill>
                                <a:prstClr val="black"/>
                              </a:solidFill>
                              <a:effectLst/>
                              <a:uLnTx/>
                              <a:uFillTx/>
                              <a:latin typeface="Cambria Math"/>
                              <a:ea typeface="+mn-ea"/>
                              <a:cs typeface="+mn-cs"/>
                            </a:rPr>
                            <m:t>𝑐</m:t>
                          </m:r>
                        </m:sub>
                      </m:sSub>
                    </m:num>
                    <m:den>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a:ln>
                                <a:noFill/>
                              </a:ln>
                              <a:solidFill>
                                <a:prstClr val="black"/>
                              </a:solidFill>
                              <a:effectLst/>
                              <a:uLnTx/>
                              <a:uFillTx/>
                              <a:latin typeface="Cambria Math"/>
                              <a:ea typeface="+mn-ea"/>
                              <a:cs typeface="+mn-cs"/>
                            </a:rPr>
                            <m:t>𝑉</m:t>
                          </m:r>
                        </m:e>
                        <m:sub>
                          <m:r>
                            <a:rPr kumimoji="0" lang="en-US" sz="1800" b="0" i="1" u="none" strike="noStrike" kern="0" cap="none" spc="0" normalizeH="0" baseline="0">
                              <a:ln>
                                <a:noFill/>
                              </a:ln>
                              <a:solidFill>
                                <a:prstClr val="black"/>
                              </a:solidFill>
                              <a:effectLst/>
                              <a:uLnTx/>
                              <a:uFillTx/>
                              <a:latin typeface="Cambria Math"/>
                              <a:ea typeface="+mn-ea"/>
                              <a:cs typeface="+mn-cs"/>
                            </a:rPr>
                            <m:t>𝑟𝑒𝑓</m:t>
                          </m:r>
                        </m:sub>
                      </m:sSub>
                    </m:den>
                  </m:f>
                </m:oMath>
              </a14:m>
              <a:r>
                <a:rPr kumimoji="0" lang="en-US" sz="1800" b="0" i="0" u="none" strike="noStrike" kern="0" cap="none" spc="0" normalizeH="0" baseline="0">
                  <a:ln>
                    <a:noFill/>
                  </a:ln>
                  <a:solidFill>
                    <a:prstClr val="black"/>
                  </a:solidFill>
                  <a:effectLst/>
                  <a:uLnTx/>
                  <a:uFillTx/>
                  <a:latin typeface="Cambria Math"/>
                  <a:ea typeface="+mn-ea"/>
                  <a:cs typeface="+mn-cs"/>
                </a:rPr>
                <a:t>*</a:t>
              </a:r>
              <a14:m>
                <m:oMath xmlns:m="http://schemas.openxmlformats.org/officeDocument/2006/math">
                  <m:f>
                    <m:f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fPr>
                    <m:num>
                      <m:sSub>
                        <m:sSub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sSubPr>
                        <m:e>
                          <m:r>
                            <m:rPr>
                              <m:sty m:val="p"/>
                            </m:rPr>
                            <a:rPr kumimoji="0" lang="en-US" sz="1800" b="0" i="0" u="none" strike="noStrike" kern="0" cap="none" spc="0" normalizeH="0" baseline="0" noProof="0">
                              <a:ln>
                                <a:noFill/>
                              </a:ln>
                              <a:solidFill>
                                <a:prstClr val="black"/>
                              </a:solidFill>
                              <a:effectLst/>
                              <a:uLnTx/>
                              <a:uFillTx/>
                              <a:latin typeface="Cambria Math"/>
                              <a:ea typeface="+mn-ea"/>
                              <a:cs typeface="+mn-cs"/>
                            </a:rPr>
                            <m:t>V</m:t>
                          </m:r>
                        </m:e>
                        <m:sub>
                          <m:r>
                            <a:rPr kumimoji="0" lang="en-US" sz="1800" b="0" i="1" u="none" strike="noStrike" kern="0" cap="none" spc="0" normalizeH="0" baseline="0" noProof="0">
                              <a:ln>
                                <a:noFill/>
                              </a:ln>
                              <a:solidFill>
                                <a:prstClr val="black"/>
                              </a:solidFill>
                              <a:effectLst/>
                              <a:uLnTx/>
                              <a:uFillTx/>
                              <a:latin typeface="Cambria Math"/>
                              <a:ea typeface="+mn-ea"/>
                              <a:cs typeface="+mn-cs"/>
                            </a:rPr>
                            <m:t>𝑟𝑒𝑓</m:t>
                          </m:r>
                        </m:sub>
                      </m:sSub>
                    </m:num>
                    <m:den>
                      <m:sSub>
                        <m:sSub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noProof="0">
                              <a:ln>
                                <a:noFill/>
                              </a:ln>
                              <a:solidFill>
                                <a:prstClr val="black"/>
                              </a:solidFill>
                              <a:effectLst/>
                              <a:uLnTx/>
                              <a:uFillTx/>
                              <a:latin typeface="Cambria Math"/>
                              <a:ea typeface="+mn-ea"/>
                              <a:cs typeface="+mn-cs"/>
                            </a:rPr>
                            <m:t>𝑉</m:t>
                          </m:r>
                        </m:e>
                        <m:sub>
                          <m:r>
                            <a:rPr kumimoji="0" lang="en-US" sz="1800" b="0" i="0" u="none" strike="noStrike" kern="0" cap="none" spc="0" normalizeH="0" baseline="0" noProof="0">
                              <a:ln>
                                <a:noFill/>
                              </a:ln>
                              <a:solidFill>
                                <a:prstClr val="black"/>
                              </a:solidFill>
                              <a:effectLst/>
                              <a:uLnTx/>
                              <a:uFillTx/>
                              <a:latin typeface="Cambria Math"/>
                              <a:ea typeface="+mn-ea"/>
                              <a:cs typeface="+mn-cs"/>
                            </a:rPr>
                            <m:t>𝑜𝑢𝑡</m:t>
                          </m:r>
                        </m:sub>
                      </m:sSub>
                    </m:den>
                  </m:f>
                </m:oMath>
              </a14:m>
              <a:endParaRPr kumimoji="0" lang="en-US" sz="1800" b="0" i="0" u="none" strike="noStrike" kern="0" cap="none" spc="0" normalizeH="0" baseline="0">
                <a:ln>
                  <a:noFill/>
                </a:ln>
                <a:solidFill>
                  <a:prstClr val="black"/>
                </a:solidFill>
                <a:effectLst/>
                <a:uLnTx/>
                <a:uFillTx/>
                <a:latin typeface="Cambria Math"/>
                <a:ea typeface="+mn-ea"/>
                <a:cs typeface="+mn-cs"/>
              </a:endParaRPr>
            </a:p>
          </xdr:txBody>
        </xdr:sp>
      </mc:Choice>
      <mc:Fallback xmlns="">
        <xdr:sp macro="" textlink="">
          <xdr:nvSpPr>
            <xdr:cNvPr id="7" name="TextBox 6"/>
            <xdr:cNvSpPr txBox="1"/>
          </xdr:nvSpPr>
          <xdr:spPr>
            <a:xfrm>
              <a:off x="10337800" y="13616564"/>
              <a:ext cx="3249218" cy="1707201"/>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marL="0" indent="0" algn="l" rtl="0"/>
              <a:r>
                <a:rPr kumimoji="0" lang="en-US" sz="1400" b="0" i="0" u="none" strike="noStrike" kern="0" cap="none" spc="0" normalizeH="0" baseline="0">
                  <a:ln>
                    <a:noFill/>
                  </a:ln>
                  <a:solidFill>
                    <a:prstClr val="black"/>
                  </a:solidFill>
                  <a:effectLst/>
                  <a:uLnTx/>
                  <a:uFillTx/>
                  <a:latin typeface="Cambria Math"/>
                  <a:ea typeface="+mn-ea"/>
                  <a:cs typeface="+mn-cs"/>
                </a:rPr>
                <a:t>loop transfer function</a:t>
              </a:r>
            </a:p>
            <a:p>
              <a:pPr marL="0" indent="0" algn="l" rtl="0"/>
              <a:endParaRPr kumimoji="0" lang="en-US" sz="1400" b="0" i="0" u="none" strike="noStrike" kern="0" cap="none" spc="0" normalizeH="0" baseline="0">
                <a:ln>
                  <a:noFill/>
                </a:ln>
                <a:solidFill>
                  <a:prstClr val="black"/>
                </a:solidFill>
                <a:effectLst/>
                <a:uLnTx/>
                <a:uFillTx/>
                <a:latin typeface="Cambria Math"/>
                <a:ea typeface="+mn-ea"/>
                <a:cs typeface="+mn-cs"/>
              </a:endParaRPr>
            </a:p>
            <a:p>
              <a:pPr marL="0" indent="0" algn="l" rtl="0"/>
              <a:r>
                <a:rPr kumimoji="0" lang="en-US" altLang="zh-CN" sz="1800" b="0" i="0" u="none" strike="noStrike" kern="0" cap="none" spc="0" normalizeH="0" baseline="0">
                  <a:ln>
                    <a:noFill/>
                  </a:ln>
                  <a:solidFill>
                    <a:prstClr val="black"/>
                  </a:solidFill>
                  <a:effectLst/>
                  <a:uLnTx/>
                  <a:uFillTx/>
                  <a:latin typeface="Cambria Math"/>
                  <a:ea typeface="+mn-ea"/>
                  <a:cs typeface="+mn-cs"/>
                </a:rPr>
                <a:t>𝐺_𝐿𝑂𝑂𝑃</a:t>
              </a:r>
              <a:r>
                <a:rPr kumimoji="0" lang="en-US" sz="1800" b="0" i="0" u="none" strike="noStrike" kern="0" cap="none" spc="0" normalizeH="0" baseline="0">
                  <a:ln>
                    <a:noFill/>
                  </a:ln>
                  <a:solidFill>
                    <a:prstClr val="black"/>
                  </a:solidFill>
                  <a:effectLst/>
                  <a:uLnTx/>
                  <a:uFillTx/>
                  <a:latin typeface="Cambria Math"/>
                  <a:ea typeface="+mn-ea"/>
                  <a:cs typeface="+mn-cs"/>
                </a:rPr>
                <a:t>=</a:t>
              </a:r>
              <a:r>
                <a:rPr kumimoji="0" lang="en-US" altLang="zh-CN" sz="1800" b="0" i="0" u="none" strike="noStrike" kern="0" cap="none" spc="0" normalizeH="0" baseline="0">
                  <a:ln>
                    <a:noFill/>
                  </a:ln>
                  <a:solidFill>
                    <a:prstClr val="black"/>
                  </a:solidFill>
                  <a:effectLst/>
                  <a:uLnTx/>
                  <a:uFillTx/>
                  <a:latin typeface="Cambria Math"/>
                  <a:ea typeface="+mn-ea"/>
                  <a:cs typeface="+mn-cs"/>
                </a:rPr>
                <a:t>𝐺_</a:t>
              </a:r>
              <a:r>
                <a:rPr kumimoji="0" lang="en-US" sz="1800" b="0" i="0" u="none" strike="noStrike" kern="0" cap="none" spc="0" normalizeH="0" baseline="0">
                  <a:ln>
                    <a:noFill/>
                  </a:ln>
                  <a:solidFill>
                    <a:prstClr val="black"/>
                  </a:solidFill>
                  <a:effectLst/>
                  <a:uLnTx/>
                  <a:uFillTx/>
                  <a:latin typeface="Cambria Math"/>
                  <a:ea typeface="+mn-ea"/>
                  <a:cs typeface="+mn-cs"/>
                </a:rPr>
                <a:t>𝑣𝐿*</a:t>
              </a:r>
              <a:r>
                <a:rPr kumimoji="0" lang="en-US" altLang="zh-CN" sz="1800" b="0" i="0" u="none" strike="noStrike" kern="0" cap="none" spc="0" normalizeH="0" baseline="0">
                  <a:ln>
                    <a:noFill/>
                  </a:ln>
                  <a:solidFill>
                    <a:prstClr val="black"/>
                  </a:solidFill>
                  <a:effectLst/>
                  <a:uLnTx/>
                  <a:uFillTx/>
                  <a:latin typeface="Cambria Math"/>
                  <a:ea typeface="+mn-ea"/>
                  <a:cs typeface="+mn-cs"/>
                </a:rPr>
                <a:t>𝐺_𝐿</a:t>
              </a:r>
              <a:r>
                <a:rPr kumimoji="0" lang="en-US" sz="1800" b="0" i="0" u="none" strike="noStrike" kern="0" cap="none" spc="0" normalizeH="0" baseline="0">
                  <a:ln>
                    <a:noFill/>
                  </a:ln>
                  <a:solidFill>
                    <a:prstClr val="black"/>
                  </a:solidFill>
                  <a:effectLst/>
                  <a:uLnTx/>
                  <a:uFillTx/>
                  <a:latin typeface="Cambria Math"/>
                  <a:ea typeface="+mn-ea"/>
                  <a:cs typeface="+mn-cs"/>
                </a:rPr>
                <a:t>𝑐*</a:t>
              </a:r>
              <a:r>
                <a:rPr kumimoji="0" lang="en-US" altLang="zh-CN" sz="1800" b="0" i="0" u="none" strike="noStrike" kern="0" cap="none" spc="0" normalizeH="0" baseline="0">
                  <a:ln>
                    <a:noFill/>
                  </a:ln>
                  <a:solidFill>
                    <a:prstClr val="black"/>
                  </a:solidFill>
                  <a:effectLst/>
                  <a:uLnTx/>
                  <a:uFillTx/>
                  <a:latin typeface="Cambria Math"/>
                  <a:ea typeface="+mn-ea"/>
                  <a:cs typeface="+mn-cs"/>
                </a:rPr>
                <a:t>𝐺_</a:t>
              </a:r>
              <a:r>
                <a:rPr kumimoji="0" lang="en-US" sz="1800" b="0" i="0" u="none" strike="noStrike" kern="0" cap="none" spc="0" normalizeH="0" baseline="0">
                  <a:ln>
                    <a:noFill/>
                  </a:ln>
                  <a:solidFill>
                    <a:prstClr val="black"/>
                  </a:solidFill>
                  <a:effectLst/>
                  <a:uLnTx/>
                  <a:uFillTx/>
                  <a:latin typeface="Cambria Math"/>
                  <a:ea typeface="+mn-ea"/>
                  <a:cs typeface="+mn-cs"/>
                </a:rPr>
                <a:t>𝑐FB</a:t>
              </a:r>
              <a:r>
                <a:rPr kumimoji="0" lang="en-US" sz="1800" b="0" i="0" u="none" strike="noStrike" kern="0" cap="none" spc="0" normalizeH="0" baseline="0" noProof="0">
                  <a:ln>
                    <a:noFill/>
                  </a:ln>
                  <a:solidFill>
                    <a:prstClr val="black"/>
                  </a:solidFill>
                  <a:effectLst/>
                  <a:uLnTx/>
                  <a:uFillTx/>
                  <a:latin typeface="Cambria Math"/>
                  <a:ea typeface="+mn-ea"/>
                  <a:cs typeface="+mn-cs"/>
                </a:rPr>
                <a:t>*</a:t>
              </a:r>
              <a:r>
                <a:rPr kumimoji="0" lang="en-US" altLang="zh-CN" sz="1800" b="0" i="0" u="none" strike="noStrike" kern="0" cap="none" spc="0" normalizeH="0" baseline="0" noProof="0">
                  <a:ln>
                    <a:noFill/>
                  </a:ln>
                  <a:solidFill>
                    <a:prstClr val="black"/>
                  </a:solidFill>
                  <a:effectLst/>
                  <a:uLnTx/>
                  <a:uFillTx/>
                  <a:latin typeface="Cambria Math"/>
                  <a:ea typeface="+mn-ea"/>
                  <a:cs typeface="+mn-cs"/>
                </a:rPr>
                <a:t>𝐺_</a:t>
              </a:r>
              <a:r>
                <a:rPr kumimoji="0" lang="en-US" sz="1800" b="0" i="0" u="none" strike="noStrike" kern="0" cap="none" spc="0" normalizeH="0" baseline="0" noProof="0">
                  <a:ln>
                    <a:noFill/>
                  </a:ln>
                  <a:solidFill>
                    <a:prstClr val="black"/>
                  </a:solidFill>
                  <a:effectLst/>
                  <a:uLnTx/>
                  <a:uFillTx/>
                  <a:latin typeface="Cambria Math"/>
                  <a:ea typeface="+mn-ea"/>
                  <a:cs typeface="+mn-cs"/>
                </a:rPr>
                <a:t>FB𝑣</a:t>
              </a:r>
              <a:endParaRPr kumimoji="0" lang="en-US" sz="1800" b="0" i="0" u="none" strike="noStrike" kern="0" cap="none" spc="0" normalizeH="0" baseline="0">
                <a:ln>
                  <a:noFill/>
                </a:ln>
                <a:solidFill>
                  <a:prstClr val="black"/>
                </a:solidFill>
                <a:effectLst/>
                <a:uLnTx/>
                <a:uFillTx/>
                <a:latin typeface="Cambria Math"/>
                <a:ea typeface="+mn-ea"/>
                <a:cs typeface="+mn-cs"/>
              </a:endParaRPr>
            </a:p>
            <a:p>
              <a:pPr marL="0" indent="0" algn="l" rtl="0"/>
              <a:r>
                <a:rPr kumimoji="0" lang="en-US" sz="1800" b="0" i="0" u="none" strike="noStrike" kern="0" cap="none" spc="0" normalizeH="0" baseline="0">
                  <a:ln>
                    <a:noFill/>
                  </a:ln>
                  <a:solidFill>
                    <a:prstClr val="black"/>
                  </a:solidFill>
                  <a:effectLst/>
                  <a:uLnTx/>
                  <a:uFillTx/>
                  <a:latin typeface="Cambria Math"/>
                  <a:ea typeface="+mn-ea"/>
                  <a:cs typeface="+mn-cs"/>
                </a:rPr>
                <a:t>          </a:t>
              </a:r>
            </a:p>
            <a:p>
              <a:pPr marL="0" indent="0" algn="l" rtl="0"/>
              <a:r>
                <a:rPr kumimoji="0" lang="en-US" sz="1800" b="0" i="0" u="none" strike="noStrike" kern="0" cap="none" spc="0" normalizeH="0" baseline="0">
                  <a:ln>
                    <a:noFill/>
                  </a:ln>
                  <a:solidFill>
                    <a:prstClr val="black"/>
                  </a:solidFill>
                  <a:effectLst/>
                  <a:uLnTx/>
                  <a:uFillTx/>
                  <a:latin typeface="Cambria Math"/>
                  <a:ea typeface="+mn-ea"/>
                  <a:cs typeface="+mn-cs"/>
                </a:rPr>
                <a:t>=𝑉_𝑜𝑢𝑡/𝑖_𝐿 ∗1/〖𝑔_(𝑚_𝑝𝑠) 𝑅〗_𝑠𝑛𝑠  ∗V_𝑐/𝑉_𝑟𝑒𝑓 *</a:t>
              </a:r>
              <a:r>
                <a:rPr kumimoji="0" lang="en-US" sz="1800" b="0" i="0" u="none" strike="noStrike" kern="0" cap="none" spc="0" normalizeH="0" baseline="0" noProof="0">
                  <a:ln>
                    <a:noFill/>
                  </a:ln>
                  <a:solidFill>
                    <a:prstClr val="black"/>
                  </a:solidFill>
                  <a:effectLst/>
                  <a:uLnTx/>
                  <a:uFillTx/>
                  <a:latin typeface="Cambria Math"/>
                  <a:ea typeface="+mn-ea"/>
                  <a:cs typeface="+mn-cs"/>
                </a:rPr>
                <a:t>V_𝑟𝑒𝑓/𝑉_𝑜𝑢𝑡 </a:t>
              </a:r>
              <a:endParaRPr kumimoji="0" lang="en-US" sz="1800" b="0" i="0" u="none" strike="noStrike" kern="0" cap="none" spc="0" normalizeH="0" baseline="0">
                <a:ln>
                  <a:noFill/>
                </a:ln>
                <a:solidFill>
                  <a:prstClr val="black"/>
                </a:solidFill>
                <a:effectLst/>
                <a:uLnTx/>
                <a:uFillTx/>
                <a:latin typeface="Cambria Math"/>
                <a:ea typeface="+mn-ea"/>
                <a:cs typeface="+mn-cs"/>
              </a:endParaRPr>
            </a:p>
          </xdr:txBody>
        </xdr:sp>
      </mc:Fallback>
    </mc:AlternateContent>
    <xdr:clientData/>
  </xdr:twoCellAnchor>
  <xdr:twoCellAnchor>
    <xdr:from>
      <xdr:col>3</xdr:col>
      <xdr:colOff>4536</xdr:colOff>
      <xdr:row>69</xdr:row>
      <xdr:rowOff>88447</xdr:rowOff>
    </xdr:from>
    <xdr:to>
      <xdr:col>15</xdr:col>
      <xdr:colOff>23770</xdr:colOff>
      <xdr:row>92</xdr:row>
      <xdr:rowOff>75333</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633791</xdr:colOff>
      <xdr:row>94</xdr:row>
      <xdr:rowOff>9676</xdr:rowOff>
    </xdr:from>
    <xdr:to>
      <xdr:col>15</xdr:col>
      <xdr:colOff>9558</xdr:colOff>
      <xdr:row>116</xdr:row>
      <xdr:rowOff>177537</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1</xdr:colOff>
      <xdr:row>97</xdr:row>
      <xdr:rowOff>0</xdr:rowOff>
    </xdr:from>
    <xdr:to>
      <xdr:col>20</xdr:col>
      <xdr:colOff>490538</xdr:colOff>
      <xdr:row>108</xdr:row>
      <xdr:rowOff>164433</xdr:rowOff>
    </xdr:to>
    <mc:AlternateContent xmlns:mc="http://schemas.openxmlformats.org/markup-compatibility/2006" xmlns:a14="http://schemas.microsoft.com/office/drawing/2010/main">
      <mc:Choice Requires="a14">
        <xdr:sp macro="" textlink="">
          <xdr:nvSpPr>
            <xdr:cNvPr id="10" name="TextBox 7">
              <a:extLst>
                <a:ext uri="{FF2B5EF4-FFF2-40B4-BE49-F238E27FC236}">
                  <a16:creationId xmlns:a16="http://schemas.microsoft.com/office/drawing/2014/main" id="{00000000-0008-0000-0100-00000A000000}"/>
                </a:ext>
              </a:extLst>
            </xdr:cNvPr>
            <xdr:cNvSpPr txBox="1"/>
          </xdr:nvSpPr>
          <xdr:spPr>
            <a:xfrm>
              <a:off x="10810876" y="17987963"/>
              <a:ext cx="3081337" cy="2155158"/>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US" sz="1400" i="0">
                  <a:latin typeface="Cambria Math"/>
                </a:rPr>
                <a:t>feedforward transfer</a:t>
              </a:r>
              <a:r>
                <a:rPr lang="en-US" sz="1400" i="0" baseline="0">
                  <a:latin typeface="Cambria Math"/>
                </a:rPr>
                <a:t> function</a:t>
              </a:r>
            </a:p>
            <a:p>
              <a:endParaRPr lang="en-US" i="1">
                <a:latin typeface="Cambria Math"/>
              </a:endParaRPr>
            </a:p>
            <a:p>
              <a:pPr/>
              <a14:m>
                <m:oMathPara xmlns:m="http://schemas.openxmlformats.org/officeDocument/2006/math">
                  <m:oMathParaPr>
                    <m:jc m:val="centerGroup"/>
                  </m:oMathParaPr>
                  <m:oMath xmlns:m="http://schemas.openxmlformats.org/officeDocument/2006/math">
                    <m:sSub>
                      <m:sSubPr>
                        <m:ctrlPr>
                          <a:rPr lang="en-US" sz="1400" i="1">
                            <a:latin typeface="Cambria Math" panose="02040503050406030204" pitchFamily="18" charset="0"/>
                          </a:rPr>
                        </m:ctrlPr>
                      </m:sSubPr>
                      <m:e>
                        <m:r>
                          <a:rPr lang="en-US" altLang="zh-CN" sz="1400" b="0" i="1">
                            <a:latin typeface="Cambria Math"/>
                          </a:rPr>
                          <m:t>𝐺</m:t>
                        </m:r>
                      </m:e>
                      <m:sub>
                        <m:r>
                          <a:rPr lang="en-US" altLang="zh-CN" sz="1400" b="0" i="1">
                            <a:latin typeface="Cambria Math"/>
                          </a:rPr>
                          <m:t>𝑓𝑒𝑒𝑑𝑓𝑜𝑟𝑤𝑎𝑟𝑑</m:t>
                        </m:r>
                      </m:sub>
                    </m:sSub>
                    <m:r>
                      <a:rPr lang="en-US" sz="1400" b="0" i="1">
                        <a:latin typeface="Cambria Math"/>
                      </a:rPr>
                      <m:t>=</m:t>
                    </m:r>
                    <m:f>
                      <m:fPr>
                        <m:ctrlPr>
                          <a:rPr lang="en-US" sz="1400" i="1">
                            <a:latin typeface="Cambria Math" panose="02040503050406030204" pitchFamily="18" charset="0"/>
                          </a:rPr>
                        </m:ctrlPr>
                      </m:fPr>
                      <m:num>
                        <m:r>
                          <a:rPr lang="en-US" sz="1400" b="0" i="1">
                            <a:latin typeface="Cambria Math"/>
                          </a:rPr>
                          <m:t>1+</m:t>
                        </m:r>
                        <m:f>
                          <m:fPr>
                            <m:ctrlPr>
                              <a:rPr lang="en-US" sz="1400" b="0" i="1">
                                <a:latin typeface="Cambria Math" panose="02040503050406030204" pitchFamily="18" charset="0"/>
                              </a:rPr>
                            </m:ctrlPr>
                          </m:fPr>
                          <m:num>
                            <m:r>
                              <a:rPr lang="en-US" sz="1400" b="0" i="1">
                                <a:latin typeface="Cambria Math"/>
                              </a:rPr>
                              <m:t>𝑠</m:t>
                            </m:r>
                          </m:num>
                          <m:den>
                            <m:sSub>
                              <m:sSubPr>
                                <m:ctrlPr>
                                  <a:rPr lang="en-US" sz="1100" i="1" kern="1200">
                                    <a:solidFill>
                                      <a:schemeClr val="tx1"/>
                                    </a:solidFill>
                                    <a:effectLst/>
                                    <a:latin typeface="Cambria Math" panose="02040503050406030204" pitchFamily="18" charset="0"/>
                                    <a:ea typeface="+mn-ea"/>
                                    <a:cs typeface="Arial" charset="0"/>
                                  </a:rPr>
                                </m:ctrlPr>
                              </m:sSubPr>
                              <m:e>
                                <m:r>
                                  <a:rPr lang="en-US" altLang="zh-CN" sz="1100" b="0" i="1" kern="1200">
                                    <a:solidFill>
                                      <a:schemeClr val="tx1"/>
                                    </a:solidFill>
                                    <a:effectLst/>
                                    <a:latin typeface="Cambria Math"/>
                                    <a:ea typeface="+mn-ea"/>
                                    <a:cs typeface="Arial" charset="0"/>
                                  </a:rPr>
                                  <m:t>1/(</m:t>
                                </m:r>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2</m:t>
                                </m:r>
                              </m:sub>
                            </m:sSub>
                            <m:sSub>
                              <m:sSubPr>
                                <m:ctrlPr>
                                  <a:rPr lang="en-US" sz="110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𝐶</m:t>
                                </m:r>
                              </m:e>
                              <m:sub>
                                <m:r>
                                  <a:rPr lang="en-US" sz="1100" b="0" i="1" kern="1200">
                                    <a:solidFill>
                                      <a:schemeClr val="tx1"/>
                                    </a:solidFill>
                                    <a:effectLst/>
                                    <a:latin typeface="Cambria Math"/>
                                    <a:ea typeface="+mn-ea"/>
                                    <a:cs typeface="Arial" charset="0"/>
                                  </a:rPr>
                                  <m:t>𝑓𝑓</m:t>
                                </m:r>
                              </m:sub>
                            </m:sSub>
                            <m:r>
                              <a:rPr lang="en-US" sz="1100" b="0" i="1" kern="1200">
                                <a:solidFill>
                                  <a:schemeClr val="tx1"/>
                                </a:solidFill>
                                <a:effectLst/>
                                <a:latin typeface="Cambria Math"/>
                                <a:ea typeface="+mn-ea"/>
                                <a:cs typeface="Arial" charset="0"/>
                              </a:rPr>
                              <m:t>)</m:t>
                            </m:r>
                          </m:den>
                        </m:f>
                      </m:num>
                      <m:den>
                        <m:r>
                          <a:rPr lang="en-US" sz="1100" b="0" i="1" kern="1200">
                            <a:solidFill>
                              <a:schemeClr val="tx1"/>
                            </a:solidFill>
                            <a:effectLst/>
                            <a:latin typeface="Cambria Math"/>
                            <a:ea typeface="+mn-ea"/>
                            <a:cs typeface="Arial" charset="0"/>
                          </a:rPr>
                          <m:t>1+</m:t>
                        </m:r>
                        <m:f>
                          <m:fPr>
                            <m:ctrlPr>
                              <a:rPr lang="en-US" sz="1100" b="0" i="1" kern="1200">
                                <a:solidFill>
                                  <a:schemeClr val="tx1"/>
                                </a:solidFill>
                                <a:effectLst/>
                                <a:latin typeface="Cambria Math" panose="02040503050406030204" pitchFamily="18" charset="0"/>
                                <a:ea typeface="+mn-ea"/>
                                <a:cs typeface="Arial" charset="0"/>
                              </a:rPr>
                            </m:ctrlPr>
                          </m:fPr>
                          <m:num>
                            <m:r>
                              <a:rPr lang="en-US" sz="1100" b="0" i="1" kern="1200">
                                <a:solidFill>
                                  <a:schemeClr val="tx1"/>
                                </a:solidFill>
                                <a:effectLst/>
                                <a:latin typeface="Cambria Math"/>
                                <a:ea typeface="+mn-ea"/>
                                <a:cs typeface="Arial" charset="0"/>
                              </a:rPr>
                              <m:t>𝑠</m:t>
                            </m:r>
                          </m:num>
                          <m:den>
                            <m:r>
                              <a:rPr lang="en-US" sz="1100" b="0" i="1" kern="1200">
                                <a:solidFill>
                                  <a:schemeClr val="tx1"/>
                                </a:solidFill>
                                <a:effectLst/>
                                <a:latin typeface="Cambria Math"/>
                                <a:ea typeface="+mn-ea"/>
                                <a:cs typeface="Arial" charset="0"/>
                              </a:rPr>
                              <m:t>1/(</m:t>
                            </m:r>
                            <m:f>
                              <m:fPr>
                                <m:ctrlPr>
                                  <a:rPr lang="en-US" sz="1100" b="0" i="1" kern="1200">
                                    <a:solidFill>
                                      <a:schemeClr val="tx1"/>
                                    </a:solidFill>
                                    <a:effectLst/>
                                    <a:latin typeface="Cambria Math" panose="02040503050406030204" pitchFamily="18" charset="0"/>
                                    <a:ea typeface="+mn-ea"/>
                                    <a:cs typeface="Arial" charset="0"/>
                                  </a:rPr>
                                </m:ctrlPr>
                              </m:fPr>
                              <m:num>
                                <m:sSub>
                                  <m:sSubPr>
                                    <m:ctrlPr>
                                      <a:rPr lang="en-US" sz="1100" b="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1</m:t>
                                    </m:r>
                                  </m:sub>
                                </m:sSub>
                                <m:r>
                                  <a:rPr lang="en-US" sz="1100" b="0" i="1" kern="1200">
                                    <a:solidFill>
                                      <a:schemeClr val="tx1"/>
                                    </a:solidFill>
                                    <a:effectLst/>
                                    <a:latin typeface="Cambria Math"/>
                                    <a:ea typeface="+mn-ea"/>
                                    <a:cs typeface="Arial" charset="0"/>
                                  </a:rPr>
                                  <m:t>∗</m:t>
                                </m:r>
                                <m:sSub>
                                  <m:sSubPr>
                                    <m:ctrlPr>
                                      <a:rPr lang="en-US" sz="1100" b="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2</m:t>
                                    </m:r>
                                  </m:sub>
                                </m:sSub>
                              </m:num>
                              <m:den>
                                <m:sSub>
                                  <m:sSubPr>
                                    <m:ctrlPr>
                                      <a:rPr lang="en-US" sz="1100" b="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1</m:t>
                                    </m:r>
                                  </m:sub>
                                </m:sSub>
                                <m:r>
                                  <a:rPr lang="en-US" sz="1100" b="0" i="1" kern="1200">
                                    <a:solidFill>
                                      <a:schemeClr val="tx1"/>
                                    </a:solidFill>
                                    <a:effectLst/>
                                    <a:latin typeface="Cambria Math"/>
                                    <a:ea typeface="+mn-ea"/>
                                    <a:cs typeface="Arial" charset="0"/>
                                  </a:rPr>
                                  <m:t>+</m:t>
                                </m:r>
                                <m:sSub>
                                  <m:sSubPr>
                                    <m:ctrlPr>
                                      <a:rPr lang="en-US" sz="1100" b="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2</m:t>
                                    </m:r>
                                  </m:sub>
                                </m:sSub>
                              </m:den>
                            </m:f>
                            <m:sSub>
                              <m:sSubPr>
                                <m:ctrlPr>
                                  <a:rPr lang="en-US" sz="110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𝐶</m:t>
                                </m:r>
                              </m:e>
                              <m:sub>
                                <m:r>
                                  <a:rPr lang="en-US" sz="1100" b="0" i="1" kern="1200">
                                    <a:solidFill>
                                      <a:schemeClr val="tx1"/>
                                    </a:solidFill>
                                    <a:effectLst/>
                                    <a:latin typeface="Cambria Math"/>
                                    <a:ea typeface="+mn-ea"/>
                                    <a:cs typeface="Arial" charset="0"/>
                                  </a:rPr>
                                  <m:t>𝑓𝑓</m:t>
                                </m:r>
                              </m:sub>
                            </m:sSub>
                            <m:r>
                              <a:rPr lang="en-US" sz="1100" b="0" i="1" kern="1200">
                                <a:solidFill>
                                  <a:schemeClr val="tx1"/>
                                </a:solidFill>
                                <a:effectLst/>
                                <a:latin typeface="Cambria Math"/>
                                <a:ea typeface="+mn-ea"/>
                                <a:cs typeface="Arial" charset="0"/>
                              </a:rPr>
                              <m:t>)</m:t>
                            </m:r>
                          </m:den>
                        </m:f>
                      </m:den>
                    </m:f>
                  </m:oMath>
                </m:oMathPara>
              </a14:m>
              <a:endParaRPr lang="en-US"/>
            </a:p>
          </xdr:txBody>
        </xdr:sp>
      </mc:Choice>
      <mc:Fallback xmlns="">
        <xdr:sp macro="" textlink="">
          <xdr:nvSpPr>
            <xdr:cNvPr id="10" name="TextBox 7"/>
            <xdr:cNvSpPr txBox="1"/>
          </xdr:nvSpPr>
          <xdr:spPr>
            <a:xfrm>
              <a:off x="10810876" y="17987963"/>
              <a:ext cx="3081337" cy="2155158"/>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US" sz="1400" i="0">
                  <a:latin typeface="Cambria Math"/>
                </a:rPr>
                <a:t>feedforward transfer</a:t>
              </a:r>
              <a:r>
                <a:rPr lang="en-US" sz="1400" i="0" baseline="0">
                  <a:latin typeface="Cambria Math"/>
                </a:rPr>
                <a:t> function</a:t>
              </a:r>
            </a:p>
            <a:p>
              <a:endParaRPr lang="en-US" i="1">
                <a:latin typeface="Cambria Math"/>
              </a:endParaRPr>
            </a:p>
            <a:p>
              <a:pPr/>
              <a:r>
                <a:rPr lang="en-US" altLang="zh-CN" sz="1400" b="0" i="0">
                  <a:latin typeface="Cambria Math"/>
                </a:rPr>
                <a:t>𝐺_𝑓𝑒𝑒𝑑𝑓𝑜𝑟𝑤𝑎𝑟𝑑</a:t>
              </a:r>
              <a:r>
                <a:rPr lang="en-US" sz="1400" b="0" i="0">
                  <a:latin typeface="Cambria Math"/>
                </a:rPr>
                <a:t>=</a:t>
              </a:r>
              <a:r>
                <a:rPr lang="en-US" sz="1400" i="0">
                  <a:latin typeface="Cambria Math"/>
                </a:rPr>
                <a:t>(</a:t>
              </a:r>
              <a:r>
                <a:rPr lang="en-US" sz="1400" b="0" i="0">
                  <a:latin typeface="Cambria Math"/>
                </a:rPr>
                <a:t>1+𝑠/(</a:t>
              </a:r>
              <a:r>
                <a:rPr lang="en-US" sz="1100" b="0" i="0" kern="1200">
                  <a:solidFill>
                    <a:schemeClr val="tx1"/>
                  </a:solidFill>
                  <a:effectLst/>
                  <a:latin typeface="Cambria Math"/>
                  <a:ea typeface="+mn-ea"/>
                </a:rPr>
                <a:t>〖</a:t>
              </a:r>
              <a:r>
                <a:rPr lang="en-US" altLang="zh-CN" sz="1100" b="0" i="0" kern="1200">
                  <a:solidFill>
                    <a:schemeClr val="tx1"/>
                  </a:solidFill>
                  <a:effectLst/>
                  <a:latin typeface="Cambria Math"/>
                  <a:ea typeface="+mn-ea"/>
                  <a:cs typeface="Arial" charset="0"/>
                </a:rPr>
                <a:t>1/(</a:t>
              </a:r>
              <a:r>
                <a:rPr lang="en-US" sz="1100" b="0" i="0" kern="1200">
                  <a:solidFill>
                    <a:schemeClr val="tx1"/>
                  </a:solidFill>
                  <a:effectLst/>
                  <a:latin typeface="Cambria Math"/>
                  <a:ea typeface="+mn-ea"/>
                  <a:cs typeface="Arial" charset="0"/>
                </a:rPr>
                <a:t>𝑅〗_2 𝐶_𝑓𝑓)</a:t>
              </a:r>
              <a:r>
                <a:rPr lang="en-US" sz="1400" b="0" i="0" kern="1200">
                  <a:solidFill>
                    <a:schemeClr val="tx1"/>
                  </a:solidFill>
                  <a:effectLst/>
                  <a:latin typeface="Cambria Math"/>
                  <a:ea typeface="+mn-ea"/>
                  <a:cs typeface="Arial" charset="0"/>
                </a:rPr>
                <a:t>))/(</a:t>
              </a:r>
              <a:r>
                <a:rPr lang="en-US" sz="1100" b="0" i="0" kern="1200">
                  <a:solidFill>
                    <a:schemeClr val="tx1"/>
                  </a:solidFill>
                  <a:effectLst/>
                  <a:latin typeface="Cambria Math"/>
                  <a:ea typeface="+mn-ea"/>
                  <a:cs typeface="Arial" charset="0"/>
                </a:rPr>
                <a:t>1+𝑠/(1/((𝑅_1∗𝑅_2)/(𝑅_1+𝑅_2 ) 𝐶_𝑓𝑓))</a:t>
              </a:r>
              <a:r>
                <a:rPr lang="en-US" sz="1400" b="0" i="0" kern="1200">
                  <a:solidFill>
                    <a:schemeClr val="tx1"/>
                  </a:solidFill>
                  <a:effectLst/>
                  <a:latin typeface="Cambria Math"/>
                  <a:ea typeface="+mn-ea"/>
                  <a:cs typeface="Arial" charset="0"/>
                </a:rPr>
                <a:t>)</a:t>
              </a:r>
              <a:endParaRPr lang="en-US"/>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2</xdr:col>
      <xdr:colOff>590550</xdr:colOff>
      <xdr:row>5</xdr:row>
      <xdr:rowOff>133350</xdr:rowOff>
    </xdr:from>
    <xdr:to>
      <xdr:col>18</xdr:col>
      <xdr:colOff>242888</xdr:colOff>
      <xdr:row>36</xdr:row>
      <xdr:rowOff>119062</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I/BCS/datasheet/TPS61022/Bode%20Plot/20181025%20TPS61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Eload vs Resistor"/>
      <sheetName val="2.7V 0.5A"/>
      <sheetName val="3V 0.5A"/>
      <sheetName val="1.8V 1A"/>
      <sheetName val="2.7V 1A"/>
      <sheetName val="3V 1A"/>
      <sheetName val="3.6V 1A"/>
      <sheetName val="4.35V 1A"/>
      <sheetName val="2.7V 3A"/>
      <sheetName val="3.6V 3A"/>
      <sheetName val="4.35V 3A"/>
      <sheetName val="Sheet6"/>
      <sheetName val="Sheet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v>10</v>
          </cell>
          <cell r="B5">
            <v>63.3483988975279</v>
          </cell>
          <cell r="C5">
            <v>168.54954533086101</v>
          </cell>
          <cell r="E5">
            <v>100</v>
          </cell>
          <cell r="F5">
            <v>35.113546457865198</v>
          </cell>
          <cell r="G5">
            <v>4.8397595027832798</v>
          </cell>
          <cell r="I5">
            <v>100</v>
          </cell>
          <cell r="J5">
            <v>52.687620949153178</v>
          </cell>
          <cell r="K5">
            <v>90.458314616364987</v>
          </cell>
        </row>
        <row r="6">
          <cell r="A6">
            <v>10.0925288607668</v>
          </cell>
          <cell r="B6">
            <v>63.345438553567</v>
          </cell>
          <cell r="C6">
            <v>168.446132891807</v>
          </cell>
          <cell r="E6">
            <v>104.737089795945</v>
          </cell>
          <cell r="F6">
            <v>35.219656587955797</v>
          </cell>
          <cell r="G6">
            <v>4.94185293161138</v>
          </cell>
          <cell r="I6">
            <v>125.8925411794168</v>
          </cell>
          <cell r="J6">
            <v>50.685483621765478</v>
          </cell>
          <cell r="K6">
            <v>89.392984377820014</v>
          </cell>
        </row>
        <row r="7">
          <cell r="A7">
            <v>10.185913880541101</v>
          </cell>
          <cell r="B7">
            <v>63.342425237987101</v>
          </cell>
          <cell r="C7">
            <v>168.341832523221</v>
          </cell>
          <cell r="E7">
            <v>109.698579789238</v>
          </cell>
          <cell r="F7">
            <v>35.166432829485203</v>
          </cell>
          <cell r="G7">
            <v>5.2144951096762497</v>
          </cell>
          <cell r="I7">
            <v>158.48931924611136</v>
          </cell>
          <cell r="J7">
            <v>48.679078480174034</v>
          </cell>
          <cell r="K7">
            <v>88.296686331680576</v>
          </cell>
        </row>
        <row r="8">
          <cell r="A8">
            <v>10.2801629812647</v>
          </cell>
          <cell r="B8">
            <v>63.339358040577302</v>
          </cell>
          <cell r="C8">
            <v>168.23663784104701</v>
          </cell>
          <cell r="E8">
            <v>114.895100018731</v>
          </cell>
          <cell r="F8">
            <v>35.165222561626301</v>
          </cell>
          <cell r="G8">
            <v>5.2204656908203404</v>
          </cell>
          <cell r="I8">
            <v>199.52623149688804</v>
          </cell>
          <cell r="J8">
            <v>46.667049317930712</v>
          </cell>
          <cell r="K8">
            <v>87.112936440089499</v>
          </cell>
        </row>
        <row r="9">
          <cell r="A9">
            <v>10.375284158180101</v>
          </cell>
          <cell r="B9">
            <v>63.336236036858402</v>
          </cell>
          <cell r="C9">
            <v>168.13054245393599</v>
          </cell>
          <cell r="E9">
            <v>120.337784077759</v>
          </cell>
          <cell r="F9">
            <v>35.177605512629199</v>
          </cell>
          <cell r="G9">
            <v>5.0584921830204097</v>
          </cell>
          <cell r="I9">
            <v>251.188643150958</v>
          </cell>
          <cell r="J9">
            <v>44.64686827683969</v>
          </cell>
          <cell r="K9">
            <v>85.782173814611497</v>
          </cell>
        </row>
        <row r="10">
          <cell r="A10">
            <v>10.4712854805089</v>
          </cell>
          <cell r="B10">
            <v>63.333058287689703</v>
          </cell>
          <cell r="C10">
            <v>168.023539952276</v>
          </cell>
          <cell r="E10">
            <v>126.03829296797301</v>
          </cell>
          <cell r="F10">
            <v>35.154783153472202</v>
          </cell>
          <cell r="G10">
            <v>5.8849632129459399</v>
          </cell>
          <cell r="I10">
            <v>316.22776601683802</v>
          </cell>
          <cell r="J10">
            <v>42.614350758879297</v>
          </cell>
          <cell r="K10">
            <v>84.240238403108421</v>
          </cell>
        </row>
        <row r="11">
          <cell r="A11">
            <v>10.568175092136499</v>
          </cell>
          <cell r="B11">
            <v>63.329823839247901</v>
          </cell>
          <cell r="C11">
            <v>167.91562392225401</v>
          </cell>
          <cell r="E11">
            <v>132.00884008314199</v>
          </cell>
          <cell r="F11">
            <v>35.175100965206902</v>
          </cell>
          <cell r="G11">
            <v>5.8802470593969298</v>
          </cell>
          <cell r="I11">
            <v>398.10717055349755</v>
          </cell>
          <cell r="J11">
            <v>40.562900794884705</v>
          </cell>
          <cell r="K11">
            <v>82.418047101666829</v>
          </cell>
        </row>
        <row r="12">
          <cell r="A12">
            <v>10.6659612123025</v>
          </cell>
          <cell r="B12">
            <v>63.326531723319199</v>
          </cell>
          <cell r="C12">
            <v>167.80678793763099</v>
          </cell>
          <cell r="E12">
            <v>138.262217376466</v>
          </cell>
          <cell r="F12">
            <v>35.163371273030698</v>
          </cell>
          <cell r="G12">
            <v>5.83017012100896</v>
          </cell>
          <cell r="I12">
            <v>501.18723362727235</v>
          </cell>
          <cell r="J12">
            <v>38.482443677673224</v>
          </cell>
          <cell r="K12">
            <v>80.24366376626449</v>
          </cell>
        </row>
        <row r="13">
          <cell r="A13">
            <v>10.764652136298301</v>
          </cell>
          <cell r="B13">
            <v>63.3231809562064</v>
          </cell>
          <cell r="C13">
            <v>167.69702556695901</v>
          </cell>
          <cell r="E13">
            <v>144.81182276745301</v>
          </cell>
          <cell r="F13">
            <v>35.012485739640098</v>
          </cell>
          <cell r="G13">
            <v>6.6802151256844899</v>
          </cell>
          <cell r="I13">
            <v>630.95734448019368</v>
          </cell>
          <cell r="J13">
            <v>36.358082393297636</v>
          </cell>
          <cell r="K13">
            <v>77.648794062251525</v>
          </cell>
        </row>
        <row r="14">
          <cell r="A14">
            <v>10.864256236170601</v>
          </cell>
          <cell r="B14">
            <v>63.319770539607603</v>
          </cell>
          <cell r="C14">
            <v>167.58633036979199</v>
          </cell>
          <cell r="E14">
            <v>151.67168884709201</v>
          </cell>
          <cell r="F14">
            <v>34.989227751841497</v>
          </cell>
          <cell r="G14">
            <v>6.1936449239648503</v>
          </cell>
          <cell r="I14">
            <v>794.32823472428197</v>
          </cell>
          <cell r="J14">
            <v>34.168741039338549</v>
          </cell>
          <cell r="K14">
            <v>74.582609850758047</v>
          </cell>
        </row>
        <row r="15">
          <cell r="A15">
            <v>10.9647819614318</v>
          </cell>
          <cell r="B15">
            <v>63.316299459273402</v>
          </cell>
          <cell r="C15">
            <v>167.474695901084</v>
          </cell>
          <cell r="E15">
            <v>158.85651294280501</v>
          </cell>
          <cell r="F15">
            <v>35.080534075761797</v>
          </cell>
          <cell r="G15">
            <v>7.8852110330301501</v>
          </cell>
          <cell r="I15">
            <v>1000</v>
          </cell>
          <cell r="J15">
            <v>31.886519487837454</v>
          </cell>
          <cell r="K15">
            <v>71.035773433025099</v>
          </cell>
        </row>
        <row r="16">
          <cell r="A16">
            <v>11.066237839776599</v>
          </cell>
          <cell r="B16">
            <v>63.312766685800298</v>
          </cell>
          <cell r="C16">
            <v>167.36211571196</v>
          </cell>
          <cell r="E16">
            <v>166.381688607613</v>
          </cell>
          <cell r="F16">
            <v>35.003038055760001</v>
          </cell>
          <cell r="G16">
            <v>7.8296389058886504</v>
          </cell>
          <cell r="I16">
            <v>1258.9254117941678</v>
          </cell>
          <cell r="J16">
            <v>29.478132110424824</v>
          </cell>
          <cell r="K16">
            <v>67.074447790847614</v>
          </cell>
        </row>
        <row r="17">
          <cell r="A17">
            <v>11.1686324778056</v>
          </cell>
          <cell r="B17">
            <v>63.309171173772697</v>
          </cell>
          <cell r="C17">
            <v>167.24858334837</v>
          </cell>
          <cell r="E17">
            <v>174.263338600965</v>
          </cell>
          <cell r="F17">
            <v>35.068448912175498</v>
          </cell>
          <cell r="G17">
            <v>7.9299442391372601</v>
          </cell>
          <cell r="I17">
            <v>1584.8931924611154</v>
          </cell>
          <cell r="J17">
            <v>26.910136968146396</v>
          </cell>
          <cell r="K17">
            <v>62.875485538490238</v>
          </cell>
        </row>
        <row r="18">
          <cell r="A18">
            <v>11.271974561755099</v>
          </cell>
          <cell r="B18">
            <v>63.305511862363602</v>
          </cell>
          <cell r="C18">
            <v>167.13409235778599</v>
          </cell>
          <cell r="E18">
            <v>182.518349431904</v>
          </cell>
          <cell r="F18">
            <v>35.0443130046785</v>
          </cell>
          <cell r="G18">
            <v>8.1420133235992207</v>
          </cell>
          <cell r="I18">
            <v>1995.2623149688802</v>
          </cell>
          <cell r="J18">
            <v>24.158573335565933</v>
          </cell>
          <cell r="K18">
            <v>58.741761613679074</v>
          </cell>
        </row>
        <row r="19">
          <cell r="A19">
            <v>11.3762728582343</v>
          </cell>
          <cell r="B19">
            <v>63.301787674497</v>
          </cell>
          <cell r="C19">
            <v>167.01863628406801</v>
          </cell>
          <cell r="E19">
            <v>191.16440753857</v>
          </cell>
          <cell r="F19">
            <v>35.005787265588602</v>
          </cell>
          <cell r="G19">
            <v>8.8353147777460794</v>
          </cell>
          <cell r="I19">
            <v>2511.8864315095807</v>
          </cell>
          <cell r="J19">
            <v>21.220480395770807</v>
          </cell>
          <cell r="K19">
            <v>55.072945628563076</v>
          </cell>
        </row>
        <row r="20">
          <cell r="A20">
            <v>11.4815362149688</v>
          </cell>
          <cell r="B20">
            <v>63.297997516693101</v>
          </cell>
          <cell r="C20">
            <v>166.90220867427001</v>
          </cell>
          <cell r="E20">
            <v>200.22003718155801</v>
          </cell>
          <cell r="F20">
            <v>35.043978610365201</v>
          </cell>
          <cell r="G20">
            <v>9.3204935051954401</v>
          </cell>
          <cell r="I20">
            <v>3162.2776601683827</v>
          </cell>
          <cell r="J20">
            <v>18.121652298059644</v>
          </cell>
          <cell r="K20">
            <v>52.286638683595186</v>
          </cell>
        </row>
        <row r="21">
          <cell r="A21">
            <v>11.587773561551201</v>
          </cell>
          <cell r="B21">
            <v>63.294140279141502</v>
          </cell>
          <cell r="C21">
            <v>166.784803075882</v>
          </cell>
          <cell r="E21">
            <v>209.70464013232299</v>
          </cell>
          <cell r="F21">
            <v>34.976279458933298</v>
          </cell>
          <cell r="G21">
            <v>9.42213910879188</v>
          </cell>
          <cell r="I21">
            <v>3981.071705534976</v>
          </cell>
          <cell r="J21">
            <v>14.915929102972868</v>
          </cell>
          <cell r="K21">
            <v>50.718267832614089</v>
          </cell>
        </row>
        <row r="22">
          <cell r="A22">
            <v>11.694993910198701</v>
          </cell>
          <cell r="B22">
            <v>63.290214835787403</v>
          </cell>
          <cell r="C22">
            <v>166.66641304151901</v>
          </cell>
          <cell r="E22">
            <v>219.638537241655</v>
          </cell>
          <cell r="F22">
            <v>34.931569366403302</v>
          </cell>
          <cell r="G22">
            <v>9.8778923139998298</v>
          </cell>
          <cell r="I22">
            <v>5011.8723362727269</v>
          </cell>
          <cell r="J22">
            <v>11.676334503549299</v>
          </cell>
          <cell r="K22">
            <v>50.540489081383299</v>
          </cell>
        </row>
        <row r="23">
          <cell r="A23">
            <v>11.803206356517199</v>
          </cell>
          <cell r="B23">
            <v>63.286220043432401</v>
          </cell>
          <cell r="C23">
            <v>166.547032128441</v>
          </cell>
          <cell r="E23">
            <v>230.043011977292</v>
          </cell>
          <cell r="F23">
            <v>34.847834835327198</v>
          </cell>
          <cell r="G23">
            <v>10.0479911748833</v>
          </cell>
          <cell r="I23">
            <v>6309.5734448019321</v>
          </cell>
          <cell r="J23">
            <v>8.481942306133206</v>
          </cell>
          <cell r="K23">
            <v>51.723348361778335</v>
          </cell>
        </row>
        <row r="24">
          <cell r="A24">
            <v>11.9124200802737</v>
          </cell>
          <cell r="B24">
            <v>63.282154742067704</v>
          </cell>
          <cell r="C24">
            <v>166.42665389956599</v>
          </cell>
          <cell r="E24">
            <v>240.94035602395201</v>
          </cell>
          <cell r="F24">
            <v>34.7935903525727</v>
          </cell>
          <cell r="G24">
            <v>11.1857287246164</v>
          </cell>
          <cell r="I24">
            <v>7943.2823472428208</v>
          </cell>
          <cell r="J24">
            <v>5.4037745581787178</v>
          </cell>
          <cell r="K24">
            <v>54.036487818842801</v>
          </cell>
        </row>
        <row r="25">
          <cell r="A25">
            <v>12.022644346174101</v>
          </cell>
          <cell r="B25">
            <v>63.278017754779697</v>
          </cell>
          <cell r="C25">
            <v>166.305271929014</v>
          </cell>
          <cell r="E25">
            <v>252.353917043477</v>
          </cell>
          <cell r="F25">
            <v>34.714756449362</v>
          </cell>
          <cell r="G25">
            <v>11.3526569399636</v>
          </cell>
          <cell r="I25">
            <v>10000</v>
          </cell>
          <cell r="J25">
            <v>2.4920410728021203</v>
          </cell>
          <cell r="K25">
            <v>57.093592556314235</v>
          </cell>
        </row>
        <row r="26">
          <cell r="A26">
            <v>12.1338885046497</v>
          </cell>
          <cell r="B26">
            <v>63.273807887221601</v>
          </cell>
          <cell r="C26">
            <v>166.18287979783301</v>
          </cell>
          <cell r="E26">
            <v>264.30814869741101</v>
          </cell>
          <cell r="F26">
            <v>34.831389153416801</v>
          </cell>
          <cell r="G26">
            <v>11.8453933362859</v>
          </cell>
          <cell r="I26">
            <v>12589.25411794168</v>
          </cell>
          <cell r="J26">
            <v>-0.231743202109854</v>
          </cell>
          <cell r="K26">
            <v>60.436041560987945</v>
          </cell>
        </row>
        <row r="27">
          <cell r="A27">
            <v>12.2461619926504</v>
          </cell>
          <cell r="B27">
            <v>63.269523927570901</v>
          </cell>
          <cell r="C27">
            <v>166.05947109939399</v>
          </cell>
          <cell r="E27">
            <v>276.82866303920702</v>
          </cell>
          <cell r="F27">
            <v>34.711167640499497</v>
          </cell>
          <cell r="G27">
            <v>12.386721321475401</v>
          </cell>
          <cell r="I27">
            <v>15848.931924611155</v>
          </cell>
          <cell r="J27">
            <v>-2.7741176393401954</v>
          </cell>
          <cell r="K27">
            <v>63.630654995711325</v>
          </cell>
        </row>
        <row r="28">
          <cell r="A28">
            <v>12.3594743344451</v>
          </cell>
          <cell r="B28">
            <v>63.265164646745397</v>
          </cell>
          <cell r="C28">
            <v>165.935039440411</v>
          </cell>
          <cell r="E28">
            <v>289.94228538828798</v>
          </cell>
          <cell r="F28">
            <v>34.644193529305902</v>
          </cell>
          <cell r="G28">
            <v>12.808845380586</v>
          </cell>
          <cell r="I28">
            <v>19952.623149688803</v>
          </cell>
          <cell r="J28">
            <v>-5.1609823024744763</v>
          </cell>
          <cell r="K28">
            <v>66.34019721870429</v>
          </cell>
        </row>
        <row r="29">
          <cell r="A29">
            <v>12.473835142429399</v>
          </cell>
          <cell r="B29">
            <v>63.260728797530298</v>
          </cell>
          <cell r="C29">
            <v>165.80957844414201</v>
          </cell>
          <cell r="E29">
            <v>303.67711180354598</v>
          </cell>
          <cell r="F29">
            <v>34.544729396003603</v>
          </cell>
          <cell r="G29">
            <v>13.236981941998</v>
          </cell>
          <cell r="I29">
            <v>25118.864315095812</v>
          </cell>
          <cell r="J29">
            <v>-7.4260167133812942</v>
          </cell>
          <cell r="K29">
            <v>68.342560355568608</v>
          </cell>
        </row>
        <row r="30">
          <cell r="A30">
            <v>12.5892541179416</v>
          </cell>
          <cell r="B30">
            <v>63.2562151149939</v>
          </cell>
          <cell r="C30">
            <v>165.683081748614</v>
          </cell>
          <cell r="E30">
            <v>318.062569279412</v>
          </cell>
          <cell r="F30">
            <v>34.547802886507</v>
          </cell>
          <cell r="G30">
            <v>13.788806581806099</v>
          </cell>
          <cell r="I30">
            <v>31622.776601683803</v>
          </cell>
          <cell r="J30">
            <v>-9.6015660594924377</v>
          </cell>
          <cell r="K30">
            <v>69.508009823022761</v>
          </cell>
        </row>
        <row r="31">
          <cell r="A31">
            <v>12.705741052085401</v>
          </cell>
          <cell r="B31">
            <v>63.251622315995</v>
          </cell>
          <cell r="C31">
            <v>165.55554300938499</v>
          </cell>
          <cell r="E31">
            <v>333.129478793467</v>
          </cell>
          <cell r="F31">
            <v>34.4321314046908</v>
          </cell>
          <cell r="G31">
            <v>14.5013904764477</v>
          </cell>
          <cell r="I31">
            <v>39810.717055349771</v>
          </cell>
          <cell r="J31">
            <v>-11.713972095793732</v>
          </cell>
          <cell r="K31">
            <v>69.759947126377881</v>
          </cell>
        </row>
        <row r="32">
          <cell r="A32">
            <v>12.823305826560199</v>
          </cell>
          <cell r="B32">
            <v>63.246949099446901</v>
          </cell>
          <cell r="C32">
            <v>165.426955906654</v>
          </cell>
          <cell r="E32">
            <v>348.91012134067699</v>
          </cell>
          <cell r="F32">
            <v>34.344053943694803</v>
          </cell>
          <cell r="G32">
            <v>14.5840680015194</v>
          </cell>
          <cell r="I32">
            <v>50118.723362727324</v>
          </cell>
          <cell r="J32">
            <v>-13.782431145647603</v>
          </cell>
          <cell r="K32">
            <v>69.038826271163828</v>
          </cell>
        </row>
        <row r="33">
          <cell r="A33">
            <v>12.941958414499799</v>
          </cell>
          <cell r="B33">
            <v>63.242194145545803</v>
          </cell>
          <cell r="C33">
            <v>165.29731413796401</v>
          </cell>
          <cell r="E33">
            <v>365.43830709572501</v>
          </cell>
          <cell r="F33">
            <v>34.274508204218897</v>
          </cell>
          <cell r="G33">
            <v>15.776941574498499</v>
          </cell>
          <cell r="I33">
            <v>63095.734448019386</v>
          </cell>
          <cell r="J33">
            <v>-15.819652915581599</v>
          </cell>
          <cell r="K33">
            <v>67.277044661047711</v>
          </cell>
        </row>
        <row r="34">
          <cell r="A34">
            <v>13.061708881318401</v>
          </cell>
          <cell r="B34">
            <v>63.237356116226302</v>
          </cell>
          <cell r="C34">
            <v>165.16661142795701</v>
          </cell>
          <cell r="E34">
            <v>382.74944785163098</v>
          </cell>
          <cell r="F34">
            <v>34.140128906128197</v>
          </cell>
          <cell r="G34">
            <v>15.9488086325055</v>
          </cell>
          <cell r="I34">
            <v>79432.82347242815</v>
          </cell>
          <cell r="J34">
            <v>-17.83303844337394</v>
          </cell>
          <cell r="K34">
            <v>64.385587468484374</v>
          </cell>
        </row>
        <row r="35">
          <cell r="A35">
            <v>13.182567385564001</v>
          </cell>
          <cell r="B35">
            <v>63.232433654407501</v>
          </cell>
          <cell r="C35">
            <v>165.03484152640701</v>
          </cell>
          <cell r="E35">
            <v>400.88063288984603</v>
          </cell>
          <cell r="F35">
            <v>33.854829017018503</v>
          </cell>
          <cell r="G35">
            <v>16.141922295507001</v>
          </cell>
          <cell r="I35">
            <v>100000</v>
          </cell>
          <cell r="J35">
            <v>-19.825761528371331</v>
          </cell>
          <cell r="K35">
            <v>60.251900320849472</v>
          </cell>
        </row>
        <row r="36">
          <cell r="A36">
            <v>13.304544179780899</v>
          </cell>
          <cell r="B36">
            <v>63.227425384445603</v>
          </cell>
          <cell r="C36">
            <v>164.90199821391801</v>
          </cell>
          <cell r="E36">
            <v>419.87070844439103</v>
          </cell>
          <cell r="F36">
            <v>33.871483087339698</v>
          </cell>
          <cell r="G36">
            <v>15.413826038613299</v>
          </cell>
          <cell r="I36">
            <v>125892.54117941672</v>
          </cell>
          <cell r="J36">
            <v>-21.797632536529612</v>
          </cell>
          <cell r="K36">
            <v>54.750347399570757</v>
          </cell>
        </row>
        <row r="37">
          <cell r="A37">
            <v>13.4276496113786</v>
          </cell>
          <cell r="B37">
            <v>63.222329911666598</v>
          </cell>
          <cell r="C37">
            <v>164.76807529799299</v>
          </cell>
          <cell r="E37">
            <v>439.76036093027199</v>
          </cell>
          <cell r="F37">
            <v>33.819783727605298</v>
          </cell>
          <cell r="G37">
            <v>17.784191922776699</v>
          </cell>
          <cell r="I37">
            <v>158489.31924611147</v>
          </cell>
          <cell r="J37">
            <v>-23.745956895359502</v>
          </cell>
          <cell r="K37">
            <v>47.769193566348406</v>
          </cell>
        </row>
        <row r="38">
          <cell r="A38">
            <v>13.5518941235103</v>
          </cell>
          <cell r="B38">
            <v>63.217145822076098</v>
          </cell>
          <cell r="C38">
            <v>164.63306661980999</v>
          </cell>
          <cell r="E38">
            <v>460.59220411451003</v>
          </cell>
          <cell r="F38">
            <v>33.5190152755086</v>
          </cell>
          <cell r="G38">
            <v>18.656338814702401</v>
          </cell>
          <cell r="I38">
            <v>199526.23149688792</v>
          </cell>
          <cell r="J38">
            <v>-25.666835686039452</v>
          </cell>
          <cell r="K38">
            <v>39.258538521743645</v>
          </cell>
        </row>
        <row r="39">
          <cell r="A39">
            <v>13.6772882559584</v>
          </cell>
          <cell r="B39">
            <v>63.2118716827447</v>
          </cell>
          <cell r="C39">
            <v>164.49696605668899</v>
          </cell>
          <cell r="E39">
            <v>482.41087041653702</v>
          </cell>
          <cell r="F39">
            <v>33.579432571380103</v>
          </cell>
          <cell r="G39">
            <v>19.212687973752701</v>
          </cell>
          <cell r="I39">
            <v>251188.64315095858</v>
          </cell>
          <cell r="J39">
            <v>-27.557370189451163</v>
          </cell>
          <cell r="K39">
            <v>29.297655559560525</v>
          </cell>
        </row>
        <row r="40">
          <cell r="A40">
            <v>13.8038426460288</v>
          </cell>
          <cell r="B40">
            <v>63.206506040934798</v>
          </cell>
          <cell r="C40">
            <v>164.35976752055001</v>
          </cell>
          <cell r="E40">
            <v>505.26310653356802</v>
          </cell>
          <cell r="F40">
            <v>33.448152134104703</v>
          </cell>
          <cell r="G40">
            <v>19.899226291895999</v>
          </cell>
          <cell r="I40">
            <v>316227.76601683837</v>
          </cell>
          <cell r="J40">
            <v>-29.418639079849264</v>
          </cell>
          <cell r="K40">
            <v>18.163654067475505</v>
          </cell>
        </row>
        <row r="41">
          <cell r="A41">
            <v>13.931568029453</v>
          </cell>
          <cell r="B41">
            <v>63.201047424730703</v>
          </cell>
          <cell r="C41">
            <v>164.22146496514799</v>
          </cell>
          <cell r="E41">
            <v>529.19787359584404</v>
          </cell>
          <cell r="F41">
            <v>33.110991765626402</v>
          </cell>
          <cell r="G41">
            <v>20.5343393018622</v>
          </cell>
          <cell r="I41">
            <v>398107.17055349739</v>
          </cell>
          <cell r="J41">
            <v>-31.257940333116828</v>
          </cell>
          <cell r="K41">
            <v>6.3616653734760007</v>
          </cell>
        </row>
        <row r="42">
          <cell r="A42">
            <v>14.0604752412991</v>
          </cell>
          <cell r="B42">
            <v>63.195494342465203</v>
          </cell>
          <cell r="C42">
            <v>164.08205238381299</v>
          </cell>
          <cell r="E42">
            <v>554.26645206631099</v>
          </cell>
          <cell r="F42">
            <v>33.135135048349603</v>
          </cell>
          <cell r="G42">
            <v>20.943582659505701</v>
          </cell>
          <cell r="I42">
            <v>501187.23362727294</v>
          </cell>
          <cell r="J42">
            <v>-33.087817506931636</v>
          </cell>
          <cell r="K42">
            <v>-5.4258106008215066</v>
          </cell>
        </row>
        <row r="43">
          <cell r="A43">
            <v>14.190575216890901</v>
          </cell>
          <cell r="B43">
            <v>63.189845282701803</v>
          </cell>
          <cell r="C43">
            <v>163.94152381569401</v>
          </cell>
          <cell r="E43">
            <v>580.52255160949005</v>
          </cell>
          <cell r="F43">
            <v>33.011093690274301</v>
          </cell>
          <cell r="G43">
            <v>21.579218437812401</v>
          </cell>
          <cell r="I43">
            <v>630957.34448019345</v>
          </cell>
          <cell r="J43">
            <v>-34.921038394014808</v>
          </cell>
          <cell r="K43">
            <v>-16.471290156927466</v>
          </cell>
        </row>
        <row r="44">
          <cell r="A44">
            <v>14.3218789927354</v>
          </cell>
          <cell r="B44">
            <v>63.184098713891203</v>
          </cell>
          <cell r="C44">
            <v>163.79987334339299</v>
          </cell>
          <cell r="E44">
            <v>608.022426164943</v>
          </cell>
          <cell r="F44">
            <v>32.713762030014301</v>
          </cell>
          <cell r="G44">
            <v>22.2967277404952</v>
          </cell>
          <cell r="I44">
            <v>794328.2347242824</v>
          </cell>
          <cell r="J44">
            <v>-36.764345462744814</v>
          </cell>
          <cell r="K44">
            <v>-26.154808274734023</v>
          </cell>
        </row>
        <row r="45">
          <cell r="A45">
            <v>14.454397707459201</v>
          </cell>
          <cell r="B45">
            <v>63.178253084810301</v>
          </cell>
          <cell r="C45">
            <v>163.65709510186801</v>
          </cell>
          <cell r="E45">
            <v>636.82499447185899</v>
          </cell>
          <cell r="F45">
            <v>32.459389760232803</v>
          </cell>
          <cell r="G45">
            <v>23.223320718030799</v>
          </cell>
          <cell r="I45">
            <v>1000000</v>
          </cell>
          <cell r="J45">
            <v>-38.614877696201091</v>
          </cell>
          <cell r="K45">
            <v>-34.058155803733456</v>
          </cell>
        </row>
        <row r="46">
          <cell r="A46">
            <v>14.5881426027534</v>
          </cell>
          <cell r="B46">
            <v>63.172306823948098</v>
          </cell>
          <cell r="C46">
            <v>163.513183274304</v>
          </cell>
          <cell r="E46">
            <v>666.99196630301196</v>
          </cell>
          <cell r="F46">
            <v>32.318967337044199</v>
          </cell>
          <cell r="G46">
            <v>23.737549091358598</v>
          </cell>
        </row>
        <row r="47">
          <cell r="A47">
            <v>14.7231250243271</v>
          </cell>
          <cell r="B47">
            <v>63.166258339566703</v>
          </cell>
          <cell r="C47">
            <v>163.36813209974599</v>
          </cell>
          <cell r="E47">
            <v>698.58797467852503</v>
          </cell>
          <cell r="F47">
            <v>32.137546098631098</v>
          </cell>
          <cell r="G47">
            <v>24.2526417122467</v>
          </cell>
        </row>
        <row r="48">
          <cell r="A48">
            <v>14.85935642287</v>
          </cell>
          <cell r="B48">
            <v>63.160106019658997</v>
          </cell>
          <cell r="C48">
            <v>163.22193587561699</v>
          </cell>
          <cell r="E48">
            <v>731.68071434271906</v>
          </cell>
          <cell r="F48">
            <v>31.8903019015547</v>
          </cell>
          <cell r="G48">
            <v>24.991963485780399</v>
          </cell>
        </row>
        <row r="49">
          <cell r="A49">
            <v>14.996848355023699</v>
          </cell>
          <cell r="B49">
            <v>63.153848231889597</v>
          </cell>
          <cell r="C49">
            <v>163.074588953844</v>
          </cell>
          <cell r="E49">
            <v>766.34108680074598</v>
          </cell>
          <cell r="F49">
            <v>31.643955043423201</v>
          </cell>
          <cell r="G49">
            <v>25.1699134376322</v>
          </cell>
        </row>
        <row r="50">
          <cell r="A50">
            <v>15.135612484361999</v>
          </cell>
          <cell r="B50">
            <v>63.147483323345497</v>
          </cell>
          <cell r="C50">
            <v>162.92608575303501</v>
          </cell>
          <cell r="E50">
            <v>802.64335222571697</v>
          </cell>
          <cell r="F50">
            <v>31.311752711391499</v>
          </cell>
          <cell r="G50">
            <v>25.949297143071298</v>
          </cell>
        </row>
        <row r="51">
          <cell r="A51">
            <v>15.2756605823807</v>
          </cell>
          <cell r="B51">
            <v>63.141009620468601</v>
          </cell>
          <cell r="C51">
            <v>162.776420752197</v>
          </cell>
          <cell r="E51">
            <v>840.66528856183299</v>
          </cell>
          <cell r="F51">
            <v>31.055191999463801</v>
          </cell>
          <cell r="G51">
            <v>26.530831997791601</v>
          </cell>
        </row>
        <row r="52">
          <cell r="A52">
            <v>15.4170045294955</v>
          </cell>
          <cell r="B52">
            <v>63.134425429286402</v>
          </cell>
          <cell r="C52">
            <v>162.62558850316</v>
          </cell>
          <cell r="E52">
            <v>880.48835816434598</v>
          </cell>
          <cell r="F52">
            <v>30.752863337022301</v>
          </cell>
          <cell r="G52">
            <v>27.257272013710601</v>
          </cell>
        </row>
        <row r="53">
          <cell r="A53">
            <v>15.559656316050701</v>
          </cell>
          <cell r="B53">
            <v>63.127729035068803</v>
          </cell>
          <cell r="C53">
            <v>162.47358362409099</v>
          </cell>
          <cell r="E53">
            <v>922.19788233343195</v>
          </cell>
          <cell r="F53">
            <v>30.455725648250301</v>
          </cell>
          <cell r="G53">
            <v>27.722826834376399</v>
          </cell>
        </row>
        <row r="54">
          <cell r="A54">
            <v>15.703628043335501</v>
          </cell>
          <cell r="B54">
            <v>63.120918702075301</v>
          </cell>
          <cell r="C54">
            <v>162.32040080741899</v>
          </cell>
          <cell r="E54">
            <v>965.88322411587103</v>
          </cell>
          <cell r="F54">
            <v>30.105741097640198</v>
          </cell>
          <cell r="G54">
            <v>28.118223482111802</v>
          </cell>
        </row>
        <row r="55">
          <cell r="A55">
            <v>15.848931924611099</v>
          </cell>
          <cell r="B55">
            <v>63.113992674132099</v>
          </cell>
          <cell r="C55">
            <v>162.166034824419</v>
          </cell>
          <cell r="E55">
            <v>1011.63797976621</v>
          </cell>
          <cell r="F55">
            <v>29.7924717907777</v>
          </cell>
          <cell r="G55">
            <v>28.3695652906028</v>
          </cell>
        </row>
        <row r="56">
          <cell r="A56">
            <v>15.9955802861466</v>
          </cell>
          <cell r="B56">
            <v>63.106949174078999</v>
          </cell>
          <cell r="C56">
            <v>162.01048052302599</v>
          </cell>
          <cell r="E56">
            <v>1059.5601792776199</v>
          </cell>
          <cell r="F56">
            <v>29.406315580953098</v>
          </cell>
          <cell r="G56">
            <v>28.832056448622701</v>
          </cell>
        </row>
        <row r="57">
          <cell r="A57">
            <v>16.1435855682648</v>
          </cell>
          <cell r="B57">
            <v>63.099786403796102</v>
          </cell>
          <cell r="C57">
            <v>161.85373283447399</v>
          </cell>
          <cell r="E57">
            <v>1109.7524964120701</v>
          </cell>
          <cell r="F57">
            <v>29.047876434345302</v>
          </cell>
          <cell r="G57">
            <v>29.160425134035801</v>
          </cell>
        </row>
        <row r="58">
          <cell r="A58">
            <v>16.2929603263972</v>
          </cell>
          <cell r="B58">
            <v>63.092502544261897</v>
          </cell>
          <cell r="C58">
            <v>161.695786776261</v>
          </cell>
          <cell r="E58">
            <v>1162.3224686798501</v>
          </cell>
          <cell r="F58">
            <v>28.690234055290698</v>
          </cell>
          <cell r="G58">
            <v>29.724564576432801</v>
          </cell>
        </row>
        <row r="59">
          <cell r="A59">
            <v>16.4437172321493</v>
          </cell>
          <cell r="B59">
            <v>63.085095755643302</v>
          </cell>
          <cell r="C59">
            <v>161.536637453715</v>
          </cell>
          <cell r="E59">
            <v>1217.3827277396599</v>
          </cell>
          <cell r="F59">
            <v>28.2785725626584</v>
          </cell>
          <cell r="G59">
            <v>30.094663027264499</v>
          </cell>
        </row>
        <row r="60">
          <cell r="A60">
            <v>16.595869074375599</v>
          </cell>
          <cell r="B60">
            <v>63.077564177186098</v>
          </cell>
          <cell r="C60">
            <v>161.37628006497499</v>
          </cell>
          <cell r="E60">
            <v>1275.05124071301</v>
          </cell>
          <cell r="F60">
            <v>27.821050602274401</v>
          </cell>
          <cell r="G60">
            <v>30.374097648449201</v>
          </cell>
        </row>
        <row r="61">
          <cell r="A61">
            <v>16.749428760264301</v>
          </cell>
          <cell r="B61">
            <v>63.069905927209398</v>
          </cell>
          <cell r="C61">
            <v>161.21470990546399</v>
          </cell>
          <cell r="E61">
            <v>1335.4515629299001</v>
          </cell>
          <cell r="F61">
            <v>27.3947603286075</v>
          </cell>
          <cell r="G61">
            <v>30.731216339614299</v>
          </cell>
        </row>
        <row r="62">
          <cell r="A62">
            <v>16.904409316432599</v>
          </cell>
          <cell r="B62">
            <v>63.062119102925998</v>
          </cell>
          <cell r="C62">
            <v>161.051922363214</v>
          </cell>
          <cell r="E62">
            <v>1398.71310264724</v>
          </cell>
          <cell r="F62">
            <v>26.972483603929501</v>
          </cell>
          <cell r="G62">
            <v>30.930108615942999</v>
          </cell>
        </row>
        <row r="63">
          <cell r="A63">
            <v>17.060823890031202</v>
          </cell>
          <cell r="B63">
            <v>63.054201780878202</v>
          </cell>
          <cell r="C63">
            <v>160.887912934761</v>
          </cell>
          <cell r="E63">
            <v>1464.97139830728</v>
          </cell>
          <cell r="F63">
            <v>26.489587991150302</v>
          </cell>
          <cell r="G63">
            <v>31.1358935960689</v>
          </cell>
        </row>
        <row r="64">
          <cell r="A64">
            <v>17.218685749860001</v>
          </cell>
          <cell r="B64">
            <v>63.046152016860702</v>
          </cell>
          <cell r="C64">
            <v>160.72267721807901</v>
          </cell>
          <cell r="E64">
            <v>1534.36840893001</v>
          </cell>
          <cell r="F64">
            <v>26.030503912339899</v>
          </cell>
          <cell r="G64">
            <v>31.4610756443521</v>
          </cell>
        </row>
        <row r="65">
          <cell r="A65">
            <v>17.378008287493699</v>
          </cell>
          <cell r="B65">
            <v>63.037967845395698</v>
          </cell>
          <cell r="C65">
            <v>160.556210921803</v>
          </cell>
          <cell r="E65">
            <v>1607.0528182616399</v>
          </cell>
          <cell r="F65">
            <v>25.524240655186102</v>
          </cell>
          <cell r="G65">
            <v>31.473379827447399</v>
          </cell>
        </row>
        <row r="66">
          <cell r="A66">
            <v>17.538805018417602</v>
          </cell>
          <cell r="B66">
            <v>63.029647280533602</v>
          </cell>
          <cell r="C66">
            <v>160.38850986611001</v>
          </cell>
          <cell r="E66">
            <v>1683.1803533309601</v>
          </cell>
          <cell r="F66">
            <v>25.033585479499099</v>
          </cell>
          <cell r="G66">
            <v>31.713874449456501</v>
          </cell>
        </row>
        <row r="67">
          <cell r="A67">
            <v>17.701089583174198</v>
          </cell>
          <cell r="B67">
            <v>63.021188315858403</v>
          </cell>
          <cell r="C67">
            <v>160.219569986708</v>
          </cell>
          <cell r="E67">
            <v>1762.91411809595</v>
          </cell>
          <cell r="F67">
            <v>24.5221915093537</v>
          </cell>
          <cell r="G67">
            <v>31.901396801801599</v>
          </cell>
        </row>
        <row r="68">
          <cell r="A68">
            <v>17.8648757485205</v>
          </cell>
          <cell r="B68">
            <v>63.012588924089698</v>
          </cell>
          <cell r="C68">
            <v>160.04938733923001</v>
          </cell>
          <cell r="E68">
            <v>1846.42494289554</v>
          </cell>
          <cell r="F68">
            <v>23.9638642465675</v>
          </cell>
          <cell r="G68">
            <v>32.195646814727901</v>
          </cell>
        </row>
        <row r="69">
          <cell r="A69">
            <v>18.030177408595598</v>
          </cell>
          <cell r="B69">
            <v>63.003847057220703</v>
          </cell>
          <cell r="C69">
            <v>159.87795810238299</v>
          </cell>
          <cell r="E69">
            <v>1933.8917504552301</v>
          </cell>
          <cell r="F69">
            <v>23.434336425316999</v>
          </cell>
          <cell r="G69">
            <v>32.2500625362227</v>
          </cell>
        </row>
        <row r="70">
          <cell r="A70">
            <v>18.197008586099798</v>
          </cell>
          <cell r="B70">
            <v>62.994960647295699</v>
          </cell>
          <cell r="C70">
            <v>159.70527858039301</v>
          </cell>
          <cell r="E70">
            <v>2025.5019392306699</v>
          </cell>
          <cell r="F70">
            <v>22.896711307095199</v>
          </cell>
          <cell r="G70">
            <v>32.379689202306203</v>
          </cell>
        </row>
        <row r="71">
          <cell r="A71">
            <v>18.365383433483402</v>
          </cell>
          <cell r="B71">
            <v>62.985927605582702</v>
          </cell>
          <cell r="C71">
            <v>159.53134520926099</v>
          </cell>
          <cell r="E71">
            <v>2121.4517849106301</v>
          </cell>
          <cell r="F71">
            <v>22.314006539830601</v>
          </cell>
          <cell r="G71">
            <v>32.5520330080465</v>
          </cell>
        </row>
        <row r="72">
          <cell r="A72">
            <v>18.535316234148102</v>
          </cell>
          <cell r="B72">
            <v>62.9767458234613</v>
          </cell>
          <cell r="C72">
            <v>159.35615455777599</v>
          </cell>
          <cell r="E72">
            <v>2221.9468609395199</v>
          </cell>
          <cell r="F72">
            <v>21.802434366299799</v>
          </cell>
          <cell r="G72">
            <v>32.734378229652698</v>
          </cell>
        </row>
        <row r="73">
          <cell r="A73">
            <v>18.706821403658001</v>
          </cell>
          <cell r="B73">
            <v>62.967413172183797</v>
          </cell>
          <cell r="C73">
            <v>159.17970333348299</v>
          </cell>
          <cell r="E73">
            <v>2327.2024789604102</v>
          </cell>
          <cell r="F73">
            <v>21.2040992728307</v>
          </cell>
          <cell r="G73">
            <v>32.959746845319302</v>
          </cell>
        </row>
        <row r="74">
          <cell r="A74">
            <v>18.879913490962899</v>
          </cell>
          <cell r="B74">
            <v>62.957927503036601</v>
          </cell>
          <cell r="C74">
            <v>159.00198838530099</v>
          </cell>
          <cell r="E74">
            <v>2437.44415012222</v>
          </cell>
          <cell r="F74">
            <v>20.652509955682</v>
          </cell>
          <cell r="G74">
            <v>33.163634370959301</v>
          </cell>
        </row>
        <row r="75">
          <cell r="A75">
            <v>19.054607179632399</v>
          </cell>
          <cell r="B75">
            <v>62.948286647726299</v>
          </cell>
          <cell r="C75">
            <v>158.82300670631099</v>
          </cell>
          <cell r="E75">
            <v>2552.9080682395202</v>
          </cell>
          <cell r="F75">
            <v>20.051231486656199</v>
          </cell>
          <cell r="G75">
            <v>33.374266332648197</v>
          </cell>
        </row>
        <row r="76">
          <cell r="A76">
            <v>19.230917289101502</v>
          </cell>
          <cell r="B76">
            <v>62.9384884182831</v>
          </cell>
          <cell r="C76">
            <v>158.642755440006</v>
          </cell>
          <cell r="E76">
            <v>2673.84161583995</v>
          </cell>
          <cell r="F76">
            <v>19.498344299616399</v>
          </cell>
          <cell r="G76">
            <v>33.594496093852001</v>
          </cell>
        </row>
        <row r="77">
          <cell r="A77">
            <v>19.408858775927701</v>
          </cell>
          <cell r="B77">
            <v>62.9285306075558</v>
          </cell>
          <cell r="C77">
            <v>158.46123188293299</v>
          </cell>
          <cell r="E77">
            <v>2800.5038941836301</v>
          </cell>
          <cell r="F77">
            <v>18.875563970125999</v>
          </cell>
          <cell r="G77">
            <v>33.730485542657398</v>
          </cell>
        </row>
        <row r="78">
          <cell r="A78">
            <v>19.588446735059801</v>
          </cell>
          <cell r="B78">
            <v>62.9184109890979</v>
          </cell>
          <cell r="C78">
            <v>158.27843348742999</v>
          </cell>
          <cell r="E78">
            <v>2933.1662783900401</v>
          </cell>
          <cell r="F78">
            <v>18.271424440305701</v>
          </cell>
          <cell r="G78">
            <v>33.876992629274497</v>
          </cell>
        </row>
        <row r="79">
          <cell r="A79">
            <v>19.769696401118601</v>
          </cell>
          <cell r="B79">
            <v>62.908127317683501</v>
          </cell>
          <cell r="C79">
            <v>158.09435786773301</v>
          </cell>
          <cell r="E79">
            <v>3072.1129988617599</v>
          </cell>
          <cell r="F79">
            <v>17.644083987128099</v>
          </cell>
          <cell r="G79">
            <v>34.229783414424098</v>
          </cell>
        </row>
        <row r="80">
          <cell r="A80">
            <v>19.952623149688701</v>
          </cell>
          <cell r="B80">
            <v>62.897677329317801</v>
          </cell>
          <cell r="C80">
            <v>157.90900280218699</v>
          </cell>
          <cell r="E80">
            <v>3217.6417502507402</v>
          </cell>
          <cell r="F80">
            <v>17.042681418205198</v>
          </cell>
          <cell r="G80">
            <v>34.491728593740497</v>
          </cell>
        </row>
        <row r="81">
          <cell r="A81">
            <v>20.137242498623799</v>
          </cell>
          <cell r="B81">
            <v>62.887058741703001</v>
          </cell>
          <cell r="C81">
            <v>157.72236623758801</v>
          </cell>
          <cell r="E81">
            <v>3370.0643292719301</v>
          </cell>
          <cell r="F81">
            <v>16.4011670458883</v>
          </cell>
          <cell r="G81">
            <v>34.691094332391899</v>
          </cell>
        </row>
        <row r="82">
          <cell r="A82">
            <v>20.323570109362201</v>
          </cell>
          <cell r="B82">
            <v>62.876269254350099</v>
          </cell>
          <cell r="C82">
            <v>157.534446294882</v>
          </cell>
          <cell r="E82">
            <v>3529.7073027306501</v>
          </cell>
          <cell r="F82">
            <v>15.801423806696899</v>
          </cell>
          <cell r="G82">
            <v>35.019178059153198</v>
          </cell>
        </row>
        <row r="83">
          <cell r="A83">
            <v>20.511621788255599</v>
          </cell>
          <cell r="B83">
            <v>62.865306548971901</v>
          </cell>
          <cell r="C83">
            <v>157.34524126978599</v>
          </cell>
          <cell r="E83">
            <v>3696.9127071950302</v>
          </cell>
          <cell r="F83">
            <v>15.1354511559577</v>
          </cell>
          <cell r="G83">
            <v>35.259332606990597</v>
          </cell>
        </row>
        <row r="84">
          <cell r="A84">
            <v>20.701413487910401</v>
          </cell>
          <cell r="B84">
            <v>62.854168289809799</v>
          </cell>
          <cell r="C84">
            <v>157.15474963907101</v>
          </cell>
          <cell r="E84">
            <v>3872.03878181256</v>
          </cell>
          <cell r="F84">
            <v>14.541464419139</v>
          </cell>
          <cell r="G84">
            <v>35.709677404451099</v>
          </cell>
        </row>
        <row r="85">
          <cell r="A85">
            <v>20.892961308540301</v>
          </cell>
          <cell r="B85">
            <v>62.842852123831896</v>
          </cell>
          <cell r="C85">
            <v>156.96297006437001</v>
          </cell>
          <cell r="E85">
            <v>4055.4607358408298</v>
          </cell>
          <cell r="F85">
            <v>13.873499680428401</v>
          </cell>
          <cell r="G85">
            <v>36.005461701492997</v>
          </cell>
        </row>
        <row r="86">
          <cell r="A86">
            <v>21.086281499332799</v>
          </cell>
          <cell r="B86">
            <v>62.831355681176802</v>
          </cell>
          <cell r="C86">
            <v>156.76990139671599</v>
          </cell>
          <cell r="E86">
            <v>4247.5715525368996</v>
          </cell>
          <cell r="F86">
            <v>13.2448723444511</v>
          </cell>
          <cell r="G86">
            <v>36.378272026769899</v>
          </cell>
        </row>
        <row r="87">
          <cell r="A87">
            <v>21.281390459827101</v>
          </cell>
          <cell r="B87">
            <v>62.819676575531702</v>
          </cell>
          <cell r="C87">
            <v>156.57554267666799</v>
          </cell>
          <cell r="E87">
            <v>4448.7828311275898</v>
          </cell>
          <cell r="F87">
            <v>12.578265055430199</v>
          </cell>
          <cell r="G87">
            <v>36.853988266911799</v>
          </cell>
        </row>
        <row r="88">
          <cell r="A88">
            <v>21.478304741305301</v>
          </cell>
          <cell r="B88">
            <v>62.807812404335898</v>
          </cell>
          <cell r="C88">
            <v>156.379893145159</v>
          </cell>
          <cell r="E88">
            <v>4659.5256686646799</v>
          </cell>
          <cell r="F88">
            <v>11.9581070493703</v>
          </cell>
          <cell r="G88">
            <v>37.242215028205401</v>
          </cell>
        </row>
        <row r="89">
          <cell r="A89">
            <v>21.677041048196902</v>
          </cell>
          <cell r="B89">
            <v>62.7957607495998</v>
          </cell>
          <cell r="C89">
            <v>156.18295224068501</v>
          </cell>
          <cell r="E89">
            <v>4880.2515836544299</v>
          </cell>
          <cell r="F89">
            <v>11.307076518496901</v>
          </cell>
          <cell r="G89">
            <v>37.806602359582101</v>
          </cell>
        </row>
        <row r="90">
          <cell r="A90">
            <v>21.877616239495499</v>
          </cell>
          <cell r="B90">
            <v>62.783519177705998</v>
          </cell>
          <cell r="C90">
            <v>155.984719607475</v>
          </cell>
          <cell r="E90">
            <v>5111.4334834401698</v>
          </cell>
          <cell r="F90">
            <v>10.6993185433455</v>
          </cell>
          <cell r="G90">
            <v>38.219903489781899</v>
          </cell>
        </row>
        <row r="91">
          <cell r="A91">
            <v>22.080047330188901</v>
          </cell>
          <cell r="B91">
            <v>62.771085240379001</v>
          </cell>
          <cell r="C91">
            <v>155.785195096991</v>
          </cell>
          <cell r="E91">
            <v>5353.5666774107203</v>
          </cell>
          <cell r="F91">
            <v>10.031121293356</v>
          </cell>
          <cell r="G91">
            <v>38.729681951835502</v>
          </cell>
        </row>
        <row r="92">
          <cell r="A92">
            <v>22.284351492702999</v>
          </cell>
          <cell r="B92">
            <v>62.758456474967502</v>
          </cell>
          <cell r="C92">
            <v>155.58437877497701</v>
          </cell>
          <cell r="E92">
            <v>5607.1699382054603</v>
          </cell>
          <cell r="F92">
            <v>9.4334497892563807</v>
          </cell>
          <cell r="G92">
            <v>39.216264048147401</v>
          </cell>
        </row>
        <row r="93">
          <cell r="A93">
            <v>22.490546058357801</v>
          </cell>
          <cell r="B93">
            <v>62.745630404676298</v>
          </cell>
          <cell r="C93">
            <v>155.38227092148199</v>
          </cell>
          <cell r="E93">
            <v>5872.7866131894798</v>
          </cell>
          <cell r="F93">
            <v>8.7720448174111407</v>
          </cell>
          <cell r="G93">
            <v>39.7756689900081</v>
          </cell>
        </row>
        <row r="94">
          <cell r="A94">
            <v>22.698648518838201</v>
          </cell>
          <cell r="B94">
            <v>62.732604539463502</v>
          </cell>
          <cell r="C94">
            <v>155.178872037498</v>
          </cell>
          <cell r="E94">
            <v>6150.9857885805004</v>
          </cell>
          <cell r="F94">
            <v>8.1666700618656893</v>
          </cell>
          <cell r="G94">
            <v>40.233527778336303</v>
          </cell>
        </row>
        <row r="95">
          <cell r="A95">
            <v>22.908676527677699</v>
          </cell>
          <cell r="B95">
            <v>62.719376376445197</v>
          </cell>
          <cell r="C95">
            <v>154.97418284814</v>
          </cell>
          <cell r="E95">
            <v>6442.3635087213697</v>
          </cell>
          <cell r="F95">
            <v>7.5263940832803504</v>
          </cell>
          <cell r="G95">
            <v>40.866241560242798</v>
          </cell>
        </row>
        <row r="96">
          <cell r="A96">
            <v>23.120647901755898</v>
          </cell>
          <cell r="B96">
            <v>62.705943400139397</v>
          </cell>
          <cell r="C96">
            <v>154.76820430494399</v>
          </cell>
          <cell r="E96">
            <v>6747.5440531106897</v>
          </cell>
          <cell r="F96">
            <v>6.9391321282815204</v>
          </cell>
          <cell r="G96">
            <v>41.476716060560697</v>
          </cell>
        </row>
        <row r="97">
          <cell r="A97">
            <v>23.334580622810002</v>
          </cell>
          <cell r="B97">
            <v>62.6923030832046</v>
          </cell>
          <cell r="C97">
            <v>154.56093759310801</v>
          </cell>
          <cell r="E97">
            <v>7067.1812739274901</v>
          </cell>
          <cell r="F97">
            <v>6.30655389340874</v>
          </cell>
          <cell r="G97">
            <v>42.035061106718601</v>
          </cell>
        </row>
        <row r="98">
          <cell r="A98">
            <v>23.55049283896</v>
          </cell>
          <cell r="B98">
            <v>62.678452887124102</v>
          </cell>
          <cell r="C98">
            <v>154.35238413263701</v>
          </cell>
          <cell r="E98">
            <v>7401.9599969156397</v>
          </cell>
          <cell r="F98">
            <v>5.7342023492608103</v>
          </cell>
          <cell r="G98">
            <v>42.601219869918701</v>
          </cell>
        </row>
        <row r="99">
          <cell r="A99">
            <v>23.768402866248699</v>
          </cell>
          <cell r="B99">
            <v>62.6643902628456</v>
          </cell>
          <cell r="C99">
            <v>154.14254557973999</v>
          </cell>
          <cell r="E99">
            <v>7752.5974886294598</v>
          </cell>
          <cell r="F99">
            <v>5.1232036488142301</v>
          </cell>
          <cell r="G99">
            <v>43.252106649140003</v>
          </cell>
        </row>
        <row r="100">
          <cell r="A100">
            <v>23.9883291901949</v>
          </cell>
          <cell r="B100">
            <v>62.650112650857103</v>
          </cell>
          <cell r="C100">
            <v>153.931423838451</v>
          </cell>
          <cell r="E100">
            <v>8119.8449931840096</v>
          </cell>
          <cell r="F100">
            <v>4.5617258747015104</v>
          </cell>
          <cell r="G100">
            <v>43.801464129100999</v>
          </cell>
        </row>
        <row r="101">
          <cell r="A101">
            <v>24.210290467361698</v>
          </cell>
          <cell r="B101">
            <v>62.635617482827797</v>
          </cell>
          <cell r="C101">
            <v>153.71902105434501</v>
          </cell>
          <cell r="E101">
            <v>8504.4893418026804</v>
          </cell>
          <cell r="F101">
            <v>3.9960357015382799</v>
          </cell>
          <cell r="G101">
            <v>44.381059966737602</v>
          </cell>
        </row>
        <row r="102">
          <cell r="A102">
            <v>24.434305526939699</v>
          </cell>
          <cell r="B102">
            <v>62.620902180917298</v>
          </cell>
          <cell r="C102">
            <v>153.50533962533399</v>
          </cell>
          <cell r="E102">
            <v>8907.3546386104408</v>
          </cell>
          <cell r="F102">
            <v>3.4028413442116698</v>
          </cell>
          <cell r="G102">
            <v>44.992076787957998</v>
          </cell>
        </row>
        <row r="103">
          <cell r="A103">
            <v>24.6603933723433</v>
          </cell>
          <cell r="B103">
            <v>62.6059641597545</v>
          </cell>
          <cell r="C103">
            <v>153.29038220199701</v>
          </cell>
          <cell r="E103">
            <v>9329.3040262846898</v>
          </cell>
          <cell r="F103">
            <v>2.86254284308718</v>
          </cell>
          <cell r="G103">
            <v>45.559925251986499</v>
          </cell>
        </row>
        <row r="104">
          <cell r="A104">
            <v>24.888573182823901</v>
          </cell>
          <cell r="B104">
            <v>62.590800826279903</v>
          </cell>
          <cell r="C104">
            <v>153.07415169183801</v>
          </cell>
          <cell r="E104">
            <v>9771.2415353465003</v>
          </cell>
          <cell r="F104">
            <v>2.2854861725200402</v>
          </cell>
          <cell r="G104">
            <v>46.067387729570498</v>
          </cell>
        </row>
        <row r="105">
          <cell r="A105">
            <v>25.118864315095799</v>
          </cell>
          <cell r="B105">
            <v>62.575409580834602</v>
          </cell>
          <cell r="C105">
            <v>152.85665126173299</v>
          </cell>
          <cell r="E105">
            <v>10234.1140210545</v>
          </cell>
          <cell r="F105">
            <v>1.7555064723450999</v>
          </cell>
          <cell r="G105">
            <v>46.579852546100497</v>
          </cell>
        </row>
        <row r="106">
          <cell r="A106">
            <v>25.351286304978998</v>
          </cell>
          <cell r="B106">
            <v>62.559787817737998</v>
          </cell>
          <cell r="C106">
            <v>152.637884342858</v>
          </cell>
          <cell r="E106">
            <v>10718.913192051299</v>
          </cell>
          <cell r="F106">
            <v>1.2013636799678</v>
          </cell>
          <cell r="G106">
            <v>47.105473418938701</v>
          </cell>
        </row>
        <row r="107">
          <cell r="A107">
            <v>25.585858869056398</v>
          </cell>
          <cell r="B107">
            <v>62.543932926066397</v>
          </cell>
          <cell r="C107">
            <v>152.41785463255599</v>
          </cell>
          <cell r="E107">
            <v>11226.6777351081</v>
          </cell>
          <cell r="F107">
            <v>1.1524337910825999</v>
          </cell>
          <cell r="G107">
            <v>47.246032141773803</v>
          </cell>
        </row>
        <row r="108">
          <cell r="A108">
            <v>25.822601906345898</v>
          </cell>
          <cell r="B108">
            <v>62.527842290811002</v>
          </cell>
          <cell r="C108">
            <v>152.19656609662499</v>
          </cell>
          <cell r="E108">
            <v>11758.495540521601</v>
          </cell>
          <cell r="F108">
            <v>0.13313270903337401</v>
          </cell>
          <cell r="G108">
            <v>48.565937007576203</v>
          </cell>
        </row>
        <row r="109">
          <cell r="A109">
            <v>26.061535499988899</v>
          </cell>
          <cell r="B109">
            <v>62.511513292676398</v>
          </cell>
          <cell r="C109">
            <v>151.97402297524201</v>
          </cell>
          <cell r="E109">
            <v>12315.506032928301</v>
          </cell>
          <cell r="F109">
            <v>-0.36946482314150803</v>
          </cell>
          <cell r="G109">
            <v>49.048073751027601</v>
          </cell>
        </row>
        <row r="110">
          <cell r="A110">
            <v>26.3026799189538</v>
          </cell>
          <cell r="B110">
            <v>62.494943309980002</v>
          </cell>
          <cell r="C110">
            <v>151.750229783105</v>
          </cell>
          <cell r="E110">
            <v>12898.9026125331</v>
          </cell>
          <cell r="F110">
            <v>-0.90717054638547601</v>
          </cell>
          <cell r="G110">
            <v>49.482664236921401</v>
          </cell>
        </row>
        <row r="111">
          <cell r="A111">
            <v>26.5460556197553</v>
          </cell>
          <cell r="B111">
            <v>62.4781297191535</v>
          </cell>
          <cell r="C111">
            <v>151.525191313037</v>
          </cell>
          <cell r="E111">
            <v>13509.935211980301</v>
          </cell>
          <cell r="F111">
            <v>-1.3967282094233999</v>
          </cell>
          <cell r="G111">
            <v>49.819162661444103</v>
          </cell>
        </row>
        <row r="112">
          <cell r="A112">
            <v>26.791683248190299</v>
          </cell>
          <cell r="B112">
            <v>62.4610698950708</v>
          </cell>
          <cell r="C112">
            <v>151.29891263970401</v>
          </cell>
          <cell r="E112">
            <v>14149.9129743458</v>
          </cell>
          <cell r="F112">
            <v>-1.91477294363058</v>
          </cell>
          <cell r="G112">
            <v>50.262438954127198</v>
          </cell>
        </row>
        <row r="113">
          <cell r="A113">
            <v>27.039583641088399</v>
          </cell>
          <cell r="B113">
            <v>62.4437612126004</v>
          </cell>
          <cell r="C113">
            <v>151.07139912013099</v>
          </cell>
          <cell r="E113">
            <v>14820.2070579886</v>
          </cell>
          <cell r="F113">
            <v>-2.3963161099190899</v>
          </cell>
          <cell r="G113">
            <v>50.538276369423102</v>
          </cell>
        </row>
        <row r="114">
          <cell r="A114">
            <v>27.2897778280804</v>
          </cell>
          <cell r="B114">
            <v>62.426201047416498</v>
          </cell>
          <cell r="C114">
            <v>150.84265639790101</v>
          </cell>
          <cell r="E114">
            <v>15522.2535742705</v>
          </cell>
          <cell r="F114">
            <v>-2.9142880544109699</v>
          </cell>
          <cell r="G114">
            <v>50.956796956647999</v>
          </cell>
        </row>
        <row r="115">
          <cell r="A115">
            <v>27.542287033381601</v>
          </cell>
          <cell r="B115">
            <v>62.408386776160199</v>
          </cell>
          <cell r="C115">
            <v>150.61269040523101</v>
          </cell>
          <cell r="E115">
            <v>16257.5566644379</v>
          </cell>
          <cell r="F115">
            <v>-3.3798583151514201</v>
          </cell>
          <cell r="G115">
            <v>51.126072328000497</v>
          </cell>
        </row>
        <row r="116">
          <cell r="A116">
            <v>27.797132677592799</v>
          </cell>
          <cell r="B116">
            <v>62.390315778452198</v>
          </cell>
          <cell r="C116">
            <v>150.38150736436501</v>
          </cell>
          <cell r="E116">
            <v>17027.691722258998</v>
          </cell>
          <cell r="F116">
            <v>-3.8716969561642398</v>
          </cell>
          <cell r="G116">
            <v>51.323384515597802</v>
          </cell>
        </row>
        <row r="117">
          <cell r="A117">
            <v>28.0543363795171</v>
          </cell>
          <cell r="B117">
            <v>62.371985437144403</v>
          </cell>
          <cell r="C117">
            <v>150.14911379012301</v>
          </cell>
          <cell r="E117">
            <v>17834.308769319101</v>
          </cell>
          <cell r="F117">
            <v>-4.3277225259809597</v>
          </cell>
          <cell r="G117">
            <v>51.590086189957397</v>
          </cell>
        </row>
        <row r="118">
          <cell r="A118">
            <v>28.313919957993701</v>
          </cell>
          <cell r="B118">
            <v>62.353393139473802</v>
          </cell>
          <cell r="C118">
            <v>149.91551649282701</v>
          </cell>
          <cell r="E118">
            <v>18679.1359902078</v>
          </cell>
          <cell r="F118">
            <v>-4.8274609508615898</v>
          </cell>
          <cell r="G118">
            <v>51.617021416276103</v>
          </cell>
        </row>
        <row r="119">
          <cell r="A119">
            <v>28.575905433749401</v>
          </cell>
          <cell r="B119">
            <v>62.334536277836399</v>
          </cell>
          <cell r="C119">
            <v>149.68072257738501</v>
          </cell>
          <cell r="E119">
            <v>19563.983435170601</v>
          </cell>
          <cell r="F119">
            <v>-5.2664055941882699</v>
          </cell>
          <cell r="G119">
            <v>51.603832786378398</v>
          </cell>
        </row>
        <row r="120">
          <cell r="A120">
            <v>28.840315031266002</v>
          </cell>
          <cell r="B120">
            <v>62.315412251154697</v>
          </cell>
          <cell r="C120">
            <v>149.44473944894801</v>
          </cell>
          <cell r="E120">
            <v>20490.746898158501</v>
          </cell>
          <cell r="F120">
            <v>-5.7518828402749103</v>
          </cell>
          <cell r="G120">
            <v>51.6202312412873</v>
          </cell>
        </row>
        <row r="121">
          <cell r="A121">
            <v>29.107171180666001</v>
          </cell>
          <cell r="B121">
            <v>62.296018465684398</v>
          </cell>
          <cell r="C121">
            <v>149.20757480969101</v>
          </cell>
          <cell r="E121">
            <v>21461.411978584001</v>
          </cell>
          <cell r="F121">
            <v>-6.2148823148144201</v>
          </cell>
          <cell r="G121">
            <v>51.533701948671897</v>
          </cell>
        </row>
        <row r="122">
          <cell r="A122">
            <v>29.376496519615301</v>
          </cell>
          <cell r="B122">
            <v>62.276352336127303</v>
          </cell>
          <cell r="C122">
            <v>148.96923666369699</v>
          </cell>
          <cell r="E122">
            <v>22478.058335487302</v>
          </cell>
          <cell r="F122">
            <v>-6.6857772773486897</v>
          </cell>
          <cell r="G122">
            <v>51.455693904647603</v>
          </cell>
        </row>
        <row r="123">
          <cell r="A123">
            <v>29.648313895243401</v>
          </cell>
          <cell r="B123">
            <v>62.256411286349199</v>
          </cell>
          <cell r="C123">
            <v>148.729733317632</v>
          </cell>
          <cell r="E123">
            <v>23542.8641432242</v>
          </cell>
          <cell r="F123">
            <v>-7.1500123455872204</v>
          </cell>
          <cell r="G123">
            <v>51.221313072197802</v>
          </cell>
        </row>
        <row r="124">
          <cell r="A124">
            <v>29.9226463660818</v>
          </cell>
          <cell r="B124">
            <v>62.236192751011401</v>
          </cell>
          <cell r="C124">
            <v>148.48907337954401</v>
          </cell>
          <cell r="E124">
            <v>24658.110758226001</v>
          </cell>
          <cell r="F124">
            <v>-7.6468880048224497</v>
          </cell>
          <cell r="G124">
            <v>51.1399392683538</v>
          </cell>
        </row>
        <row r="125">
          <cell r="A125">
            <v>30.199517204020101</v>
          </cell>
          <cell r="B125">
            <v>62.215694175955399</v>
          </cell>
          <cell r="C125">
            <v>148.247265762642</v>
          </cell>
          <cell r="E125">
            <v>25826.187606826701</v>
          </cell>
          <cell r="F125">
            <v>-8.0943572571901203</v>
          </cell>
          <cell r="G125">
            <v>50.7430810922896</v>
          </cell>
        </row>
        <row r="126">
          <cell r="A126">
            <v>30.478949896279801</v>
          </cell>
          <cell r="B126">
            <v>62.194913020045497</v>
          </cell>
          <cell r="C126">
            <v>148.004319683397</v>
          </cell>
          <cell r="E126">
            <v>27049.597304631301</v>
          </cell>
          <cell r="F126">
            <v>-8.5381332811447308</v>
          </cell>
          <cell r="G126">
            <v>50.456576739053197</v>
          </cell>
        </row>
        <row r="127">
          <cell r="A127">
            <v>30.760968147406999</v>
          </cell>
          <cell r="B127">
            <v>62.173846755496697</v>
          </cell>
          <cell r="C127">
            <v>147.76024466384601</v>
          </cell>
          <cell r="E127">
            <v>28330.961018393202</v>
          </cell>
          <cell r="F127">
            <v>-9.0101576065481606</v>
          </cell>
          <cell r="G127">
            <v>50.007853940041599</v>
          </cell>
        </row>
        <row r="128">
          <cell r="A128">
            <v>31.0455958812835</v>
          </cell>
          <cell r="B128">
            <v>62.152492869561001</v>
          </cell>
          <cell r="C128">
            <v>147.51505053042499</v>
          </cell>
          <cell r="E128">
            <v>29673.0240818887</v>
          </cell>
          <cell r="F128">
            <v>-9.48985390079722</v>
          </cell>
          <cell r="G128">
            <v>49.386081043145602</v>
          </cell>
        </row>
        <row r="129">
          <cell r="A129">
            <v>31.3328572431558</v>
          </cell>
          <cell r="B129">
            <v>62.130848865515802</v>
          </cell>
          <cell r="C129">
            <v>147.268747414617</v>
          </cell>
          <cell r="E129">
            <v>31078.661877820101</v>
          </cell>
          <cell r="F129">
            <v>-9.9467131075758992</v>
          </cell>
          <cell r="G129">
            <v>48.828788761738302</v>
          </cell>
        </row>
        <row r="130">
          <cell r="A130">
            <v>31.6227766016837</v>
          </cell>
          <cell r="B130">
            <v>62.108912263324598</v>
          </cell>
          <cell r="C130">
            <v>147.02134575395499</v>
          </cell>
          <cell r="E130">
            <v>32550.885998350601</v>
          </cell>
          <cell r="F130">
            <v>-10.4164480899711</v>
          </cell>
          <cell r="G130">
            <v>48.1419741831971</v>
          </cell>
        </row>
        <row r="131">
          <cell r="A131">
            <v>31.915378551007599</v>
          </cell>
          <cell r="B131">
            <v>62.086680601460003</v>
          </cell>
          <cell r="C131">
            <v>146.77285629004899</v>
          </cell>
          <cell r="E131">
            <v>34092.8506974681</v>
          </cell>
          <cell r="F131">
            <v>-10.867035361445399</v>
          </cell>
          <cell r="G131">
            <v>47.295945585374099</v>
          </cell>
        </row>
        <row r="132">
          <cell r="A132">
            <v>32.210687912834302</v>
          </cell>
          <cell r="B132">
            <v>62.0641514377674</v>
          </cell>
          <cell r="C132">
            <v>146.52329006775099</v>
          </cell>
          <cell r="E132">
            <v>35707.859649004597</v>
          </cell>
          <cell r="F132">
            <v>-11.368499365723499</v>
          </cell>
          <cell r="G132">
            <v>46.6176474988251</v>
          </cell>
        </row>
        <row r="133">
          <cell r="A133">
            <v>32.508729738543401</v>
          </cell>
          <cell r="B133">
            <v>62.041322350293399</v>
          </cell>
          <cell r="C133">
            <v>146.27265843708</v>
          </cell>
          <cell r="E133">
            <v>37399.373024788001</v>
          </cell>
          <cell r="F133">
            <v>-11.816609859453299</v>
          </cell>
          <cell r="G133">
            <v>46.255369147105199</v>
          </cell>
        </row>
        <row r="134">
          <cell r="A134">
            <v>32.809529311311898</v>
          </cell>
          <cell r="B134">
            <v>62.018190938959002</v>
          </cell>
          <cell r="C134">
            <v>146.02097304896901</v>
          </cell>
          <cell r="E134">
            <v>39171.014908092598</v>
          </cell>
          <cell r="F134">
            <v>-12.3098919626712</v>
          </cell>
          <cell r="G134">
            <v>44.902119846676797</v>
          </cell>
        </row>
        <row r="135">
          <cell r="A135">
            <v>33.113112148259098</v>
          </cell>
          <cell r="B135">
            <v>61.994754826350501</v>
          </cell>
          <cell r="C135">
            <v>145.768245856368</v>
          </cell>
          <cell r="E135">
            <v>41026.581058271899</v>
          </cell>
          <cell r="F135">
            <v>-12.7790417399027</v>
          </cell>
          <cell r="G135">
            <v>43.6437231668652</v>
          </cell>
        </row>
        <row r="136">
          <cell r="A136">
            <v>33.419504002611397</v>
          </cell>
          <cell r="B136">
            <v>61.971011659090998</v>
          </cell>
          <cell r="C136">
            <v>145.51448911246999</v>
          </cell>
          <cell r="E136">
            <v>42970.047043208397</v>
          </cell>
          <cell r="F136">
            <v>-13.2397622209325</v>
          </cell>
          <cell r="G136">
            <v>42.6270152153553</v>
          </cell>
        </row>
        <row r="137">
          <cell r="A137">
            <v>33.728730865886803</v>
          </cell>
          <cell r="B137">
            <v>61.9469591090714</v>
          </cell>
          <cell r="C137">
            <v>145.259715366877</v>
          </cell>
          <cell r="E137">
            <v>45005.576757005001</v>
          </cell>
          <cell r="F137">
            <v>-13.7441324935669</v>
          </cell>
          <cell r="G137">
            <v>41.4814456407425</v>
          </cell>
        </row>
        <row r="138">
          <cell r="A138">
            <v>34.040818970099998</v>
          </cell>
          <cell r="B138">
            <v>61.922594874122503</v>
          </cell>
          <cell r="C138">
            <v>145.00393746813401</v>
          </cell>
          <cell r="E138">
            <v>47137.531341167298</v>
          </cell>
          <cell r="F138">
            <v>-14.203061012904</v>
          </cell>
          <cell r="G138">
            <v>39.9658238577871</v>
          </cell>
        </row>
        <row r="139">
          <cell r="A139">
            <v>34.355794789987399</v>
          </cell>
          <cell r="B139">
            <v>61.897916679853203</v>
          </cell>
          <cell r="C139">
            <v>144.74716855744001</v>
          </cell>
          <cell r="E139">
            <v>49370.478528389998</v>
          </cell>
          <cell r="F139">
            <v>-14.750344737472</v>
          </cell>
          <cell r="G139">
            <v>39.122873265764497</v>
          </cell>
        </row>
        <row r="140">
          <cell r="A140">
            <v>34.673685045253102</v>
          </cell>
          <cell r="B140">
            <v>61.872922280325703</v>
          </cell>
          <cell r="C140">
            <v>144.48942206918599</v>
          </cell>
          <cell r="E140">
            <v>51709.202428967597</v>
          </cell>
          <cell r="F140">
            <v>-15.311221620331899</v>
          </cell>
          <cell r="G140">
            <v>37.384650894952998</v>
          </cell>
        </row>
        <row r="141">
          <cell r="A141">
            <v>34.994516702835703</v>
          </cell>
          <cell r="B141">
            <v>61.847609459537601</v>
          </cell>
          <cell r="C141">
            <v>144.23071172690601</v>
          </cell>
          <cell r="E141">
            <v>54158.713780794598</v>
          </cell>
          <cell r="F141">
            <v>-15.705595123613699</v>
          </cell>
          <cell r="G141">
            <v>35.636866130647398</v>
          </cell>
        </row>
        <row r="142">
          <cell r="A142">
            <v>35.3183169791957</v>
          </cell>
          <cell r="B142">
            <v>61.8219760323475</v>
          </cell>
          <cell r="C142">
            <v>143.97105154024899</v>
          </cell>
          <cell r="E142">
            <v>56724.260684919798</v>
          </cell>
          <cell r="F142">
            <v>-16.1513138680629</v>
          </cell>
          <cell r="G142">
            <v>34.074081001270102</v>
          </cell>
        </row>
        <row r="143">
          <cell r="A143">
            <v>35.645113342624398</v>
          </cell>
          <cell r="B143">
            <v>61.796019845619703</v>
          </cell>
          <cell r="C143">
            <v>143.710455804709</v>
          </cell>
          <cell r="E143">
            <v>59411.339849650401</v>
          </cell>
          <cell r="F143">
            <v>-16.643227147115901</v>
          </cell>
          <cell r="G143">
            <v>32.1606146696884</v>
          </cell>
        </row>
        <row r="144">
          <cell r="A144">
            <v>35.9749335155742</v>
          </cell>
          <cell r="B144">
            <v>61.769738779829297</v>
          </cell>
          <cell r="C144">
            <v>143.44893909470099</v>
          </cell>
          <cell r="E144">
            <v>62225.708367302301</v>
          </cell>
          <cell r="F144">
            <v>-17.2581837600417</v>
          </cell>
          <cell r="G144">
            <v>30.749694694975801</v>
          </cell>
        </row>
        <row r="145">
          <cell r="A145">
            <v>36.307805477010099</v>
          </cell>
          <cell r="B145">
            <v>61.743130749700597</v>
          </cell>
          <cell r="C145">
            <v>143.18651626237801</v>
          </cell>
          <cell r="E145">
            <v>65173.396048824201</v>
          </cell>
          <cell r="F145">
            <v>-17.670150196630001</v>
          </cell>
          <cell r="G145">
            <v>26.783742005041901</v>
          </cell>
        </row>
        <row r="146">
          <cell r="A146">
            <v>36.643757464783299</v>
          </cell>
          <cell r="B146">
            <v>61.716193705419897</v>
          </cell>
          <cell r="C146">
            <v>142.923202433635</v>
          </cell>
          <cell r="E146">
            <v>68260.718342723805</v>
          </cell>
          <cell r="F146">
            <v>-18.3267929374794</v>
          </cell>
          <cell r="G146">
            <v>27.251776845815598</v>
          </cell>
        </row>
        <row r="147">
          <cell r="A147">
            <v>36.982817978026603</v>
          </cell>
          <cell r="B147">
            <v>61.688925634003603</v>
          </cell>
          <cell r="C147">
            <v>142.65901300388899</v>
          </cell>
          <cell r="E147">
            <v>71494.289865975807</v>
          </cell>
          <cell r="F147">
            <v>-18.879115145351101</v>
          </cell>
          <cell r="G147">
            <v>24.617618840527101</v>
          </cell>
        </row>
        <row r="148">
          <cell r="A148">
            <v>37.325015779571999</v>
          </cell>
          <cell r="B148">
            <v>61.661324560372002</v>
          </cell>
          <cell r="C148">
            <v>142.393963633776</v>
          </cell>
          <cell r="E148">
            <v>74881.038575900297</v>
          </cell>
          <cell r="F148">
            <v>-19.4801716501666</v>
          </cell>
          <cell r="G148">
            <v>21.946363563054799</v>
          </cell>
        </row>
        <row r="149">
          <cell r="A149">
            <v>37.670379898390799</v>
          </cell>
          <cell r="B149">
            <v>61.633388548093897</v>
          </cell>
          <cell r="C149">
            <v>142.12807024616001</v>
          </cell>
          <cell r="E149">
            <v>78428.220613376805</v>
          </cell>
          <cell r="F149">
            <v>-19.999303976880899</v>
          </cell>
          <cell r="G149">
            <v>19.265004770657399</v>
          </cell>
        </row>
        <row r="150">
          <cell r="A150">
            <v>38.018939632056103</v>
          </cell>
          <cell r="B150">
            <v>61.605115701046898</v>
          </cell>
          <cell r="C150">
            <v>141.86134901948799</v>
          </cell>
          <cell r="E150">
            <v>82143.435849194197</v>
          </cell>
          <cell r="F150">
            <v>-20.413538473617901</v>
          </cell>
          <cell r="G150">
            <v>15.6596472299764</v>
          </cell>
        </row>
        <row r="151">
          <cell r="A151">
            <v>38.370724549227802</v>
          </cell>
          <cell r="B151">
            <v>61.576504164139898</v>
          </cell>
          <cell r="C151">
            <v>141.593816384061</v>
          </cell>
          <cell r="E151">
            <v>86034.644166844897</v>
          </cell>
          <cell r="F151">
            <v>-21.122402548854101</v>
          </cell>
          <cell r="G151">
            <v>13.3161191274032</v>
          </cell>
        </row>
        <row r="152">
          <cell r="A152">
            <v>38.725764492161701</v>
          </cell>
          <cell r="B152">
            <v>61.547552124456601</v>
          </cell>
          <cell r="C152">
            <v>141.32548901632299</v>
          </cell>
          <cell r="E152">
            <v>90110.182516650195</v>
          </cell>
          <cell r="F152">
            <v>-21.834360844335901</v>
          </cell>
          <cell r="G152">
            <v>8.92022128416545</v>
          </cell>
        </row>
        <row r="153">
          <cell r="A153">
            <v>39.0840895792401</v>
          </cell>
          <cell r="B153">
            <v>61.518257812305102</v>
          </cell>
          <cell r="C153">
            <v>141.05638383494801</v>
          </cell>
          <cell r="E153">
            <v>94378.782777753906</v>
          </cell>
          <cell r="F153">
            <v>-22.575019457658701</v>
          </cell>
          <cell r="G153">
            <v>6.8928281107181304</v>
          </cell>
        </row>
        <row r="154">
          <cell r="A154">
            <v>39.445730207527802</v>
          </cell>
          <cell r="B154">
            <v>61.488619502384999</v>
          </cell>
          <cell r="C154">
            <v>140.78651799336899</v>
          </cell>
          <cell r="E154">
            <v>98849.590466255904</v>
          </cell>
          <cell r="F154">
            <v>-22.936937901573501</v>
          </cell>
          <cell r="G154">
            <v>2.95899990792751</v>
          </cell>
        </row>
        <row r="155">
          <cell r="A155">
            <v>39.810717055349699</v>
          </cell>
          <cell r="B155">
            <v>61.458635514499598</v>
          </cell>
          <cell r="C155">
            <v>140.51590887650099</v>
          </cell>
          <cell r="E155">
            <v>103532.18432956599</v>
          </cell>
          <cell r="F155">
            <v>-23.676650384870001</v>
          </cell>
          <cell r="G155">
            <v>3.1065755115165099</v>
          </cell>
        </row>
        <row r="156">
          <cell r="A156">
            <v>40.179081084893902</v>
          </cell>
          <cell r="B156">
            <v>61.428304214884797</v>
          </cell>
          <cell r="C156">
            <v>140.24457409170401</v>
          </cell>
          <cell r="E156">
            <v>108436.596868961</v>
          </cell>
          <cell r="F156">
            <v>-24.497272762143101</v>
          </cell>
          <cell r="G156">
            <v>-3.5990459667690802</v>
          </cell>
        </row>
        <row r="157">
          <cell r="A157">
            <v>40.550853544838297</v>
          </cell>
          <cell r="B157">
            <v>61.397624016871703</v>
          </cell>
          <cell r="C157">
            <v>139.972531465934</v>
          </cell>
          <cell r="E157">
            <v>113573.335834311</v>
          </cell>
          <cell r="F157">
            <v>-24.931895970019799</v>
          </cell>
          <cell r="G157">
            <v>-5.1245220860173797</v>
          </cell>
        </row>
        <row r="158">
          <cell r="A158">
            <v>40.926065973001002</v>
          </cell>
          <cell r="B158">
            <v>61.366593382287903</v>
          </cell>
          <cell r="C158">
            <v>139.699799036439</v>
          </cell>
          <cell r="E158">
            <v>118953.406737032</v>
          </cell>
          <cell r="F158">
            <v>-25.446473504573198</v>
          </cell>
          <cell r="G158">
            <v>-9.7476333601561205</v>
          </cell>
        </row>
        <row r="159">
          <cell r="A159">
            <v>41.304750199016098</v>
          </cell>
          <cell r="B159">
            <v>61.3352108218997</v>
          </cell>
          <cell r="C159">
            <v>139.42639504488599</v>
          </cell>
          <cell r="E159">
            <v>124588.336429501</v>
          </cell>
          <cell r="F159">
            <v>-26.3786234251526</v>
          </cell>
          <cell r="G159">
            <v>-12.259084636167399</v>
          </cell>
        </row>
        <row r="160">
          <cell r="A160">
            <v>41.686938347033497</v>
          </cell>
          <cell r="B160">
            <v>61.303474896642797</v>
          </cell>
          <cell r="C160">
            <v>139.152337932124</v>
          </cell>
          <cell r="E160">
            <v>130490.19780143999</v>
          </cell>
          <cell r="F160">
            <v>-26.6375746849825</v>
          </cell>
          <cell r="G160">
            <v>-19.102610129011701</v>
          </cell>
        </row>
        <row r="161">
          <cell r="A161">
            <v>42.072662838444401</v>
          </cell>
          <cell r="B161">
            <v>61.271384218157699</v>
          </cell>
          <cell r="C161">
            <v>138.87764633030699</v>
          </cell>
          <cell r="E161">
            <v>136671.635646201</v>
          </cell>
          <cell r="F161">
            <v>-27.091798263076299</v>
          </cell>
          <cell r="G161">
            <v>-18.483743753759398</v>
          </cell>
        </row>
        <row r="162">
          <cell r="A162">
            <v>42.461956394631201</v>
          </cell>
          <cell r="B162">
            <v>61.238937450098803</v>
          </cell>
          <cell r="C162">
            <v>138.60233905411701</v>
          </cell>
          <cell r="E162">
            <v>143145.893752348</v>
          </cell>
          <cell r="F162">
            <v>-28.0800822147765</v>
          </cell>
          <cell r="G162">
            <v>-27.834522840482499</v>
          </cell>
        </row>
        <row r="163">
          <cell r="A163">
            <v>42.854852039743903</v>
          </cell>
          <cell r="B163">
            <v>61.206133308640801</v>
          </cell>
          <cell r="C163">
            <v>138.326435095618</v>
          </cell>
          <cell r="E163">
            <v>149926.843278605</v>
          </cell>
          <cell r="F163">
            <v>-28.530717990307199</v>
          </cell>
          <cell r="G163">
            <v>-31.599881148565299</v>
          </cell>
        </row>
        <row r="164">
          <cell r="A164">
            <v>43.2513831035008</v>
          </cell>
          <cell r="B164">
            <v>61.172970563193502</v>
          </cell>
          <cell r="C164">
            <v>138.049953616507</v>
          </cell>
          <cell r="E164">
            <v>157029.01247293799</v>
          </cell>
          <cell r="F164">
            <v>-29.2607956033123</v>
          </cell>
          <cell r="G164">
            <v>-33.164573225677699</v>
          </cell>
        </row>
        <row r="165">
          <cell r="A165">
            <v>43.651583224016598</v>
          </cell>
          <cell r="B165">
            <v>61.139448037590903</v>
          </cell>
          <cell r="C165">
            <v>137.772913937927</v>
          </cell>
          <cell r="E165">
            <v>164467.61779946601</v>
          </cell>
          <cell r="F165">
            <v>-29.563123516174102</v>
          </cell>
          <cell r="G165">
            <v>-40.4104673683455</v>
          </cell>
        </row>
        <row r="166">
          <cell r="A166">
            <v>44.0554863506553</v>
          </cell>
          <cell r="B166">
            <v>61.1055646103366</v>
          </cell>
          <cell r="C166">
            <v>137.49533553537901</v>
          </cell>
          <cell r="E166">
            <v>172258.59653987901</v>
          </cell>
          <cell r="F166">
            <v>-30.7648646639418</v>
          </cell>
          <cell r="G166">
            <v>-44.061843731892701</v>
          </cell>
        </row>
        <row r="167">
          <cell r="A167">
            <v>44.463126746910802</v>
          </cell>
          <cell r="B167">
            <v>61.0713192155267</v>
          </cell>
          <cell r="C167">
            <v>137.21723802952201</v>
          </cell>
          <cell r="E167">
            <v>180418.64093920699</v>
          </cell>
          <cell r="F167">
            <v>-30.211892227022101</v>
          </cell>
          <cell r="G167">
            <v>-52.459829073658703</v>
          </cell>
        </row>
        <row r="168">
          <cell r="A168">
            <v>44.874538993313202</v>
          </cell>
          <cell r="B168">
            <v>61.036710843507201</v>
          </cell>
          <cell r="C168">
            <v>136.93864117793399</v>
          </cell>
          <cell r="E168">
            <v>188965.23396912101</v>
          </cell>
          <cell r="F168">
            <v>-32.087203428019002</v>
          </cell>
          <cell r="G168">
            <v>-53.1878591258792</v>
          </cell>
        </row>
        <row r="169">
          <cell r="A169">
            <v>45.289757990361998</v>
          </cell>
          <cell r="B169">
            <v>61.001738541552001</v>
          </cell>
          <cell r="C169">
            <v>136.65956486600999</v>
          </cell>
          <cell r="E169">
            <v>197916.686785356</v>
          </cell>
          <cell r="F169">
            <v>-32.892966120558597</v>
          </cell>
          <cell r="G169">
            <v>-59.701204485707997</v>
          </cell>
        </row>
        <row r="170">
          <cell r="A170">
            <v>45.708818961487502</v>
          </cell>
          <cell r="B170">
            <v>60.966401414338797</v>
          </cell>
          <cell r="C170">
            <v>136.38002909954201</v>
          </cell>
          <cell r="E170">
            <v>207292.17795953699</v>
          </cell>
          <cell r="F170">
            <v>-33.305117648271398</v>
          </cell>
          <cell r="G170">
            <v>-67.176679774098901</v>
          </cell>
        </row>
        <row r="171">
          <cell r="A171">
            <v>46.131757456037903</v>
          </cell>
          <cell r="B171">
            <v>60.930698624373299</v>
          </cell>
          <cell r="C171">
            <v>136.10005399704301</v>
          </cell>
          <cell r="E171">
            <v>217111.79456945101</v>
          </cell>
          <cell r="F171">
            <v>-34.150734347210403</v>
          </cell>
          <cell r="G171">
            <v>-77.800674064431107</v>
          </cell>
        </row>
        <row r="172">
          <cell r="A172">
            <v>46.558609352295903</v>
          </cell>
          <cell r="B172">
            <v>60.894629392950399</v>
          </cell>
          <cell r="C172">
            <v>135.819659777173</v>
          </cell>
          <cell r="E172">
            <v>227396.57523579299</v>
          </cell>
          <cell r="F172">
            <v>-34.726707264645498</v>
          </cell>
          <cell r="G172">
            <v>-77.993069358728704</v>
          </cell>
        </row>
        <row r="173">
          <cell r="A173">
            <v>46.989410860521502</v>
          </cell>
          <cell r="B173">
            <v>60.858193000276003</v>
          </cell>
          <cell r="C173">
            <v>135.538866753821</v>
          </cell>
          <cell r="E173">
            <v>238168.55519761599</v>
          </cell>
          <cell r="F173">
            <v>-34.9495442194277</v>
          </cell>
          <cell r="G173">
            <v>-82.787972186427098</v>
          </cell>
        </row>
        <row r="174">
          <cell r="A174">
            <v>47.424198526024398</v>
          </cell>
          <cell r="B174">
            <v>60.821388785924398</v>
          </cell>
          <cell r="C174">
            <v>135.25769532506101</v>
          </cell>
          <cell r="E174">
            <v>249450.813523032</v>
          </cell>
          <cell r="F174">
            <v>-34.854331709317499</v>
          </cell>
          <cell r="G174">
            <v>-90.206561950203096</v>
          </cell>
        </row>
        <row r="175">
          <cell r="A175">
            <v>47.863009232263799</v>
          </cell>
          <cell r="B175">
            <v>60.784216149378899</v>
          </cell>
          <cell r="C175">
            <v>134.97616596456899</v>
          </cell>
          <cell r="E175">
            <v>261267.52255633299</v>
          </cell>
          <cell r="F175">
            <v>-38.975084679817698</v>
          </cell>
          <cell r="G175">
            <v>-88.619833574033706</v>
          </cell>
        </row>
        <row r="176">
          <cell r="A176">
            <v>48.305880203977203</v>
          </cell>
          <cell r="B176">
            <v>60.746674550264501</v>
          </cell>
          <cell r="C176">
            <v>134.69429921268599</v>
          </cell>
          <cell r="E176">
            <v>273643.99970746698</v>
          </cell>
          <cell r="F176">
            <v>-36.628703214966102</v>
          </cell>
          <cell r="G176">
            <v>-99.611500857731997</v>
          </cell>
        </row>
        <row r="177">
          <cell r="A177">
            <v>48.752849010338601</v>
          </cell>
          <cell r="B177">
            <v>60.708763508841798</v>
          </cell>
          <cell r="C177">
            <v>134.41211566575399</v>
          </cell>
          <cell r="E177">
            <v>286606.76169482502</v>
          </cell>
          <cell r="F177">
            <v>-36.079834356686703</v>
          </cell>
          <cell r="G177">
            <v>-84.434966197167398</v>
          </cell>
        </row>
        <row r="178">
          <cell r="A178">
            <v>49.203953568145003</v>
          </cell>
          <cell r="B178">
            <v>60.670482606200899</v>
          </cell>
          <cell r="C178">
            <v>134.12963596780199</v>
          </cell>
          <cell r="E178">
            <v>300183.58135755901</v>
          </cell>
          <cell r="F178">
            <v>-35.152319315332598</v>
          </cell>
          <cell r="G178">
            <v>-89.053369479415906</v>
          </cell>
        </row>
        <row r="179">
          <cell r="A179">
            <v>49.659232145033499</v>
          </cell>
          <cell r="B179">
            <v>60.631831484094398</v>
          </cell>
          <cell r="C179">
            <v>133.84688080359399</v>
          </cell>
          <cell r="E179">
            <v>314403.54715915001</v>
          </cell>
          <cell r="F179">
            <v>-35.440020886118397</v>
          </cell>
          <cell r="G179">
            <v>-81.851911721030504</v>
          </cell>
        </row>
        <row r="180">
          <cell r="A180">
            <v>50.118723362727202</v>
          </cell>
          <cell r="B180">
            <v>60.592809846041803</v>
          </cell>
          <cell r="C180">
            <v>133.56387088313801</v>
          </cell>
          <cell r="E180">
            <v>329297.125509715</v>
          </cell>
          <cell r="F180">
            <v>-33.661653557797997</v>
          </cell>
          <cell r="G180">
            <v>-97.377265052889001</v>
          </cell>
        </row>
        <row r="181">
          <cell r="A181">
            <v>50.582466200311401</v>
          </cell>
          <cell r="B181">
            <v>60.553417456722698</v>
          </cell>
          <cell r="C181">
            <v>133.280626937378</v>
          </cell>
          <cell r="E181">
            <v>344896.226040576</v>
          </cell>
          <cell r="F181">
            <v>-35.253863759250997</v>
          </cell>
          <cell r="G181">
            <v>-104.745956123813</v>
          </cell>
        </row>
        <row r="182">
          <cell r="A182">
            <v>51.050499997540598</v>
          </cell>
          <cell r="B182">
            <v>60.513654142154103</v>
          </cell>
          <cell r="C182">
            <v>132.99716970769501</v>
          </cell>
          <cell r="E182">
            <v>361234.26997094299</v>
          </cell>
          <cell r="F182">
            <v>-35.406323988005298</v>
          </cell>
          <cell r="G182">
            <v>-108.096899969243</v>
          </cell>
        </row>
        <row r="183">
          <cell r="A183">
            <v>51.522864458175597</v>
          </cell>
          <cell r="B183">
            <v>60.473519790309702</v>
          </cell>
          <cell r="C183">
            <v>132.71351993303699</v>
          </cell>
          <cell r="E183">
            <v>378346.26171319297</v>
          </cell>
          <cell r="F183">
            <v>-35.3907623007388</v>
          </cell>
          <cell r="G183">
            <v>-106.511242540674</v>
          </cell>
        </row>
        <row r="184">
          <cell r="A184">
            <v>51.999599653351602</v>
          </cell>
          <cell r="B184">
            <v>60.433014350498603</v>
          </cell>
          <cell r="C184">
            <v>132.42969834518399</v>
          </cell>
          <cell r="E184">
            <v>396268.86387014802</v>
          </cell>
          <cell r="F184">
            <v>-36.450310248518598</v>
          </cell>
          <cell r="G184">
            <v>-118.91129560434599</v>
          </cell>
        </row>
        <row r="185">
          <cell r="A185">
            <v>52.480746024977201</v>
          </cell>
          <cell r="B185">
            <v>60.392137833620801</v>
          </cell>
          <cell r="C185">
            <v>132.145725656054</v>
          </cell>
          <cell r="E185">
            <v>415040.47578504699</v>
          </cell>
          <cell r="F185">
            <v>-37.030632857797002</v>
          </cell>
          <cell r="G185">
            <v>-119.716681433904</v>
          </cell>
        </row>
        <row r="186">
          <cell r="A186">
            <v>52.966344389165698</v>
          </cell>
          <cell r="B186">
            <v>60.350890312242001</v>
          </cell>
          <cell r="C186">
            <v>131.86162254830401</v>
          </cell>
          <cell r="E186">
            <v>434701.31581250299</v>
          </cell>
          <cell r="F186">
            <v>-37.184650334344902</v>
          </cell>
          <cell r="G186">
            <v>-121.568687711168</v>
          </cell>
        </row>
        <row r="187">
          <cell r="A187">
            <v>53.456435939697101</v>
          </cell>
          <cell r="B187">
            <v>60.309271920305498</v>
          </cell>
          <cell r="C187">
            <v>131.57740966656101</v>
          </cell>
          <cell r="E187">
            <v>455293.50748669502</v>
          </cell>
          <cell r="F187">
            <v>-36.849169282896803</v>
          </cell>
          <cell r="G187">
            <v>-121.110996274782</v>
          </cell>
        </row>
        <row r="188">
          <cell r="A188">
            <v>53.951062251512703</v>
          </cell>
          <cell r="B188">
            <v>60.267282853069702</v>
          </cell>
          <cell r="C188">
            <v>131.29310760726199</v>
          </cell>
          <cell r="E188">
            <v>476861.16977144702</v>
          </cell>
          <cell r="F188">
            <v>-37.500322525597902</v>
          </cell>
          <cell r="G188">
            <v>-119.864770174421</v>
          </cell>
        </row>
        <row r="189">
          <cell r="A189">
            <v>54.4502652842421</v>
          </cell>
          <cell r="B189">
            <v>60.2249233667863</v>
          </cell>
          <cell r="C189">
            <v>131.00873691018401</v>
          </cell>
          <cell r="E189">
            <v>499450.511585514</v>
          </cell>
          <cell r="F189">
            <v>-36.311308828188103</v>
          </cell>
          <cell r="G189">
            <v>-112.728229432902</v>
          </cell>
        </row>
        <row r="190">
          <cell r="A190">
            <v>54.954087385762399</v>
          </cell>
          <cell r="B190">
            <v>60.182193778715799</v>
          </cell>
          <cell r="C190">
            <v>130.72431804742001</v>
          </cell>
          <cell r="E190">
            <v>523109.93080562598</v>
          </cell>
          <cell r="F190">
            <v>-36.181739037137703</v>
          </cell>
          <cell r="G190">
            <v>-109.75810350299901</v>
          </cell>
        </row>
        <row r="191">
          <cell r="A191">
            <v>55.462571295791001</v>
          </cell>
          <cell r="B191">
            <v>60.139094466687702</v>
          </cell>
          <cell r="C191">
            <v>130.43987141470501</v>
          </cell>
          <cell r="E191">
            <v>547890.117959394</v>
          </cell>
          <cell r="F191">
            <v>-37.3617944847093</v>
          </cell>
          <cell r="G191">
            <v>-114.970487809944</v>
          </cell>
        </row>
        <row r="192">
          <cell r="A192">
            <v>55.975760149510997</v>
          </cell>
          <cell r="B192">
            <v>60.095625868808398</v>
          </cell>
          <cell r="C192">
            <v>130.15541732197599</v>
          </cell>
          <cell r="E192">
            <v>573844.16483023902</v>
          </cell>
          <cell r="F192">
            <v>-35.372385181474797</v>
          </cell>
          <cell r="G192">
            <v>-116.965955833732</v>
          </cell>
        </row>
        <row r="193">
          <cell r="A193">
            <v>56.4936974812302</v>
          </cell>
          <cell r="B193">
            <v>60.051788483225401</v>
          </cell>
          <cell r="C193">
            <v>129.870975984285</v>
          </cell>
          <cell r="E193">
            <v>601027.67820703902</v>
          </cell>
          <cell r="F193">
            <v>-37.143562802718201</v>
          </cell>
          <cell r="G193">
            <v>-107.99759250263</v>
          </cell>
        </row>
        <row r="194">
          <cell r="A194">
            <v>57.016427228074697</v>
          </cell>
          <cell r="B194">
            <v>60.007582867454197</v>
          </cell>
          <cell r="C194">
            <v>129.586567512653</v>
          </cell>
          <cell r="E194">
            <v>629498.89902218897</v>
          </cell>
          <cell r="F194">
            <v>-37.138616744398597</v>
          </cell>
          <cell r="G194">
            <v>-114.79784248366801</v>
          </cell>
        </row>
        <row r="195">
          <cell r="A195">
            <v>57.543993733715602</v>
          </cell>
          <cell r="B195">
            <v>59.963009638332203</v>
          </cell>
          <cell r="C195">
            <v>129.30221190399899</v>
          </cell>
          <cell r="E195">
            <v>659318.82713335403</v>
          </cell>
          <cell r="F195">
            <v>-35.880981479103603</v>
          </cell>
          <cell r="G195">
            <v>-111.790030347175</v>
          </cell>
        </row>
        <row r="196">
          <cell r="A196">
            <v>58.076441752131203</v>
          </cell>
          <cell r="B196">
            <v>59.918069471176402</v>
          </cell>
          <cell r="C196">
            <v>129.01792903338901</v>
          </cell>
          <cell r="E196">
            <v>690551.35201623302</v>
          </cell>
          <cell r="F196">
            <v>-36.731561169090298</v>
          </cell>
          <cell r="G196">
            <v>-115.976559312359</v>
          </cell>
        </row>
        <row r="197">
          <cell r="A197">
            <v>58.613816451402798</v>
          </cell>
          <cell r="B197">
            <v>59.872763099599901</v>
          </cell>
          <cell r="C197">
            <v>128.73373864377399</v>
          </cell>
          <cell r="E197">
            <v>723263.38964835298</v>
          </cell>
          <cell r="F197">
            <v>-35.858594516630397</v>
          </cell>
          <cell r="G197">
            <v>-102.710643229643</v>
          </cell>
        </row>
        <row r="198">
          <cell r="A198">
            <v>59.156163417547397</v>
          </cell>
          <cell r="B198">
            <v>59.827091314742901</v>
          </cell>
          <cell r="C198">
            <v>128.44966033837301</v>
          </cell>
          <cell r="E198">
            <v>757525.02587719203</v>
          </cell>
          <cell r="F198">
            <v>-34.836322537778599</v>
          </cell>
          <cell r="G198">
            <v>-103.871600248953</v>
          </cell>
        </row>
        <row r="199">
          <cell r="A199">
            <v>59.703528658383597</v>
          </cell>
          <cell r="B199">
            <v>59.781054964675903</v>
          </cell>
          <cell r="C199">
            <v>128.16571357197199</v>
          </cell>
          <cell r="E199">
            <v>793409.66657974897</v>
          </cell>
          <cell r="F199">
            <v>-33.805370099350597</v>
          </cell>
          <cell r="G199">
            <v>-99.901071249167401</v>
          </cell>
        </row>
        <row r="200">
          <cell r="A200">
            <v>60.255958607435701</v>
          </cell>
          <cell r="B200">
            <v>59.734654954070599</v>
          </cell>
          <cell r="C200">
            <v>127.88191763969201</v>
          </cell>
          <cell r="E200">
            <v>830994.19493533904</v>
          </cell>
          <cell r="F200">
            <v>-34.139838993848201</v>
          </cell>
          <cell r="G200">
            <v>-102.605810476626</v>
          </cell>
        </row>
        <row r="201">
          <cell r="A201">
            <v>60.813500127871698</v>
          </cell>
          <cell r="B201">
            <v>59.687892242995801</v>
          </cell>
          <cell r="C201">
            <v>127.598291674401</v>
          </cell>
          <cell r="E201">
            <v>870359.13614851702</v>
          </cell>
          <cell r="F201">
            <v>-34.055588727223103</v>
          </cell>
          <cell r="G201">
            <v>-94.013516371605903</v>
          </cell>
        </row>
        <row r="202">
          <cell r="A202">
            <v>61.3762005164794</v>
          </cell>
          <cell r="B202">
            <v>59.640767846857003</v>
          </cell>
          <cell r="C202">
            <v>127.314854631218</v>
          </cell>
          <cell r="E202">
            <v>911588.82997508405</v>
          </cell>
          <cell r="F202">
            <v>-32.242458617649099</v>
          </cell>
          <cell r="G202">
            <v>-95.073061819852995</v>
          </cell>
        </row>
        <row r="203">
          <cell r="A203">
            <v>61.944107507678098</v>
          </cell>
          <cell r="B203">
            <v>59.593282835159698</v>
          </cell>
          <cell r="C203">
            <v>127.03162528551699</v>
          </cell>
          <cell r="E203">
            <v>954771.61142080696</v>
          </cell>
          <cell r="F203">
            <v>-32.010732357533499</v>
          </cell>
          <cell r="G203">
            <v>-92.975980964464597</v>
          </cell>
        </row>
        <row r="204">
          <cell r="A204">
            <v>62.517269277568502</v>
          </cell>
          <cell r="B204">
            <v>59.545438331057198</v>
          </cell>
          <cell r="C204">
            <v>126.748622221087</v>
          </cell>
          <cell r="E204">
            <v>1000000</v>
          </cell>
          <cell r="F204">
            <v>-32.852617894616102</v>
          </cell>
          <cell r="G204">
            <v>-96.143030558322806</v>
          </cell>
        </row>
        <row r="205">
          <cell r="A205">
            <v>63.0957344480193</v>
          </cell>
          <cell r="B205">
            <v>59.497235510454402</v>
          </cell>
          <cell r="C205">
            <v>126.46586382386</v>
          </cell>
        </row>
        <row r="206">
          <cell r="A206">
            <v>63.679552090791503</v>
          </cell>
          <cell r="B206">
            <v>59.448675601100398</v>
          </cell>
          <cell r="C206">
            <v>126.18336827504299</v>
          </cell>
        </row>
        <row r="207">
          <cell r="A207">
            <v>64.268771731701904</v>
          </cell>
          <cell r="B207">
            <v>59.399759881937896</v>
          </cell>
          <cell r="C207">
            <v>125.901153541192</v>
          </cell>
        </row>
        <row r="208">
          <cell r="A208">
            <v>64.863443354823801</v>
          </cell>
          <cell r="B208">
            <v>59.350489681968398</v>
          </cell>
          <cell r="C208">
            <v>125.61923737045301</v>
          </cell>
        </row>
        <row r="209">
          <cell r="A209">
            <v>65.463617406727394</v>
          </cell>
          <cell r="B209">
            <v>59.300866379600699</v>
          </cell>
          <cell r="C209">
            <v>125.337637281857</v>
          </cell>
        </row>
        <row r="210">
          <cell r="A210">
            <v>66.069344800759495</v>
          </cell>
          <cell r="B210">
            <v>59.2508914015011</v>
          </cell>
          <cell r="C210">
            <v>125.056370561218</v>
          </cell>
        </row>
        <row r="211">
          <cell r="A211">
            <v>66.680676921362206</v>
          </cell>
          <cell r="B211">
            <v>59.200566221767197</v>
          </cell>
          <cell r="C211">
            <v>124.775454253329</v>
          </cell>
        </row>
        <row r="212">
          <cell r="A212">
            <v>67.297665628431702</v>
          </cell>
          <cell r="B212">
            <v>59.149892360749803</v>
          </cell>
          <cell r="C212">
            <v>124.494905156744</v>
          </cell>
        </row>
        <row r="213">
          <cell r="A213">
            <v>67.920363261718407</v>
          </cell>
          <cell r="B213">
            <v>59.098871384362802</v>
          </cell>
          <cell r="C213">
            <v>124.214739814791</v>
          </cell>
        </row>
        <row r="214">
          <cell r="A214">
            <v>68.5488226452661</v>
          </cell>
          <cell r="B214">
            <v>59.047504902819199</v>
          </cell>
          <cell r="C214">
            <v>123.93497451160501</v>
          </cell>
        </row>
        <row r="215">
          <cell r="A215">
            <v>69.1830970918936</v>
          </cell>
          <cell r="B215">
            <v>58.995794569615398</v>
          </cell>
          <cell r="C215">
            <v>123.655625267137</v>
          </cell>
        </row>
        <row r="216">
          <cell r="A216">
            <v>69.823240407717094</v>
          </cell>
          <cell r="B216">
            <v>58.943742080419099</v>
          </cell>
          <cell r="C216">
            <v>123.376707829577</v>
          </cell>
        </row>
        <row r="217">
          <cell r="A217">
            <v>70.469306896714599</v>
          </cell>
          <cell r="B217">
            <v>58.891349172168503</v>
          </cell>
          <cell r="C217">
            <v>123.098237670762</v>
          </cell>
        </row>
        <row r="218">
          <cell r="A218">
            <v>71.121351365332799</v>
          </cell>
          <cell r="B218">
            <v>58.8386176217195</v>
          </cell>
          <cell r="C218">
            <v>122.82022998159501</v>
          </cell>
        </row>
        <row r="219">
          <cell r="A219">
            <v>71.779429127136098</v>
          </cell>
          <cell r="B219">
            <v>58.785549244819798</v>
          </cell>
          <cell r="C219">
            <v>122.54269966704101</v>
          </cell>
        </row>
        <row r="220">
          <cell r="A220">
            <v>72.443596007498996</v>
          </cell>
          <cell r="B220">
            <v>58.732145895100103</v>
          </cell>
          <cell r="C220">
            <v>122.26566134038301</v>
          </cell>
        </row>
        <row r="221">
          <cell r="A221">
            <v>73.113908348341695</v>
          </cell>
          <cell r="B221">
            <v>58.678409462787499</v>
          </cell>
          <cell r="C221">
            <v>121.98912931951099</v>
          </cell>
        </row>
        <row r="222">
          <cell r="A222">
            <v>73.790423012909997</v>
          </cell>
          <cell r="B222">
            <v>58.624341873468303</v>
          </cell>
          <cell r="C222">
            <v>121.713117623758</v>
          </cell>
        </row>
        <row r="223">
          <cell r="A223">
            <v>74.473197390598799</v>
          </cell>
          <cell r="B223">
            <v>58.569945087115102</v>
          </cell>
          <cell r="C223">
            <v>121.43763996803099</v>
          </cell>
        </row>
        <row r="224">
          <cell r="A224">
            <v>75.162289401820502</v>
          </cell>
          <cell r="B224">
            <v>58.515221096807601</v>
          </cell>
          <cell r="C224">
            <v>121.162709760165</v>
          </cell>
        </row>
        <row r="225">
          <cell r="A225">
            <v>75.857757502918304</v>
          </cell>
          <cell r="B225">
            <v>58.460171927450297</v>
          </cell>
          <cell r="C225">
            <v>120.888340098001</v>
          </cell>
        </row>
        <row r="226">
          <cell r="A226">
            <v>76.5596606911256</v>
          </cell>
          <cell r="B226">
            <v>58.404799634830702</v>
          </cell>
          <cell r="C226">
            <v>120.61454376403</v>
          </cell>
        </row>
        <row r="227">
          <cell r="A227">
            <v>77.268058509570196</v>
          </cell>
          <cell r="B227">
            <v>58.349106304115203</v>
          </cell>
          <cell r="C227">
            <v>120.34133322451</v>
          </cell>
        </row>
        <row r="228">
          <cell r="A228">
            <v>77.983011052325807</v>
          </cell>
          <cell r="B228">
            <v>58.293094048816798</v>
          </cell>
          <cell r="C228">
            <v>120.068720626428</v>
          </cell>
        </row>
        <row r="229">
          <cell r="A229">
            <v>78.704578969509797</v>
          </cell>
          <cell r="B229">
            <v>58.236765009652899</v>
          </cell>
          <cell r="C229">
            <v>119.79671779259201</v>
          </cell>
        </row>
        <row r="230">
          <cell r="A230">
            <v>79.432823472428097</v>
          </cell>
          <cell r="B230">
            <v>58.180121353083997</v>
          </cell>
          <cell r="C230">
            <v>119.525336223219</v>
          </cell>
        </row>
        <row r="231">
          <cell r="A231">
            <v>80.167806338767903</v>
          </cell>
          <cell r="B231">
            <v>58.123165270377697</v>
          </cell>
          <cell r="C231">
            <v>119.254587089995</v>
          </cell>
        </row>
        <row r="232">
          <cell r="A232">
            <v>80.909589917838204</v>
          </cell>
          <cell r="B232">
            <v>58.065898976178197</v>
          </cell>
          <cell r="C232">
            <v>118.984481236704</v>
          </cell>
        </row>
        <row r="233">
          <cell r="A233">
            <v>81.658237135859196</v>
          </cell>
          <cell r="B233">
            <v>58.0083247075058</v>
          </cell>
          <cell r="C233">
            <v>118.715029176074</v>
          </cell>
        </row>
        <row r="234">
          <cell r="A234">
            <v>82.413811501300202</v>
          </cell>
          <cell r="B234">
            <v>57.950444722317897</v>
          </cell>
          <cell r="C234">
            <v>118.446241089748</v>
          </cell>
        </row>
        <row r="235">
          <cell r="A235">
            <v>83.176377110267097</v>
          </cell>
          <cell r="B235">
            <v>57.892261298519301</v>
          </cell>
          <cell r="C235">
            <v>118.17812682498</v>
          </cell>
        </row>
        <row r="236">
          <cell r="A236">
            <v>83.945998651939703</v>
          </cell>
          <cell r="B236">
            <v>57.833776732539199</v>
          </cell>
          <cell r="C236">
            <v>117.910695896861</v>
          </cell>
        </row>
        <row r="237">
          <cell r="A237">
            <v>84.722741414059598</v>
          </cell>
          <cell r="B237">
            <v>57.774993338379502</v>
          </cell>
          <cell r="C237">
            <v>117.643957483611</v>
          </cell>
        </row>
        <row r="238">
          <cell r="A238">
            <v>85.506671288468297</v>
          </cell>
          <cell r="B238">
            <v>57.715913446246397</v>
          </cell>
          <cell r="C238">
            <v>117.377920428989</v>
          </cell>
        </row>
        <row r="239">
          <cell r="A239">
            <v>86.297854776696994</v>
          </cell>
          <cell r="B239">
            <v>57.656539401437897</v>
          </cell>
          <cell r="C239">
            <v>117.11259324069199</v>
          </cell>
        </row>
        <row r="240">
          <cell r="A240">
            <v>87.096358995608</v>
          </cell>
          <cell r="B240">
            <v>57.596873563120198</v>
          </cell>
          <cell r="C240">
            <v>116.847984090613</v>
          </cell>
        </row>
        <row r="241">
          <cell r="A241">
            <v>87.902251683088394</v>
          </cell>
          <cell r="B241">
            <v>57.536918303275897</v>
          </cell>
          <cell r="C241">
            <v>116.584100813939</v>
          </cell>
        </row>
        <row r="242">
          <cell r="A242">
            <v>88.715601203795998</v>
          </cell>
          <cell r="B242">
            <v>57.476676005456099</v>
          </cell>
          <cell r="C242">
            <v>116.32095090988901</v>
          </cell>
        </row>
        <row r="243">
          <cell r="A243">
            <v>89.536476554959293</v>
          </cell>
          <cell r="B243">
            <v>57.416149063589202</v>
          </cell>
          <cell r="C243">
            <v>116.058541543209</v>
          </cell>
        </row>
        <row r="244">
          <cell r="A244">
            <v>90.364947372230105</v>
          </cell>
          <cell r="B244">
            <v>57.355339880988097</v>
          </cell>
          <cell r="C244">
            <v>115.796879542901</v>
          </cell>
        </row>
        <row r="245">
          <cell r="A245">
            <v>91.201083935590901</v>
          </cell>
          <cell r="B245">
            <v>57.294250869143198</v>
          </cell>
          <cell r="C245">
            <v>115.53597140381601</v>
          </cell>
        </row>
        <row r="246">
          <cell r="A246">
            <v>92.044957175317094</v>
          </cell>
          <cell r="B246">
            <v>57.232884446581899</v>
          </cell>
          <cell r="C246">
            <v>115.275823288003</v>
          </cell>
        </row>
        <row r="247">
          <cell r="A247">
            <v>92.896638677993593</v>
          </cell>
          <cell r="B247">
            <v>57.171243037875897</v>
          </cell>
          <cell r="C247">
            <v>115.016441025102</v>
          </cell>
        </row>
        <row r="248">
          <cell r="A248">
            <v>93.756200692587996</v>
          </cell>
          <cell r="B248">
            <v>57.109329072443799</v>
          </cell>
          <cell r="C248">
            <v>114.75783011408301</v>
          </cell>
        </row>
        <row r="249">
          <cell r="A249">
            <v>94.623716136579205</v>
          </cell>
          <cell r="B249">
            <v>57.047144983592602</v>
          </cell>
          <cell r="C249">
            <v>114.499995724396</v>
          </cell>
        </row>
        <row r="250">
          <cell r="A250">
            <v>95.499258602143499</v>
          </cell>
          <cell r="B250">
            <v>56.984693207446703</v>
          </cell>
          <cell r="C250">
            <v>114.242942696697</v>
          </cell>
        </row>
        <row r="251">
          <cell r="A251">
            <v>96.382902362397004</v>
          </cell>
          <cell r="B251">
            <v>56.921976181754502</v>
          </cell>
          <cell r="C251">
            <v>113.986675547557</v>
          </cell>
        </row>
        <row r="252">
          <cell r="A252">
            <v>97.274722377696506</v>
          </cell>
          <cell r="B252">
            <v>56.858996345119202</v>
          </cell>
          <cell r="C252">
            <v>113.73119846763301</v>
          </cell>
        </row>
        <row r="253">
          <cell r="A253">
            <v>98.174794301998404</v>
          </cell>
          <cell r="B253">
            <v>56.795756135844599</v>
          </cell>
          <cell r="C253">
            <v>113.47651532584899</v>
          </cell>
        </row>
        <row r="254">
          <cell r="A254">
            <v>99.083194489276707</v>
          </cell>
          <cell r="B254">
            <v>56.732257990949002</v>
          </cell>
          <cell r="C254">
            <v>113.222629671002</v>
          </cell>
        </row>
        <row r="255">
          <cell r="A255">
            <v>100</v>
          </cell>
          <cell r="B255">
            <v>56.668504345220498</v>
          </cell>
          <cell r="C255">
            <v>112.96954473466</v>
          </cell>
        </row>
        <row r="256">
          <cell r="A256">
            <v>100.92528860766799</v>
          </cell>
          <cell r="B256">
            <v>56.604497630345399</v>
          </cell>
          <cell r="C256">
            <v>112.71726343182399</v>
          </cell>
        </row>
        <row r="257">
          <cell r="A257">
            <v>101.85913880541101</v>
          </cell>
          <cell r="B257">
            <v>56.540240273815499</v>
          </cell>
          <cell r="C257">
            <v>112.465788365902</v>
          </cell>
        </row>
        <row r="258">
          <cell r="A258">
            <v>102.80162981264699</v>
          </cell>
          <cell r="B258">
            <v>56.475734698135099</v>
          </cell>
          <cell r="C258">
            <v>112.21512182936399</v>
          </cell>
        </row>
        <row r="259">
          <cell r="A259">
            <v>103.75284158180099</v>
          </cell>
          <cell r="B259">
            <v>56.410983319882497</v>
          </cell>
          <cell r="C259">
            <v>111.965265807443</v>
          </cell>
        </row>
        <row r="260">
          <cell r="A260">
            <v>104.71285480508899</v>
          </cell>
          <cell r="B260">
            <v>56.345988548817203</v>
          </cell>
          <cell r="C260">
            <v>111.716221980961</v>
          </cell>
        </row>
        <row r="261">
          <cell r="A261">
            <v>105.68175092136499</v>
          </cell>
          <cell r="B261">
            <v>56.280752787121997</v>
          </cell>
          <cell r="C261">
            <v>111.46799172807501</v>
          </cell>
        </row>
        <row r="262">
          <cell r="A262">
            <v>106.659612123025</v>
          </cell>
          <cell r="B262">
            <v>56.215278428331402</v>
          </cell>
          <cell r="C262">
            <v>111.22057613051901</v>
          </cell>
        </row>
        <row r="263">
          <cell r="A263">
            <v>107.64652136298299</v>
          </cell>
          <cell r="B263">
            <v>56.149567856814201</v>
          </cell>
          <cell r="C263">
            <v>110.97397597217601</v>
          </cell>
        </row>
        <row r="264">
          <cell r="A264">
            <v>108.642562361706</v>
          </cell>
          <cell r="B264">
            <v>56.083623446734499</v>
          </cell>
          <cell r="C264">
            <v>110.728191746343</v>
          </cell>
        </row>
        <row r="265">
          <cell r="A265">
            <v>109.647819614318</v>
          </cell>
          <cell r="B265">
            <v>56.0174475613494</v>
          </cell>
          <cell r="C265">
            <v>110.483223657053</v>
          </cell>
        </row>
        <row r="266">
          <cell r="A266">
            <v>110.66237839776601</v>
          </cell>
          <cell r="B266">
            <v>55.951042552298297</v>
          </cell>
          <cell r="C266">
            <v>110.239071622328</v>
          </cell>
        </row>
        <row r="267">
          <cell r="A267">
            <v>111.686324778056</v>
          </cell>
          <cell r="B267">
            <v>55.884410758753802</v>
          </cell>
          <cell r="C267">
            <v>109.99573527875</v>
          </cell>
        </row>
        <row r="268">
          <cell r="A268">
            <v>112.719745617551</v>
          </cell>
          <cell r="B268">
            <v>55.817554506795503</v>
          </cell>
          <cell r="C268">
            <v>109.753213984228</v>
          </cell>
        </row>
        <row r="269">
          <cell r="A269">
            <v>113.762728582343</v>
          </cell>
          <cell r="B269">
            <v>55.7504761086348</v>
          </cell>
          <cell r="C269">
            <v>109.51150682143</v>
          </cell>
        </row>
        <row r="270">
          <cell r="A270">
            <v>114.815362149688</v>
          </cell>
          <cell r="B270">
            <v>55.683177861986302</v>
          </cell>
          <cell r="C270">
            <v>109.270612602033</v>
          </cell>
        </row>
        <row r="271">
          <cell r="A271">
            <v>115.87773561551199</v>
          </cell>
          <cell r="B271">
            <v>55.615662049330602</v>
          </cell>
          <cell r="C271">
            <v>109.03052987011201</v>
          </cell>
        </row>
        <row r="272">
          <cell r="A272">
            <v>116.949939101987</v>
          </cell>
          <cell r="B272">
            <v>55.547930937321702</v>
          </cell>
          <cell r="C272">
            <v>108.791256905916</v>
          </cell>
        </row>
        <row r="273">
          <cell r="A273">
            <v>118.032063565172</v>
          </cell>
          <cell r="B273">
            <v>55.479986776173497</v>
          </cell>
          <cell r="C273">
            <v>108.552791729129</v>
          </cell>
        </row>
        <row r="274">
          <cell r="A274">
            <v>119.12420080273699</v>
          </cell>
          <cell r="B274">
            <v>55.411831798977197</v>
          </cell>
          <cell r="C274">
            <v>108.31513210396299</v>
          </cell>
        </row>
        <row r="275">
          <cell r="A275">
            <v>120.226443461741</v>
          </cell>
          <cell r="B275">
            <v>55.343468221186797</v>
          </cell>
          <cell r="C275">
            <v>108.078275541471</v>
          </cell>
        </row>
        <row r="276">
          <cell r="A276">
            <v>121.338885046497</v>
          </cell>
          <cell r="B276">
            <v>55.2748982399985</v>
          </cell>
          <cell r="C276">
            <v>107.84221930444301</v>
          </cell>
        </row>
        <row r="277">
          <cell r="A277">
            <v>122.461619926504</v>
          </cell>
          <cell r="B277">
            <v>55.206124033784597</v>
          </cell>
          <cell r="C277">
            <v>107.60696041166</v>
          </cell>
        </row>
        <row r="278">
          <cell r="A278">
            <v>123.594743344451</v>
          </cell>
          <cell r="B278">
            <v>55.137147761618898</v>
          </cell>
          <cell r="C278">
            <v>107.372495640457</v>
          </cell>
        </row>
        <row r="279">
          <cell r="A279">
            <v>124.738351424294</v>
          </cell>
          <cell r="B279">
            <v>55.067971562705999</v>
          </cell>
          <cell r="C279">
            <v>107.138821531986</v>
          </cell>
        </row>
        <row r="280">
          <cell r="A280">
            <v>125.892541179416</v>
          </cell>
          <cell r="B280">
            <v>54.998597555893099</v>
          </cell>
          <cell r="C280">
            <v>106.905934394767</v>
          </cell>
        </row>
        <row r="281">
          <cell r="A281">
            <v>127.05741052085401</v>
          </cell>
          <cell r="B281">
            <v>54.9290278392182</v>
          </cell>
          <cell r="C281">
            <v>106.67383030770699</v>
          </cell>
        </row>
        <row r="282">
          <cell r="A282">
            <v>128.23305826560201</v>
          </cell>
          <cell r="B282">
            <v>54.859264489336503</v>
          </cell>
          <cell r="C282">
            <v>106.44250512705101</v>
          </cell>
        </row>
        <row r="283">
          <cell r="A283">
            <v>129.419584144998</v>
          </cell>
          <cell r="B283">
            <v>54.7893095612339</v>
          </cell>
          <cell r="C283">
            <v>106.211954486398</v>
          </cell>
        </row>
        <row r="284">
          <cell r="A284">
            <v>130.61708881318401</v>
          </cell>
          <cell r="B284">
            <v>54.719165087677801</v>
          </cell>
          <cell r="C284">
            <v>105.98217380368099</v>
          </cell>
        </row>
        <row r="285">
          <cell r="A285">
            <v>131.82567385563999</v>
          </cell>
          <cell r="B285">
            <v>54.648833078811499</v>
          </cell>
          <cell r="C285">
            <v>105.753158284264</v>
          </cell>
        </row>
        <row r="286">
          <cell r="A286">
            <v>133.04544179780899</v>
          </cell>
          <cell r="B286">
            <v>54.578315521804498</v>
          </cell>
          <cell r="C286">
            <v>105.524902924632</v>
          </cell>
        </row>
        <row r="287">
          <cell r="A287">
            <v>134.27649611378601</v>
          </cell>
          <cell r="B287">
            <v>54.507614380425402</v>
          </cell>
          <cell r="C287">
            <v>105.297402516723</v>
          </cell>
        </row>
        <row r="288">
          <cell r="A288">
            <v>135.518941235103</v>
          </cell>
          <cell r="B288">
            <v>54.436731594676601</v>
          </cell>
          <cell r="C288">
            <v>105.070651652309</v>
          </cell>
        </row>
        <row r="289">
          <cell r="A289">
            <v>136.77288255958399</v>
          </cell>
          <cell r="B289">
            <v>54.365669080446999</v>
          </cell>
          <cell r="C289">
            <v>104.84464472667</v>
          </cell>
        </row>
        <row r="290">
          <cell r="A290">
            <v>138.03842646028801</v>
          </cell>
          <cell r="B290">
            <v>54.294428729168096</v>
          </cell>
          <cell r="C290">
            <v>104.619375942365</v>
          </cell>
        </row>
        <row r="291">
          <cell r="A291">
            <v>139.31568029453001</v>
          </cell>
          <cell r="B291">
            <v>54.223012407517103</v>
          </cell>
          <cell r="C291">
            <v>104.394839313311</v>
          </cell>
        </row>
        <row r="292">
          <cell r="A292">
            <v>140.60475241299099</v>
          </cell>
          <cell r="B292">
            <v>54.151421957050097</v>
          </cell>
          <cell r="C292">
            <v>104.171028669297</v>
          </cell>
        </row>
        <row r="293">
          <cell r="A293">
            <v>141.905752168909</v>
          </cell>
          <cell r="B293">
            <v>54.079659193957802</v>
          </cell>
          <cell r="C293">
            <v>103.94793765919999</v>
          </cell>
        </row>
        <row r="294">
          <cell r="A294">
            <v>143.21878992735401</v>
          </cell>
          <cell r="B294">
            <v>54.0077259087603</v>
          </cell>
          <cell r="C294">
            <v>103.725559755421</v>
          </cell>
        </row>
        <row r="295">
          <cell r="A295">
            <v>144.54397707459199</v>
          </cell>
          <cell r="B295">
            <v>53.935623866002302</v>
          </cell>
          <cell r="C295">
            <v>103.503888257852</v>
          </cell>
        </row>
        <row r="296">
          <cell r="A296">
            <v>145.88142602753399</v>
          </cell>
          <cell r="B296">
            <v>53.863354804070198</v>
          </cell>
          <cell r="C296">
            <v>103.282916296821</v>
          </cell>
        </row>
        <row r="297">
          <cell r="A297">
            <v>147.23125024327101</v>
          </cell>
          <cell r="B297">
            <v>53.790920434880803</v>
          </cell>
          <cell r="C297">
            <v>103.062636838565</v>
          </cell>
        </row>
        <row r="298">
          <cell r="A298">
            <v>148.59356422869999</v>
          </cell>
          <cell r="B298">
            <v>53.718322443671397</v>
          </cell>
          <cell r="C298">
            <v>102.84304268791399</v>
          </cell>
        </row>
        <row r="299">
          <cell r="A299">
            <v>149.96848355023701</v>
          </cell>
          <cell r="B299">
            <v>53.645562488787697</v>
          </cell>
          <cell r="C299">
            <v>102.624126492187</v>
          </cell>
        </row>
        <row r="300">
          <cell r="A300">
            <v>151.35612484361999</v>
          </cell>
          <cell r="B300">
            <v>53.572642201431599</v>
          </cell>
          <cell r="C300">
            <v>102.405880745788</v>
          </cell>
        </row>
        <row r="301">
          <cell r="A301">
            <v>152.75660582380701</v>
          </cell>
          <cell r="B301">
            <v>53.499563185524799</v>
          </cell>
          <cell r="C301">
            <v>102.188297793008</v>
          </cell>
        </row>
        <row r="302">
          <cell r="A302">
            <v>154.170045294955</v>
          </cell>
          <cell r="B302">
            <v>53.426327017462597</v>
          </cell>
          <cell r="C302">
            <v>101.97136983241001</v>
          </cell>
        </row>
        <row r="303">
          <cell r="A303">
            <v>155.596563160507</v>
          </cell>
          <cell r="B303">
            <v>53.352935245980099</v>
          </cell>
          <cell r="C303">
            <v>101.75508891984499</v>
          </cell>
        </row>
        <row r="304">
          <cell r="A304">
            <v>157.03628043335499</v>
          </cell>
          <cell r="B304">
            <v>53.279389391939901</v>
          </cell>
          <cell r="C304">
            <v>101.53944697312799</v>
          </cell>
        </row>
        <row r="305">
          <cell r="A305">
            <v>158.48931924611099</v>
          </cell>
          <cell r="B305">
            <v>53.205690948207902</v>
          </cell>
          <cell r="C305">
            <v>101.324435774961</v>
          </cell>
        </row>
        <row r="306">
          <cell r="A306">
            <v>159.955802861466</v>
          </cell>
          <cell r="B306">
            <v>53.131841379467701</v>
          </cell>
          <cell r="C306">
            <v>101.110046976935</v>
          </cell>
        </row>
        <row r="307">
          <cell r="A307">
            <v>161.435855682648</v>
          </cell>
          <cell r="B307">
            <v>53.057842122125599</v>
          </cell>
          <cell r="C307">
            <v>100.896272102556</v>
          </cell>
        </row>
        <row r="308">
          <cell r="A308">
            <v>162.92960326397201</v>
          </cell>
          <cell r="B308">
            <v>52.9836945841367</v>
          </cell>
          <cell r="C308">
            <v>100.683102551404</v>
          </cell>
        </row>
        <row r="309">
          <cell r="A309">
            <v>164.43717232149299</v>
          </cell>
          <cell r="B309">
            <v>52.909400144908197</v>
          </cell>
          <cell r="C309">
            <v>100.470529602124</v>
          </cell>
        </row>
        <row r="310">
          <cell r="A310">
            <v>165.95869074375599</v>
          </cell>
          <cell r="B310">
            <v>52.834960155166002</v>
          </cell>
          <cell r="C310">
            <v>100.258544416516</v>
          </cell>
        </row>
        <row r="311">
          <cell r="A311">
            <v>167.494287602643</v>
          </cell>
          <cell r="B311">
            <v>52.760375936830101</v>
          </cell>
          <cell r="C311">
            <v>100.047138042947</v>
          </cell>
        </row>
        <row r="312">
          <cell r="A312">
            <v>169.044093164326</v>
          </cell>
          <cell r="B312">
            <v>52.685648782983499</v>
          </cell>
          <cell r="C312">
            <v>99.8363014180226</v>
          </cell>
        </row>
        <row r="313">
          <cell r="A313">
            <v>170.60823890031199</v>
          </cell>
          <cell r="B313">
            <v>52.610779957663802</v>
          </cell>
          <cell r="C313">
            <v>99.626025373625595</v>
          </cell>
        </row>
        <row r="314">
          <cell r="A314">
            <v>172.18685749860001</v>
          </cell>
          <cell r="B314">
            <v>52.535770695904503</v>
          </cell>
          <cell r="C314">
            <v>99.416300635789995</v>
          </cell>
        </row>
        <row r="315">
          <cell r="A315">
            <v>173.78008287493699</v>
          </cell>
          <cell r="B315">
            <v>52.460622203536403</v>
          </cell>
          <cell r="C315">
            <v>99.207117831886706</v>
          </cell>
        </row>
        <row r="316">
          <cell r="A316">
            <v>175.388050184176</v>
          </cell>
          <cell r="B316">
            <v>52.3853356571951</v>
          </cell>
          <cell r="C316">
            <v>98.998467491404796</v>
          </cell>
        </row>
        <row r="317">
          <cell r="A317">
            <v>177.010895831742</v>
          </cell>
          <cell r="B317">
            <v>52.309912204224801</v>
          </cell>
          <cell r="C317">
            <v>98.790340049968606</v>
          </cell>
        </row>
        <row r="318">
          <cell r="A318">
            <v>178.64875748520501</v>
          </cell>
          <cell r="B318">
            <v>52.234352962576097</v>
          </cell>
          <cell r="C318">
            <v>98.582725853439499</v>
          </cell>
        </row>
        <row r="319">
          <cell r="A319">
            <v>180.301774085956</v>
          </cell>
          <cell r="B319">
            <v>52.158659020818298</v>
          </cell>
          <cell r="C319">
            <v>98.375615159422395</v>
          </cell>
        </row>
        <row r="320">
          <cell r="A320">
            <v>181.97008586099801</v>
          </cell>
          <cell r="B320">
            <v>52.0828314380379</v>
          </cell>
          <cell r="C320">
            <v>98.1689981413368</v>
          </cell>
        </row>
        <row r="321">
          <cell r="A321">
            <v>183.65383433483399</v>
          </cell>
          <cell r="B321">
            <v>52.006871243793597</v>
          </cell>
          <cell r="C321">
            <v>97.962864891921996</v>
          </cell>
        </row>
        <row r="322">
          <cell r="A322">
            <v>185.35316234148101</v>
          </cell>
          <cell r="B322">
            <v>51.930779438091299</v>
          </cell>
          <cell r="C322">
            <v>97.757205424996897</v>
          </cell>
        </row>
        <row r="323">
          <cell r="A323">
            <v>187.06821403658</v>
          </cell>
          <cell r="B323">
            <v>51.854556991323101</v>
          </cell>
          <cell r="C323">
            <v>97.552009679989396</v>
          </cell>
        </row>
        <row r="324">
          <cell r="A324">
            <v>188.799134909629</v>
          </cell>
          <cell r="B324">
            <v>51.778204844247597</v>
          </cell>
          <cell r="C324">
            <v>97.347267523876894</v>
          </cell>
        </row>
        <row r="325">
          <cell r="A325">
            <v>190.54607179632399</v>
          </cell>
          <cell r="B325">
            <v>51.701723907946999</v>
          </cell>
          <cell r="C325">
            <v>97.142968754528596</v>
          </cell>
        </row>
        <row r="326">
          <cell r="A326">
            <v>192.30917289101501</v>
          </cell>
          <cell r="B326">
            <v>51.6251150638046</v>
          </cell>
          <cell r="C326">
            <v>96.939103103435002</v>
          </cell>
        </row>
        <row r="327">
          <cell r="A327">
            <v>194.088587759277</v>
          </cell>
          <cell r="B327">
            <v>51.548379163464404</v>
          </cell>
          <cell r="C327">
            <v>96.735660239561</v>
          </cell>
        </row>
        <row r="328">
          <cell r="A328">
            <v>195.88446735059901</v>
          </cell>
          <cell r="B328">
            <v>51.471517028836701</v>
          </cell>
          <cell r="C328">
            <v>96.532629770392802</v>
          </cell>
        </row>
        <row r="329">
          <cell r="A329">
            <v>197.696964011186</v>
          </cell>
          <cell r="B329">
            <v>51.394529452055203</v>
          </cell>
          <cell r="C329">
            <v>96.330001246491605</v>
          </cell>
        </row>
        <row r="330">
          <cell r="A330">
            <v>199.52623149688699</v>
          </cell>
          <cell r="B330">
            <v>51.317417195461601</v>
          </cell>
          <cell r="C330">
            <v>96.127764163685796</v>
          </cell>
        </row>
        <row r="331">
          <cell r="A331">
            <v>201.372424986238</v>
          </cell>
          <cell r="B331">
            <v>51.240180991603097</v>
          </cell>
          <cell r="C331">
            <v>95.925907965896997</v>
          </cell>
        </row>
        <row r="332">
          <cell r="A332">
            <v>203.235701093622</v>
          </cell>
          <cell r="B332">
            <v>51.162821543211699</v>
          </cell>
          <cell r="C332">
            <v>95.724422047335494</v>
          </cell>
        </row>
        <row r="333">
          <cell r="A333">
            <v>205.11621788255599</v>
          </cell>
          <cell r="B333">
            <v>51.0853395231943</v>
          </cell>
          <cell r="C333">
            <v>95.523295756573702</v>
          </cell>
        </row>
        <row r="334">
          <cell r="A334">
            <v>207.01413487910401</v>
          </cell>
          <cell r="B334">
            <v>51.007735574637302</v>
          </cell>
          <cell r="C334">
            <v>95.322518397382296</v>
          </cell>
        </row>
        <row r="335">
          <cell r="A335">
            <v>208.92961308540299</v>
          </cell>
          <cell r="B335">
            <v>50.930010310769902</v>
          </cell>
          <cell r="C335">
            <v>95.122079233764396</v>
          </cell>
        </row>
        <row r="336">
          <cell r="A336">
            <v>210.86281499332799</v>
          </cell>
          <cell r="B336">
            <v>50.852164314991803</v>
          </cell>
          <cell r="C336">
            <v>94.921967490759698</v>
          </cell>
        </row>
        <row r="337">
          <cell r="A337">
            <v>212.81390459827099</v>
          </cell>
          <cell r="B337">
            <v>50.774198140857401</v>
          </cell>
          <cell r="C337">
            <v>94.722172357272996</v>
          </cell>
        </row>
        <row r="338">
          <cell r="A338">
            <v>214.783047413053</v>
          </cell>
          <cell r="B338">
            <v>50.696112312071698</v>
          </cell>
          <cell r="C338">
            <v>94.522682989741398</v>
          </cell>
        </row>
        <row r="339">
          <cell r="A339">
            <v>216.77041048196901</v>
          </cell>
          <cell r="B339">
            <v>50.617907322487703</v>
          </cell>
          <cell r="C339">
            <v>94.323488514122502</v>
          </cell>
        </row>
        <row r="340">
          <cell r="A340">
            <v>218.77616239495501</v>
          </cell>
          <cell r="B340">
            <v>50.5395836361146</v>
          </cell>
          <cell r="C340">
            <v>94.124578028263301</v>
          </cell>
        </row>
        <row r="341">
          <cell r="A341">
            <v>220.80047330189001</v>
          </cell>
          <cell r="B341">
            <v>50.461141687115699</v>
          </cell>
          <cell r="C341">
            <v>93.925940604678601</v>
          </cell>
        </row>
        <row r="342">
          <cell r="A342">
            <v>222.84351492702999</v>
          </cell>
          <cell r="B342">
            <v>50.382581879812101</v>
          </cell>
          <cell r="C342">
            <v>93.727565293081994</v>
          </cell>
        </row>
        <row r="343">
          <cell r="A343">
            <v>224.90546058357799</v>
          </cell>
          <cell r="B343">
            <v>50.3039045886784</v>
          </cell>
          <cell r="C343">
            <v>93.529441123365501</v>
          </cell>
        </row>
        <row r="344">
          <cell r="A344">
            <v>226.98648518838201</v>
          </cell>
          <cell r="B344">
            <v>50.2251101583539</v>
          </cell>
          <cell r="C344">
            <v>93.331557107405899</v>
          </cell>
        </row>
        <row r="345">
          <cell r="A345">
            <v>229.08676527677699</v>
          </cell>
          <cell r="B345">
            <v>50.146198903648703</v>
          </cell>
          <cell r="C345">
            <v>93.1339022419223</v>
          </cell>
        </row>
        <row r="346">
          <cell r="A346">
            <v>231.20647901755899</v>
          </cell>
          <cell r="B346">
            <v>50.0671711095411</v>
          </cell>
          <cell r="C346">
            <v>92.936465510872097</v>
          </cell>
        </row>
        <row r="347">
          <cell r="A347">
            <v>233.3458062281</v>
          </cell>
          <cell r="B347">
            <v>49.988027031187599</v>
          </cell>
          <cell r="C347">
            <v>92.739235888186997</v>
          </cell>
        </row>
        <row r="348">
          <cell r="A348">
            <v>235.50492838960099</v>
          </cell>
          <cell r="B348">
            <v>49.908766893923797</v>
          </cell>
          <cell r="C348">
            <v>92.542202340123893</v>
          </cell>
        </row>
        <row r="349">
          <cell r="A349">
            <v>237.68402866248701</v>
          </cell>
          <cell r="B349">
            <v>49.829390893277399</v>
          </cell>
          <cell r="C349">
            <v>92.3453538278021</v>
          </cell>
        </row>
        <row r="350">
          <cell r="A350">
            <v>239.88329190194901</v>
          </cell>
          <cell r="B350">
            <v>49.749899194966098</v>
          </cell>
          <cell r="C350">
            <v>92.148679309071795</v>
          </cell>
        </row>
        <row r="351">
          <cell r="A351">
            <v>242.10290467361699</v>
          </cell>
          <cell r="B351">
            <v>49.670291934913401</v>
          </cell>
          <cell r="C351">
            <v>91.952167742104706</v>
          </cell>
        </row>
        <row r="352">
          <cell r="A352">
            <v>244.34305526939701</v>
          </cell>
          <cell r="B352">
            <v>49.590569219241999</v>
          </cell>
          <cell r="C352">
            <v>91.755808086765498</v>
          </cell>
        </row>
        <row r="353">
          <cell r="A353">
            <v>246.60393372343299</v>
          </cell>
          <cell r="B353">
            <v>49.5107311242908</v>
          </cell>
          <cell r="C353">
            <v>91.559589307936307</v>
          </cell>
        </row>
        <row r="354">
          <cell r="A354">
            <v>248.88573182823899</v>
          </cell>
          <cell r="B354">
            <v>49.430777696621803</v>
          </cell>
          <cell r="C354">
            <v>91.363500376715294</v>
          </cell>
        </row>
        <row r="355">
          <cell r="A355">
            <v>251.18864315095701</v>
          </cell>
          <cell r="B355">
            <v>49.350708953014902</v>
          </cell>
          <cell r="C355">
            <v>91.167530274961607</v>
          </cell>
        </row>
        <row r="356">
          <cell r="A356">
            <v>253.51286304979001</v>
          </cell>
          <cell r="B356">
            <v>49.2705248804875</v>
          </cell>
          <cell r="C356">
            <v>90.971667995460905</v>
          </cell>
        </row>
        <row r="357">
          <cell r="A357">
            <v>255.85858869056401</v>
          </cell>
          <cell r="B357">
            <v>49.190225436300302</v>
          </cell>
          <cell r="C357">
            <v>90.775902545549599</v>
          </cell>
        </row>
        <row r="358">
          <cell r="A358">
            <v>258.22601906345898</v>
          </cell>
          <cell r="B358">
            <v>49.109810547953799</v>
          </cell>
          <cell r="C358">
            <v>90.580222950101899</v>
          </cell>
        </row>
        <row r="359">
          <cell r="A359">
            <v>260.61535499988901</v>
          </cell>
          <cell r="B359">
            <v>49.0292801132045</v>
          </cell>
          <cell r="C359">
            <v>90.384618252328295</v>
          </cell>
        </row>
        <row r="360">
          <cell r="A360">
            <v>263.026799189538</v>
          </cell>
          <cell r="B360">
            <v>48.9486340000715</v>
          </cell>
          <cell r="C360">
            <v>90.189077517651796</v>
          </cell>
        </row>
        <row r="361">
          <cell r="A361">
            <v>265.46055619755299</v>
          </cell>
          <cell r="B361">
            <v>48.867872046840802</v>
          </cell>
          <cell r="C361">
            <v>89.993589836072402</v>
          </cell>
        </row>
        <row r="362">
          <cell r="A362">
            <v>267.91683248190299</v>
          </cell>
          <cell r="B362">
            <v>48.786994062073802</v>
          </cell>
          <cell r="C362">
            <v>89.798144323805701</v>
          </cell>
        </row>
        <row r="363">
          <cell r="A363">
            <v>270.39583641088399</v>
          </cell>
          <cell r="B363">
            <v>48.705999824617898</v>
          </cell>
          <cell r="C363">
            <v>89.602730126268597</v>
          </cell>
        </row>
        <row r="364">
          <cell r="A364">
            <v>272.897778280804</v>
          </cell>
          <cell r="B364">
            <v>48.624889083610498</v>
          </cell>
          <cell r="C364">
            <v>89.407336420765503</v>
          </cell>
        </row>
        <row r="365">
          <cell r="A365">
            <v>275.42287033381598</v>
          </cell>
          <cell r="B365">
            <v>48.543661558491202</v>
          </cell>
          <cell r="C365">
            <v>89.211952418702396</v>
          </cell>
        </row>
        <row r="366">
          <cell r="A366">
            <v>277.97132677592799</v>
          </cell>
          <cell r="B366">
            <v>48.462316939009</v>
          </cell>
          <cell r="C366">
            <v>89.016567368533799</v>
          </cell>
        </row>
        <row r="367">
          <cell r="A367">
            <v>280.54336379517099</v>
          </cell>
          <cell r="B367">
            <v>48.380854885230299</v>
          </cell>
          <cell r="C367">
            <v>88.821170557144498</v>
          </cell>
        </row>
        <row r="368">
          <cell r="A368">
            <v>283.13919957993699</v>
          </cell>
          <cell r="B368">
            <v>48.299275027556</v>
          </cell>
          <cell r="C368">
            <v>88.625751314087495</v>
          </cell>
        </row>
        <row r="369">
          <cell r="A369">
            <v>285.75905433749398</v>
          </cell>
          <cell r="B369">
            <v>48.217576966726</v>
          </cell>
          <cell r="C369">
            <v>88.430299012856807</v>
          </cell>
        </row>
        <row r="370">
          <cell r="A370">
            <v>288.40315031265999</v>
          </cell>
          <cell r="B370">
            <v>48.135760273828403</v>
          </cell>
          <cell r="C370">
            <v>88.234803073714502</v>
          </cell>
        </row>
        <row r="371">
          <cell r="A371">
            <v>291.07171180666001</v>
          </cell>
          <cell r="B371">
            <v>48.053824490323201</v>
          </cell>
          <cell r="C371">
            <v>88.039252966781106</v>
          </cell>
        </row>
        <row r="372">
          <cell r="A372">
            <v>293.76496519615301</v>
          </cell>
          <cell r="B372">
            <v>47.971769128046901</v>
          </cell>
          <cell r="C372">
            <v>87.843638214311198</v>
          </cell>
        </row>
        <row r="373">
          <cell r="A373">
            <v>296.48313895243399</v>
          </cell>
          <cell r="B373">
            <v>47.889593669230301</v>
          </cell>
          <cell r="C373">
            <v>87.6479483930745</v>
          </cell>
        </row>
        <row r="374">
          <cell r="A374">
            <v>299.22646366081801</v>
          </cell>
          <cell r="B374">
            <v>47.807297566514301</v>
          </cell>
          <cell r="C374">
            <v>87.452173137462907</v>
          </cell>
        </row>
        <row r="375">
          <cell r="A375">
            <v>301.995172040201</v>
          </cell>
          <cell r="B375">
            <v>47.724880242971103</v>
          </cell>
          <cell r="C375">
            <v>87.256302142061401</v>
          </cell>
        </row>
        <row r="376">
          <cell r="A376">
            <v>304.78949896279801</v>
          </cell>
          <cell r="B376">
            <v>47.642341092118599</v>
          </cell>
          <cell r="C376">
            <v>87.060325164109898</v>
          </cell>
        </row>
        <row r="377">
          <cell r="A377">
            <v>307.60968147406999</v>
          </cell>
          <cell r="B377">
            <v>47.559679477943398</v>
          </cell>
          <cell r="C377">
            <v>86.864232026550596</v>
          </cell>
        </row>
        <row r="378">
          <cell r="A378">
            <v>310.45595881283498</v>
          </cell>
          <cell r="B378">
            <v>47.476894734924997</v>
          </cell>
          <cell r="C378">
            <v>86.668012620538505</v>
          </cell>
        </row>
        <row r="379">
          <cell r="A379">
            <v>313.32857243155797</v>
          </cell>
          <cell r="B379">
            <v>47.393986168059698</v>
          </cell>
          <cell r="C379">
            <v>86.471656908298399</v>
          </cell>
        </row>
        <row r="380">
          <cell r="A380">
            <v>316.22776601683699</v>
          </cell>
          <cell r="B380">
            <v>47.310953052891101</v>
          </cell>
          <cell r="C380">
            <v>86.275154926283804</v>
          </cell>
        </row>
        <row r="381">
          <cell r="A381">
            <v>319.15378551007598</v>
          </cell>
          <cell r="B381">
            <v>47.2277946355334</v>
          </cell>
          <cell r="C381">
            <v>86.078496787128699</v>
          </cell>
        </row>
        <row r="382">
          <cell r="A382">
            <v>322.106879128343</v>
          </cell>
          <cell r="B382">
            <v>47.1445101327092</v>
          </cell>
          <cell r="C382">
            <v>85.881672683470597</v>
          </cell>
        </row>
        <row r="383">
          <cell r="A383">
            <v>325.087297385434</v>
          </cell>
          <cell r="B383">
            <v>47.061098731785997</v>
          </cell>
          <cell r="C383">
            <v>85.684672890384306</v>
          </cell>
        </row>
        <row r="384">
          <cell r="A384">
            <v>328.095293113119</v>
          </cell>
          <cell r="B384">
            <v>46.977559590807701</v>
          </cell>
          <cell r="C384">
            <v>85.487487768215701</v>
          </cell>
        </row>
        <row r="385">
          <cell r="A385">
            <v>331.13112148259103</v>
          </cell>
          <cell r="B385">
            <v>46.893891838546203</v>
          </cell>
          <cell r="C385">
            <v>85.290107765932902</v>
          </cell>
        </row>
        <row r="386">
          <cell r="A386">
            <v>334.19504002611399</v>
          </cell>
          <cell r="B386">
            <v>46.810094574540202</v>
          </cell>
          <cell r="C386">
            <v>85.092523423821802</v>
          </cell>
        </row>
        <row r="387">
          <cell r="A387">
            <v>337.28730865886803</v>
          </cell>
          <cell r="B387">
            <v>46.726166869137899</v>
          </cell>
          <cell r="C387">
            <v>84.894725376156103</v>
          </cell>
        </row>
        <row r="388">
          <cell r="A388">
            <v>340.40818970100003</v>
          </cell>
          <cell r="B388">
            <v>46.642107763566997</v>
          </cell>
          <cell r="C388">
            <v>84.696704355241394</v>
          </cell>
        </row>
        <row r="389">
          <cell r="A389">
            <v>343.55794789987402</v>
          </cell>
          <cell r="B389">
            <v>46.557916269974697</v>
          </cell>
          <cell r="C389">
            <v>84.498451193574994</v>
          </cell>
        </row>
        <row r="390">
          <cell r="A390">
            <v>346.73685045253097</v>
          </cell>
          <cell r="B390">
            <v>46.473591371500298</v>
          </cell>
          <cell r="C390">
            <v>84.2999568273937</v>
          </cell>
        </row>
        <row r="391">
          <cell r="A391">
            <v>349.94516702835699</v>
          </cell>
          <cell r="B391">
            <v>46.389132022335197</v>
          </cell>
          <cell r="C391">
            <v>84.101212299711406</v>
          </cell>
        </row>
        <row r="392">
          <cell r="A392">
            <v>353.183169791956</v>
          </cell>
          <cell r="B392">
            <v>46.304537147798399</v>
          </cell>
          <cell r="C392">
            <v>83.902208763677706</v>
          </cell>
        </row>
        <row r="393">
          <cell r="A393">
            <v>356.45113342624398</v>
          </cell>
          <cell r="B393">
            <v>46.219805644408801</v>
          </cell>
          <cell r="C393">
            <v>83.702937485501494</v>
          </cell>
        </row>
        <row r="394">
          <cell r="A394">
            <v>359.74933515574202</v>
          </cell>
          <cell r="B394">
            <v>46.134936379966597</v>
          </cell>
          <cell r="C394">
            <v>83.503389847826895</v>
          </cell>
        </row>
        <row r="395">
          <cell r="A395">
            <v>363.07805477010101</v>
          </cell>
          <cell r="B395">
            <v>46.0499281936494</v>
          </cell>
          <cell r="C395">
            <v>83.303557353511096</v>
          </cell>
        </row>
        <row r="396">
          <cell r="A396">
            <v>366.437574647833</v>
          </cell>
          <cell r="B396">
            <v>45.964779896094797</v>
          </cell>
          <cell r="C396">
            <v>83.103431628020701</v>
          </cell>
        </row>
        <row r="397">
          <cell r="A397">
            <v>369.828179780266</v>
          </cell>
          <cell r="B397">
            <v>45.879490269507102</v>
          </cell>
          <cell r="C397">
            <v>82.903004423570906</v>
          </cell>
        </row>
        <row r="398">
          <cell r="A398">
            <v>373.25015779571999</v>
          </cell>
          <cell r="B398">
            <v>45.794058067762798</v>
          </cell>
          <cell r="C398">
            <v>82.702267622334404</v>
          </cell>
        </row>
        <row r="399">
          <cell r="A399">
            <v>376.70379898390797</v>
          </cell>
          <cell r="B399">
            <v>45.708482016525203</v>
          </cell>
          <cell r="C399">
            <v>82.501213239814504</v>
          </cell>
        </row>
        <row r="400">
          <cell r="A400">
            <v>380.189396320561</v>
          </cell>
          <cell r="B400">
            <v>45.6227608133646</v>
          </cell>
          <cell r="C400">
            <v>82.299833428298697</v>
          </cell>
        </row>
        <row r="401">
          <cell r="A401">
            <v>383.70724549227799</v>
          </cell>
          <cell r="B401">
            <v>45.536893127885499</v>
          </cell>
          <cell r="C401">
            <v>82.098120480493805</v>
          </cell>
        </row>
        <row r="402">
          <cell r="A402">
            <v>387.25764492161699</v>
          </cell>
          <cell r="B402">
            <v>45.450877601858402</v>
          </cell>
          <cell r="C402">
            <v>81.896066832694899</v>
          </cell>
        </row>
        <row r="403">
          <cell r="A403">
            <v>390.84089579240202</v>
          </cell>
          <cell r="B403">
            <v>45.364712849386599</v>
          </cell>
          <cell r="C403">
            <v>81.693665069316793</v>
          </cell>
        </row>
        <row r="404">
          <cell r="A404">
            <v>394.45730207527799</v>
          </cell>
          <cell r="B404">
            <v>45.278397457028397</v>
          </cell>
          <cell r="C404">
            <v>81.490907925291694</v>
          </cell>
        </row>
        <row r="405">
          <cell r="A405">
            <v>398.10717055349699</v>
          </cell>
          <cell r="B405">
            <v>45.191929983984501</v>
          </cell>
          <cell r="C405">
            <v>81.287788290727704</v>
          </cell>
        </row>
        <row r="406">
          <cell r="A406">
            <v>401.79081084894</v>
          </cell>
          <cell r="B406">
            <v>45.105308962249403</v>
          </cell>
          <cell r="C406">
            <v>81.0842992138451</v>
          </cell>
        </row>
        <row r="407">
          <cell r="A407">
            <v>405.50853544838299</v>
          </cell>
          <cell r="B407">
            <v>45.018532896819899</v>
          </cell>
          <cell r="C407">
            <v>80.880433905546894</v>
          </cell>
        </row>
        <row r="408">
          <cell r="A408">
            <v>409.26065973000999</v>
          </cell>
          <cell r="B408">
            <v>44.931600265850101</v>
          </cell>
          <cell r="C408">
            <v>80.676185742165799</v>
          </cell>
        </row>
        <row r="409">
          <cell r="A409">
            <v>413.04750199016098</v>
          </cell>
          <cell r="B409">
            <v>44.8445095208887</v>
          </cell>
          <cell r="C409">
            <v>80.471548270204593</v>
          </cell>
        </row>
        <row r="410">
          <cell r="A410">
            <v>416.86938347033498</v>
          </cell>
          <cell r="B410">
            <v>44.757259087061598</v>
          </cell>
          <cell r="C410">
            <v>80.266515209388103</v>
          </cell>
        </row>
        <row r="411">
          <cell r="A411">
            <v>420.72662838444398</v>
          </cell>
          <cell r="B411">
            <v>44.669847363320102</v>
          </cell>
          <cell r="C411">
            <v>80.061080457285101</v>
          </cell>
        </row>
        <row r="412">
          <cell r="A412">
            <v>424.61956394631198</v>
          </cell>
          <cell r="B412">
            <v>44.582272722652</v>
          </cell>
          <cell r="C412">
            <v>79.8552380923594</v>
          </cell>
        </row>
        <row r="413">
          <cell r="A413">
            <v>428.54852039743901</v>
          </cell>
          <cell r="B413">
            <v>44.494533512341398</v>
          </cell>
          <cell r="C413">
            <v>79.648982378441005</v>
          </cell>
        </row>
        <row r="414">
          <cell r="A414">
            <v>432.51383103500802</v>
          </cell>
          <cell r="B414">
            <v>44.4066280542269</v>
          </cell>
          <cell r="C414">
            <v>79.442307768536295</v>
          </cell>
        </row>
        <row r="415">
          <cell r="A415">
            <v>436.51583224016503</v>
          </cell>
          <cell r="B415">
            <v>44.318554644969602</v>
          </cell>
          <cell r="C415">
            <v>79.235208908871996</v>
          </cell>
        </row>
        <row r="416">
          <cell r="A416">
            <v>440.55486350655298</v>
          </cell>
          <cell r="B416">
            <v>44.230311556332403</v>
          </cell>
          <cell r="C416">
            <v>79.027680642604807</v>
          </cell>
        </row>
        <row r="417">
          <cell r="A417">
            <v>444.63126746910802</v>
          </cell>
          <cell r="B417">
            <v>44.1418970354827</v>
          </cell>
          <cell r="C417">
            <v>78.819718014144399</v>
          </cell>
        </row>
        <row r="418">
          <cell r="A418">
            <v>448.745389933132</v>
          </cell>
          <cell r="B418">
            <v>44.053309305295798</v>
          </cell>
          <cell r="C418">
            <v>78.611316272898904</v>
          </cell>
        </row>
        <row r="419">
          <cell r="A419">
            <v>452.89757990362</v>
          </cell>
          <cell r="B419">
            <v>43.964546564686103</v>
          </cell>
          <cell r="C419">
            <v>78.402470877608096</v>
          </cell>
        </row>
        <row r="420">
          <cell r="A420">
            <v>457.08818961487401</v>
          </cell>
          <cell r="B420">
            <v>43.875606988938102</v>
          </cell>
          <cell r="C420">
            <v>78.193177500226398</v>
          </cell>
        </row>
        <row r="421">
          <cell r="A421">
            <v>461.317574560379</v>
          </cell>
          <cell r="B421">
            <v>43.786488730064697</v>
          </cell>
          <cell r="C421">
            <v>77.983432030100602</v>
          </cell>
        </row>
        <row r="422">
          <cell r="A422">
            <v>465.58609352295798</v>
          </cell>
          <cell r="B422">
            <v>43.697189917167499</v>
          </cell>
          <cell r="C422">
            <v>77.773230577918</v>
          </cell>
        </row>
        <row r="423">
          <cell r="A423">
            <v>469.89410860521502</v>
          </cell>
          <cell r="B423">
            <v>43.607708656818502</v>
          </cell>
          <cell r="C423">
            <v>77.562569479815807</v>
          </cell>
        </row>
        <row r="424">
          <cell r="A424">
            <v>474.24198526024401</v>
          </cell>
          <cell r="B424">
            <v>43.518043033474001</v>
          </cell>
          <cell r="C424">
            <v>77.351445301939094</v>
          </cell>
        </row>
        <row r="425">
          <cell r="A425">
            <v>478.63009232263801</v>
          </cell>
          <cell r="B425">
            <v>43.428191109867498</v>
          </cell>
          <cell r="C425">
            <v>77.139854843971193</v>
          </cell>
        </row>
        <row r="426">
          <cell r="A426">
            <v>483.05880203977199</v>
          </cell>
          <cell r="B426">
            <v>43.338150927449099</v>
          </cell>
          <cell r="C426">
            <v>76.927795143471897</v>
          </cell>
        </row>
        <row r="427">
          <cell r="A427">
            <v>487.52849010338599</v>
          </cell>
          <cell r="B427">
            <v>43.247920506828798</v>
          </cell>
          <cell r="C427">
            <v>76.715263480026493</v>
          </cell>
        </row>
        <row r="428">
          <cell r="A428">
            <v>492.03953568144999</v>
          </cell>
          <cell r="B428">
            <v>43.157497848245299</v>
          </cell>
          <cell r="C428">
            <v>76.502257379457305</v>
          </cell>
        </row>
        <row r="429">
          <cell r="A429">
            <v>496.59232145033599</v>
          </cell>
          <cell r="B429">
            <v>43.066880932042899</v>
          </cell>
          <cell r="C429">
            <v>76.288774617850805</v>
          </cell>
        </row>
        <row r="430">
          <cell r="A430">
            <v>501.18723362727201</v>
          </cell>
          <cell r="B430">
            <v>42.976067719165599</v>
          </cell>
          <cell r="C430">
            <v>76.074813225652605</v>
          </cell>
        </row>
        <row r="431">
          <cell r="A431">
            <v>505.82466200311302</v>
          </cell>
          <cell r="B431">
            <v>42.885056151671598</v>
          </cell>
          <cell r="C431">
            <v>75.860371491616903</v>
          </cell>
        </row>
        <row r="432">
          <cell r="A432">
            <v>510.50499997540601</v>
          </cell>
          <cell r="B432">
            <v>42.793844153277398</v>
          </cell>
          <cell r="C432">
            <v>75.645447967361207</v>
          </cell>
        </row>
        <row r="433">
          <cell r="A433">
            <v>515.22864458175604</v>
          </cell>
          <cell r="B433">
            <v>42.702429629892002</v>
          </cell>
          <cell r="C433">
            <v>75.430041470827902</v>
          </cell>
        </row>
        <row r="434">
          <cell r="A434">
            <v>519.99599653351504</v>
          </cell>
          <cell r="B434">
            <v>42.610810470202601</v>
          </cell>
          <cell r="C434">
            <v>75.214151090848205</v>
          </cell>
        </row>
        <row r="435">
          <cell r="A435">
            <v>524.80746024977202</v>
          </cell>
          <cell r="B435">
            <v>42.5189845462439</v>
          </cell>
          <cell r="C435">
            <v>74.997776190643506</v>
          </cell>
        </row>
        <row r="436">
          <cell r="A436">
            <v>529.66344389165704</v>
          </cell>
          <cell r="B436">
            <v>42.426949714034798</v>
          </cell>
          <cell r="C436">
            <v>74.780916412645496</v>
          </cell>
        </row>
        <row r="437">
          <cell r="A437">
            <v>534.56435939697099</v>
          </cell>
          <cell r="B437">
            <v>42.334703814164399</v>
          </cell>
          <cell r="C437">
            <v>74.563571681324106</v>
          </cell>
        </row>
        <row r="438">
          <cell r="A438">
            <v>539.51062251512701</v>
          </cell>
          <cell r="B438">
            <v>42.242244672468203</v>
          </cell>
          <cell r="C438">
            <v>74.345742208009995</v>
          </cell>
        </row>
        <row r="439">
          <cell r="A439">
            <v>544.50265284242096</v>
          </cell>
          <cell r="B439">
            <v>42.149570100679902</v>
          </cell>
          <cell r="C439">
            <v>74.127428494464496</v>
          </cell>
        </row>
        <row r="440">
          <cell r="A440">
            <v>549.54087385762398</v>
          </cell>
          <cell r="B440">
            <v>42.0566778971179</v>
          </cell>
          <cell r="C440">
            <v>73.908631336660406</v>
          </cell>
        </row>
        <row r="441">
          <cell r="A441">
            <v>554.62571295790997</v>
          </cell>
          <cell r="B441">
            <v>41.9635658473928</v>
          </cell>
          <cell r="C441">
            <v>73.689351828826005</v>
          </cell>
        </row>
        <row r="442">
          <cell r="A442">
            <v>559.75760149510995</v>
          </cell>
          <cell r="B442">
            <v>41.870231725118401</v>
          </cell>
          <cell r="C442">
            <v>73.469591366772605</v>
          </cell>
        </row>
        <row r="443">
          <cell r="A443">
            <v>564.93697481230197</v>
          </cell>
          <cell r="B443">
            <v>41.776673292656803</v>
          </cell>
          <cell r="C443">
            <v>73.249351651741406</v>
          </cell>
        </row>
        <row r="444">
          <cell r="A444">
            <v>570.16427228074701</v>
          </cell>
          <cell r="B444">
            <v>41.682888301902601</v>
          </cell>
          <cell r="C444">
            <v>73.028634694423701</v>
          </cell>
        </row>
        <row r="445">
          <cell r="A445">
            <v>575.43993733715604</v>
          </cell>
          <cell r="B445">
            <v>41.588874495033103</v>
          </cell>
          <cell r="C445">
            <v>72.807442817817105</v>
          </cell>
        </row>
        <row r="446">
          <cell r="A446">
            <v>580.764417521312</v>
          </cell>
          <cell r="B446">
            <v>41.494629605332598</v>
          </cell>
          <cell r="C446">
            <v>72.585778661215201</v>
          </cell>
        </row>
        <row r="447">
          <cell r="A447">
            <v>586.13816451402795</v>
          </cell>
          <cell r="B447">
            <v>41.400151358012003</v>
          </cell>
          <cell r="C447">
            <v>72.363645183482305</v>
          </cell>
        </row>
        <row r="448">
          <cell r="A448">
            <v>591.56163417547305</v>
          </cell>
          <cell r="B448">
            <v>41.305437471037699</v>
          </cell>
          <cell r="C448">
            <v>72.141045666179096</v>
          </cell>
        </row>
        <row r="449">
          <cell r="A449">
            <v>597.03528658383595</v>
          </cell>
          <cell r="B449">
            <v>41.210485656010903</v>
          </cell>
          <cell r="C449">
            <v>71.917983717104093</v>
          </cell>
        </row>
        <row r="450">
          <cell r="A450">
            <v>602.55958607435696</v>
          </cell>
          <cell r="B450">
            <v>41.1152936190446</v>
          </cell>
          <cell r="C450">
            <v>71.694463273360697</v>
          </cell>
        </row>
        <row r="451">
          <cell r="A451">
            <v>608.13500127871703</v>
          </cell>
          <cell r="B451">
            <v>41.019859061649399</v>
          </cell>
          <cell r="C451">
            <v>71.470488604123503</v>
          </cell>
        </row>
        <row r="452">
          <cell r="A452">
            <v>613.762005164794</v>
          </cell>
          <cell r="B452">
            <v>40.924179681677501</v>
          </cell>
          <cell r="C452">
            <v>71.246064314007398</v>
          </cell>
        </row>
        <row r="453">
          <cell r="A453">
            <v>619.44107507678098</v>
          </cell>
          <cell r="B453">
            <v>40.828253174246399</v>
          </cell>
          <cell r="C453">
            <v>71.021195345637096</v>
          </cell>
        </row>
        <row r="454">
          <cell r="A454">
            <v>625.17269277568505</v>
          </cell>
          <cell r="B454">
            <v>40.732077232702302</v>
          </cell>
          <cell r="C454">
            <v>70.795886982472098</v>
          </cell>
        </row>
        <row r="455">
          <cell r="A455">
            <v>630.957344480193</v>
          </cell>
          <cell r="B455">
            <v>40.6356495495979</v>
          </cell>
          <cell r="C455">
            <v>70.570144851360098</v>
          </cell>
        </row>
        <row r="456">
          <cell r="A456">
            <v>636.79552090791503</v>
          </cell>
          <cell r="B456">
            <v>40.538967817693099</v>
          </cell>
          <cell r="C456">
            <v>70.343974925241298</v>
          </cell>
        </row>
        <row r="457">
          <cell r="A457">
            <v>642.68771731701895</v>
          </cell>
          <cell r="B457">
            <v>40.442029730960499</v>
          </cell>
          <cell r="C457">
            <v>70.117383525213299</v>
          </cell>
        </row>
        <row r="458">
          <cell r="A458">
            <v>648.63443354823801</v>
          </cell>
          <cell r="B458">
            <v>40.3448329856217</v>
          </cell>
          <cell r="C458">
            <v>69.890377322950101</v>
          </cell>
        </row>
        <row r="459">
          <cell r="A459">
            <v>654.63617406727496</v>
          </cell>
          <cell r="B459">
            <v>40.247375281199403</v>
          </cell>
          <cell r="C459">
            <v>69.662963342813498</v>
          </cell>
        </row>
        <row r="460">
          <cell r="A460">
            <v>660.69344800759598</v>
          </cell>
          <cell r="B460">
            <v>40.149654321581998</v>
          </cell>
          <cell r="C460">
            <v>69.435148963744396</v>
          </cell>
        </row>
        <row r="461">
          <cell r="A461">
            <v>666.80676921362203</v>
          </cell>
          <cell r="B461">
            <v>40.051667816111603</v>
          </cell>
          <cell r="C461">
            <v>69.206941921179407</v>
          </cell>
        </row>
        <row r="462">
          <cell r="A462">
            <v>672.97665628431696</v>
          </cell>
          <cell r="B462">
            <v>39.953413480665802</v>
          </cell>
          <cell r="C462">
            <v>68.978350308410199</v>
          </cell>
        </row>
        <row r="463">
          <cell r="A463">
            <v>679.20363261718398</v>
          </cell>
          <cell r="B463">
            <v>39.854889038811699</v>
          </cell>
          <cell r="C463">
            <v>68.749382578712002</v>
          </cell>
        </row>
        <row r="464">
          <cell r="A464">
            <v>685.48822645266102</v>
          </cell>
          <cell r="B464">
            <v>39.756092222882998</v>
          </cell>
          <cell r="C464">
            <v>68.520047545823004</v>
          </cell>
        </row>
        <row r="465">
          <cell r="A465">
            <v>691.83097091893603</v>
          </cell>
          <cell r="B465">
            <v>39.657020775181103</v>
          </cell>
          <cell r="C465">
            <v>68.290354385979398</v>
          </cell>
        </row>
        <row r="466">
          <cell r="A466">
            <v>698.23240407717105</v>
          </cell>
          <cell r="B466">
            <v>39.557672449090802</v>
          </cell>
          <cell r="C466">
            <v>68.060312638292501</v>
          </cell>
        </row>
        <row r="467">
          <cell r="A467">
            <v>704.69306896714602</v>
          </cell>
          <cell r="B467">
            <v>39.458045010271199</v>
          </cell>
          <cell r="C467">
            <v>67.829932205799594</v>
          </cell>
        </row>
        <row r="468">
          <cell r="A468">
            <v>711.21351365332896</v>
          </cell>
          <cell r="B468">
            <v>39.358136237846999</v>
          </cell>
          <cell r="C468">
            <v>67.5992233562514</v>
          </cell>
        </row>
        <row r="469">
          <cell r="A469">
            <v>717.79429127136098</v>
          </cell>
          <cell r="B469">
            <v>39.257943925600799</v>
          </cell>
          <cell r="C469">
            <v>67.368196722429502</v>
          </cell>
        </row>
        <row r="470">
          <cell r="A470">
            <v>724.43596007499002</v>
          </cell>
          <cell r="B470">
            <v>39.157465883159901</v>
          </cell>
          <cell r="C470">
            <v>67.136863302155703</v>
          </cell>
        </row>
        <row r="471">
          <cell r="A471">
            <v>731.13908348341704</v>
          </cell>
          <cell r="B471">
            <v>39.0566999372598</v>
          </cell>
          <cell r="C471">
            <v>66.905234459008</v>
          </cell>
        </row>
        <row r="472">
          <cell r="A472">
            <v>737.90423012910105</v>
          </cell>
          <cell r="B472">
            <v>38.955643932927799</v>
          </cell>
          <cell r="C472">
            <v>66.673321921496097</v>
          </cell>
        </row>
        <row r="473">
          <cell r="A473">
            <v>744.73197390598898</v>
          </cell>
          <cell r="B473">
            <v>38.854295734753897</v>
          </cell>
          <cell r="C473">
            <v>66.441137783279103</v>
          </cell>
        </row>
        <row r="474">
          <cell r="A474">
            <v>751.62289401820499</v>
          </cell>
          <cell r="B474">
            <v>38.752653228108102</v>
          </cell>
          <cell r="C474">
            <v>66.2086945022034</v>
          </cell>
        </row>
        <row r="475">
          <cell r="A475">
            <v>758.57757502918298</v>
          </cell>
          <cell r="B475">
            <v>38.650714320421201</v>
          </cell>
          <cell r="C475">
            <v>65.976004899969297</v>
          </cell>
        </row>
        <row r="476">
          <cell r="A476">
            <v>765.596606911256</v>
          </cell>
          <cell r="B476">
            <v>38.548476942419398</v>
          </cell>
          <cell r="C476">
            <v>65.743082160832401</v>
          </cell>
        </row>
        <row r="477">
          <cell r="A477">
            <v>772.68058509570199</v>
          </cell>
          <cell r="B477">
            <v>38.445939049401503</v>
          </cell>
          <cell r="C477">
            <v>65.509939830631296</v>
          </cell>
        </row>
        <row r="478">
          <cell r="A478">
            <v>779.83011052325799</v>
          </cell>
          <cell r="B478">
            <v>38.343098622493102</v>
          </cell>
          <cell r="C478">
            <v>65.2765918152257</v>
          </cell>
        </row>
        <row r="479">
          <cell r="A479">
            <v>787.04578969509805</v>
          </cell>
          <cell r="B479">
            <v>38.2399536699332</v>
          </cell>
          <cell r="C479">
            <v>65.043052379071398</v>
          </cell>
        </row>
        <row r="480">
          <cell r="A480">
            <v>794.32823472428095</v>
          </cell>
          <cell r="B480">
            <v>38.136502228340703</v>
          </cell>
          <cell r="C480">
            <v>64.809336143330995</v>
          </cell>
        </row>
        <row r="481">
          <cell r="A481">
            <v>801.67806338767798</v>
          </cell>
          <cell r="B481">
            <v>38.032742363972602</v>
          </cell>
          <cell r="C481">
            <v>64.575458083567099</v>
          </cell>
        </row>
        <row r="482">
          <cell r="A482">
            <v>809.09589917838196</v>
          </cell>
          <cell r="B482">
            <v>37.928672174023802</v>
          </cell>
          <cell r="C482">
            <v>64.341433527836102</v>
          </cell>
        </row>
        <row r="483">
          <cell r="A483">
            <v>816.58237135859201</v>
          </cell>
          <cell r="B483">
            <v>37.824289787879799</v>
          </cell>
          <cell r="C483">
            <v>64.107278153879506</v>
          </cell>
        </row>
        <row r="484">
          <cell r="A484">
            <v>824.13811501300199</v>
          </cell>
          <cell r="B484">
            <v>37.719593368385901</v>
          </cell>
          <cell r="C484">
            <v>63.873007986368201</v>
          </cell>
        </row>
        <row r="485">
          <cell r="A485">
            <v>831.76377110267003</v>
          </cell>
          <cell r="B485">
            <v>37.614581113129397</v>
          </cell>
          <cell r="C485">
            <v>63.638639394129697</v>
          </cell>
        </row>
        <row r="486">
          <cell r="A486">
            <v>839.45998651939703</v>
          </cell>
          <cell r="B486">
            <v>37.509251255679999</v>
          </cell>
          <cell r="C486">
            <v>63.404189086638702</v>
          </cell>
        </row>
        <row r="487">
          <cell r="A487">
            <v>847.22741414059601</v>
          </cell>
          <cell r="B487">
            <v>37.4036020668566</v>
          </cell>
          <cell r="C487">
            <v>63.169674110711703</v>
          </cell>
        </row>
        <row r="488">
          <cell r="A488">
            <v>855.06671288468306</v>
          </cell>
          <cell r="B488">
            <v>37.297631855973002</v>
          </cell>
          <cell r="C488">
            <v>62.935111846763498</v>
          </cell>
        </row>
        <row r="489">
          <cell r="A489">
            <v>862.97854776697</v>
          </cell>
          <cell r="B489">
            <v>37.19133897207</v>
          </cell>
          <cell r="C489">
            <v>62.700520004819403</v>
          </cell>
        </row>
        <row r="490">
          <cell r="A490">
            <v>870.96358995608</v>
          </cell>
          <cell r="B490">
            <v>37.0847218051575</v>
          </cell>
          <cell r="C490">
            <v>62.465916620442897</v>
          </cell>
        </row>
        <row r="491">
          <cell r="A491">
            <v>879.022516830884</v>
          </cell>
          <cell r="B491">
            <v>36.977778787423901</v>
          </cell>
          <cell r="C491">
            <v>62.2313200502578</v>
          </cell>
        </row>
        <row r="492">
          <cell r="A492">
            <v>887.15601203795995</v>
          </cell>
          <cell r="B492">
            <v>36.870508394438602</v>
          </cell>
          <cell r="C492">
            <v>61.996748967244201</v>
          </cell>
        </row>
        <row r="493">
          <cell r="A493">
            <v>895.36476554959302</v>
          </cell>
          <cell r="B493">
            <v>36.762909146355902</v>
          </cell>
          <cell r="C493">
            <v>61.762222355972597</v>
          </cell>
        </row>
        <row r="494">
          <cell r="A494">
            <v>903.64947372230097</v>
          </cell>
          <cell r="B494">
            <v>36.654979609085501</v>
          </cell>
          <cell r="C494">
            <v>61.527759507439299</v>
          </cell>
        </row>
        <row r="495">
          <cell r="A495">
            <v>912.01083935590896</v>
          </cell>
          <cell r="B495">
            <v>36.546718395456402</v>
          </cell>
          <cell r="C495">
            <v>61.293380013732303</v>
          </cell>
        </row>
        <row r="496">
          <cell r="A496">
            <v>920.44957175317097</v>
          </cell>
          <cell r="B496">
            <v>36.438124166358698</v>
          </cell>
          <cell r="C496">
            <v>61.059103762407098</v>
          </cell>
        </row>
        <row r="497">
          <cell r="A497">
            <v>928.96638677993599</v>
          </cell>
          <cell r="B497">
            <v>36.329195631871201</v>
          </cell>
          <cell r="C497">
            <v>60.824950930747001</v>
          </cell>
        </row>
        <row r="498">
          <cell r="A498">
            <v>937.56200692588004</v>
          </cell>
          <cell r="B498">
            <v>36.2199315523821</v>
          </cell>
          <cell r="C498">
            <v>60.590941979891902</v>
          </cell>
        </row>
        <row r="499">
          <cell r="A499">
            <v>946.23716136579196</v>
          </cell>
          <cell r="B499">
            <v>36.110330739642301</v>
          </cell>
          <cell r="C499">
            <v>60.357097648223601</v>
          </cell>
        </row>
        <row r="500">
          <cell r="A500">
            <v>954.99258602143505</v>
          </cell>
          <cell r="B500">
            <v>36.000392057865596</v>
          </cell>
          <cell r="C500">
            <v>60.123438945364001</v>
          </cell>
        </row>
        <row r="501">
          <cell r="A501">
            <v>963.82902362396999</v>
          </cell>
          <cell r="B501">
            <v>35.890114424744802</v>
          </cell>
          <cell r="C501">
            <v>59.889987145212402</v>
          </cell>
        </row>
        <row r="502">
          <cell r="A502">
            <v>972.74722377696503</v>
          </cell>
          <cell r="B502">
            <v>35.779496812467002</v>
          </cell>
          <cell r="C502">
            <v>59.656763779098497</v>
          </cell>
        </row>
        <row r="503">
          <cell r="A503">
            <v>981.74794301998395</v>
          </cell>
          <cell r="B503">
            <v>35.668538248729099</v>
          </cell>
          <cell r="C503">
            <v>59.4237906289829</v>
          </cell>
        </row>
        <row r="504">
          <cell r="A504">
            <v>990.83194489276696</v>
          </cell>
          <cell r="B504">
            <v>35.557237817668501</v>
          </cell>
          <cell r="C504">
            <v>59.191089719855299</v>
          </cell>
        </row>
        <row r="505">
          <cell r="A505">
            <v>1000</v>
          </cell>
          <cell r="B505">
            <v>35.4455946608199</v>
          </cell>
          <cell r="C505">
            <v>58.958683312498003</v>
          </cell>
        </row>
        <row r="506">
          <cell r="A506">
            <v>1009.2528860766801</v>
          </cell>
          <cell r="B506">
            <v>35.333607978017902</v>
          </cell>
          <cell r="C506">
            <v>58.726593895797897</v>
          </cell>
        </row>
        <row r="507">
          <cell r="A507">
            <v>1018.59138805411</v>
          </cell>
          <cell r="B507">
            <v>35.221277028263401</v>
          </cell>
          <cell r="C507">
            <v>58.494844178833503</v>
          </cell>
        </row>
        <row r="508">
          <cell r="A508">
            <v>1028.01629812647</v>
          </cell>
          <cell r="B508">
            <v>35.1086011305905</v>
          </cell>
          <cell r="C508">
            <v>58.263457083103198</v>
          </cell>
        </row>
        <row r="509">
          <cell r="A509">
            <v>1037.52841581801</v>
          </cell>
          <cell r="B509">
            <v>34.995579664849302</v>
          </cell>
          <cell r="C509">
            <v>58.0324557340494</v>
          </cell>
        </row>
        <row r="510">
          <cell r="A510">
            <v>1047.12854805089</v>
          </cell>
          <cell r="B510">
            <v>34.8822120725224</v>
          </cell>
          <cell r="C510">
            <v>57.801863453100403</v>
          </cell>
        </row>
        <row r="511">
          <cell r="A511">
            <v>1056.8175092136501</v>
          </cell>
          <cell r="B511">
            <v>34.768497857440998</v>
          </cell>
          <cell r="C511">
            <v>57.571703748896603</v>
          </cell>
        </row>
        <row r="512">
          <cell r="A512">
            <v>1066.59612123025</v>
          </cell>
          <cell r="B512">
            <v>34.654436586520497</v>
          </cell>
          <cell r="C512">
            <v>57.342000308894399</v>
          </cell>
        </row>
        <row r="513">
          <cell r="A513">
            <v>1076.46521362983</v>
          </cell>
          <cell r="B513">
            <v>34.540027890418799</v>
          </cell>
          <cell r="C513">
            <v>57.1127769904408</v>
          </cell>
        </row>
        <row r="514">
          <cell r="A514">
            <v>1086.42562361706</v>
          </cell>
          <cell r="B514">
            <v>34.425271464186402</v>
          </cell>
          <cell r="C514">
            <v>56.884057811988797</v>
          </cell>
        </row>
        <row r="515">
          <cell r="A515">
            <v>1096.47819614318</v>
          </cell>
          <cell r="B515">
            <v>34.310167067875298</v>
          </cell>
          <cell r="C515">
            <v>56.655866944112702</v>
          </cell>
        </row>
        <row r="516">
          <cell r="A516">
            <v>1106.62378397766</v>
          </cell>
          <cell r="B516">
            <v>34.194714527094</v>
          </cell>
          <cell r="C516">
            <v>56.428228700337499</v>
          </cell>
        </row>
        <row r="517">
          <cell r="A517">
            <v>1116.86324778056</v>
          </cell>
          <cell r="B517">
            <v>34.078913733542599</v>
          </cell>
          <cell r="C517">
            <v>56.201167527917598</v>
          </cell>
        </row>
        <row r="518">
          <cell r="A518">
            <v>1127.1974561755101</v>
          </cell>
          <cell r="B518">
            <v>33.962764645502801</v>
          </cell>
          <cell r="C518">
            <v>55.974707998575703</v>
          </cell>
        </row>
        <row r="519">
          <cell r="A519">
            <v>1137.6272858234299</v>
          </cell>
          <cell r="B519">
            <v>33.846267288281403</v>
          </cell>
          <cell r="C519">
            <v>55.748874799028201</v>
          </cell>
        </row>
        <row r="520">
          <cell r="A520">
            <v>1148.1536214968801</v>
          </cell>
          <cell r="B520">
            <v>33.729421754628298</v>
          </cell>
          <cell r="C520">
            <v>55.5236927215552</v>
          </cell>
        </row>
        <row r="521">
          <cell r="A521">
            <v>1158.7773561551201</v>
          </cell>
          <cell r="B521">
            <v>33.612228205102497</v>
          </cell>
          <cell r="C521">
            <v>55.299186654411599</v>
          </cell>
        </row>
        <row r="522">
          <cell r="A522">
            <v>1169.49939101987</v>
          </cell>
          <cell r="B522">
            <v>33.494686868402802</v>
          </cell>
          <cell r="C522">
            <v>55.075381572260099</v>
          </cell>
        </row>
        <row r="523">
          <cell r="A523">
            <v>1180.3206356517201</v>
          </cell>
          <cell r="B523">
            <v>33.376798041653302</v>
          </cell>
          <cell r="C523">
            <v>54.852302526427998</v>
          </cell>
        </row>
        <row r="524">
          <cell r="A524">
            <v>1191.24200802737</v>
          </cell>
          <cell r="B524">
            <v>33.258562090668903</v>
          </cell>
          <cell r="C524">
            <v>54.629974635380997</v>
          </cell>
        </row>
        <row r="525">
          <cell r="A525">
            <v>1202.26443461741</v>
          </cell>
          <cell r="B525">
            <v>33.1399794501353</v>
          </cell>
          <cell r="C525">
            <v>54.408423074749003</v>
          </cell>
        </row>
        <row r="526">
          <cell r="A526">
            <v>1213.3888504649699</v>
          </cell>
          <cell r="B526">
            <v>33.021050623797798</v>
          </cell>
          <cell r="C526">
            <v>54.187673067773403</v>
          </cell>
        </row>
        <row r="527">
          <cell r="A527">
            <v>1224.61619926504</v>
          </cell>
          <cell r="B527">
            <v>32.901776184570899</v>
          </cell>
          <cell r="C527">
            <v>53.967749875385003</v>
          </cell>
        </row>
        <row r="528">
          <cell r="A528">
            <v>1235.9474334445099</v>
          </cell>
          <cell r="B528">
            <v>32.782156774637301</v>
          </cell>
          <cell r="C528">
            <v>53.7486787865843</v>
          </cell>
        </row>
        <row r="529">
          <cell r="A529">
            <v>1247.38351424294</v>
          </cell>
          <cell r="B529">
            <v>32.662193105473399</v>
          </cell>
          <cell r="C529">
            <v>53.5304851085316</v>
          </cell>
        </row>
        <row r="530">
          <cell r="A530">
            <v>1258.92541179416</v>
          </cell>
          <cell r="B530">
            <v>32.541885957870001</v>
          </cell>
          <cell r="C530">
            <v>53.313194156931303</v>
          </cell>
        </row>
        <row r="531">
          <cell r="A531">
            <v>1270.57410520854</v>
          </cell>
          <cell r="B531">
            <v>32.421236181870398</v>
          </cell>
          <cell r="C531">
            <v>53.096831246157898</v>
          </cell>
        </row>
        <row r="532">
          <cell r="A532">
            <v>1282.3305826560199</v>
          </cell>
          <cell r="B532">
            <v>32.300244696714799</v>
          </cell>
          <cell r="C532">
            <v>52.881421679723701</v>
          </cell>
        </row>
        <row r="533">
          <cell r="A533">
            <v>1294.19584144998</v>
          </cell>
          <cell r="B533">
            <v>32.178912490705898</v>
          </cell>
          <cell r="C533">
            <v>52.666990740540399</v>
          </cell>
        </row>
        <row r="534">
          <cell r="A534">
            <v>1306.17088813184</v>
          </cell>
          <cell r="B534">
            <v>32.057240621049097</v>
          </cell>
          <cell r="C534">
            <v>52.453563681308303</v>
          </cell>
        </row>
        <row r="535">
          <cell r="A535">
            <v>1318.2567385564</v>
          </cell>
          <cell r="B535">
            <v>31.935230213669101</v>
          </cell>
          <cell r="C535">
            <v>52.241165715120196</v>
          </cell>
        </row>
        <row r="536">
          <cell r="A536">
            <v>1330.4544179780901</v>
          </cell>
          <cell r="B536">
            <v>31.812882462947002</v>
          </cell>
          <cell r="C536">
            <v>52.029822005785299</v>
          </cell>
        </row>
        <row r="537">
          <cell r="A537">
            <v>1342.7649611378599</v>
          </cell>
          <cell r="B537">
            <v>31.6901986314687</v>
          </cell>
          <cell r="C537">
            <v>51.819557658645103</v>
          </cell>
        </row>
        <row r="538">
          <cell r="A538">
            <v>1355.1894123510299</v>
          </cell>
          <cell r="B538">
            <v>31.567180049698099</v>
          </cell>
          <cell r="C538">
            <v>51.610397711190203</v>
          </cell>
        </row>
        <row r="539">
          <cell r="A539">
            <v>1367.7288255958399</v>
          </cell>
          <cell r="B539">
            <v>31.443828115633799</v>
          </cell>
          <cell r="C539">
            <v>51.402367123898202</v>
          </cell>
        </row>
        <row r="540">
          <cell r="A540">
            <v>1380.38426460288</v>
          </cell>
          <cell r="B540">
            <v>31.320144294411001</v>
          </cell>
          <cell r="C540">
            <v>51.1954907710589</v>
          </cell>
        </row>
        <row r="541">
          <cell r="A541">
            <v>1393.1568029452999</v>
          </cell>
          <cell r="B541">
            <v>31.1961301178935</v>
          </cell>
          <cell r="C541">
            <v>50.989793431919999</v>
          </cell>
        </row>
        <row r="542">
          <cell r="A542">
            <v>1406.04752412991</v>
          </cell>
          <cell r="B542">
            <v>31.0717871842077</v>
          </cell>
          <cell r="C542">
            <v>50.785299781739397</v>
          </cell>
        </row>
        <row r="543">
          <cell r="A543">
            <v>1419.05752168909</v>
          </cell>
          <cell r="B543">
            <v>30.947117157251402</v>
          </cell>
          <cell r="C543">
            <v>50.582034383058101</v>
          </cell>
        </row>
        <row r="544">
          <cell r="A544">
            <v>1432.1878992735401</v>
          </cell>
          <cell r="B544">
            <v>30.822121766175702</v>
          </cell>
          <cell r="C544">
            <v>50.380021677144597</v>
          </cell>
        </row>
        <row r="545">
          <cell r="A545">
            <v>1445.43977074592</v>
          </cell>
          <cell r="B545">
            <v>30.696802804821498</v>
          </cell>
          <cell r="C545">
            <v>50.179285975478997</v>
          </cell>
        </row>
        <row r="546">
          <cell r="A546">
            <v>1458.8142602753401</v>
          </cell>
          <cell r="B546">
            <v>30.571162131135299</v>
          </cell>
          <cell r="C546">
            <v>49.979851451481203</v>
          </cell>
        </row>
        <row r="547">
          <cell r="A547">
            <v>1472.3125024327101</v>
          </cell>
          <cell r="B547">
            <v>30.445201666554201</v>
          </cell>
          <cell r="C547">
            <v>49.781742132328802</v>
          </cell>
        </row>
        <row r="548">
          <cell r="A548">
            <v>1485.9356422870001</v>
          </cell>
          <cell r="B548">
            <v>30.318923395353899</v>
          </cell>
          <cell r="C548">
            <v>49.5849818909726</v>
          </cell>
        </row>
        <row r="549">
          <cell r="A549">
            <v>1499.6848355023701</v>
          </cell>
          <cell r="B549">
            <v>30.1923293639761</v>
          </cell>
          <cell r="C549">
            <v>49.389594438274202</v>
          </cell>
        </row>
        <row r="550">
          <cell r="A550">
            <v>1513.5612484362</v>
          </cell>
          <cell r="B550">
            <v>30.065421680331301</v>
          </cell>
          <cell r="C550">
            <v>49.195603315392802</v>
          </cell>
        </row>
        <row r="551">
          <cell r="A551">
            <v>1527.5660582380699</v>
          </cell>
          <cell r="B551">
            <v>29.938202513057401</v>
          </cell>
          <cell r="C551">
            <v>49.003031886195501</v>
          </cell>
        </row>
        <row r="552">
          <cell r="A552">
            <v>1541.70045294956</v>
          </cell>
          <cell r="B552">
            <v>29.810674090787298</v>
          </cell>
          <cell r="C552">
            <v>48.811903330080597</v>
          </cell>
        </row>
        <row r="553">
          <cell r="A553">
            <v>1555.96563160507</v>
          </cell>
          <cell r="B553">
            <v>29.682838701358101</v>
          </cell>
          <cell r="C553">
            <v>48.622240634759002</v>
          </cell>
        </row>
        <row r="554">
          <cell r="A554">
            <v>1570.36280433355</v>
          </cell>
          <cell r="B554">
            <v>29.554698691013702</v>
          </cell>
          <cell r="C554">
            <v>48.434066589290602</v>
          </cell>
        </row>
        <row r="555">
          <cell r="A555">
            <v>1584.8931924611099</v>
          </cell>
          <cell r="B555">
            <v>29.426256463592701</v>
          </cell>
          <cell r="C555">
            <v>48.247403777428403</v>
          </cell>
        </row>
        <row r="556">
          <cell r="A556">
            <v>1599.5580286146601</v>
          </cell>
          <cell r="B556">
            <v>29.297514479684899</v>
          </cell>
          <cell r="C556">
            <v>48.062274570990397</v>
          </cell>
        </row>
        <row r="557">
          <cell r="A557">
            <v>1614.35855682648</v>
          </cell>
          <cell r="B557">
            <v>29.1684752557683</v>
          </cell>
          <cell r="C557">
            <v>47.878701123504399</v>
          </cell>
        </row>
        <row r="558">
          <cell r="A558">
            <v>1629.2960326397199</v>
          </cell>
          <cell r="B558">
            <v>29.039141363343099</v>
          </cell>
          <cell r="C558">
            <v>47.696705364089603</v>
          </cell>
        </row>
        <row r="559">
          <cell r="A559">
            <v>1644.3717232149299</v>
          </cell>
          <cell r="B559">
            <v>28.909515428026801</v>
          </cell>
          <cell r="C559">
            <v>47.516308991428197</v>
          </cell>
        </row>
        <row r="560">
          <cell r="A560">
            <v>1659.5869074375601</v>
          </cell>
          <cell r="B560">
            <v>28.7796001286614</v>
          </cell>
          <cell r="C560">
            <v>47.337533468090903</v>
          </cell>
        </row>
        <row r="561">
          <cell r="A561">
            <v>1674.94287602643</v>
          </cell>
          <cell r="B561">
            <v>28.649398196386201</v>
          </cell>
          <cell r="C561">
            <v>47.160400014956103</v>
          </cell>
        </row>
        <row r="562">
          <cell r="A562">
            <v>1690.44093164326</v>
          </cell>
          <cell r="B562">
            <v>28.518912413696199</v>
          </cell>
          <cell r="C562">
            <v>46.984929605795102</v>
          </cell>
        </row>
        <row r="563">
          <cell r="A563">
            <v>1706.0823890031199</v>
          </cell>
          <cell r="B563">
            <v>28.388145613510499</v>
          </cell>
          <cell r="C563">
            <v>46.811142962236801</v>
          </cell>
        </row>
        <row r="564">
          <cell r="A564">
            <v>1721.8685749860001</v>
          </cell>
          <cell r="B564">
            <v>28.257100678208001</v>
          </cell>
          <cell r="C564">
            <v>46.639060548762501</v>
          </cell>
        </row>
        <row r="565">
          <cell r="A565">
            <v>1737.8008287493701</v>
          </cell>
          <cell r="B565">
            <v>28.1257805386659</v>
          </cell>
          <cell r="C565">
            <v>46.468702567993198</v>
          </cell>
        </row>
        <row r="566">
          <cell r="A566">
            <v>1753.88050184176</v>
          </cell>
          <cell r="B566">
            <v>27.9941881732924</v>
          </cell>
          <cell r="C566">
            <v>46.300088956192198</v>
          </cell>
        </row>
        <row r="567">
          <cell r="A567">
            <v>1770.10895831742</v>
          </cell>
          <cell r="B567">
            <v>27.862326607041901</v>
          </cell>
          <cell r="C567">
            <v>46.133239378918901</v>
          </cell>
        </row>
        <row r="568">
          <cell r="A568">
            <v>1786.4875748520401</v>
          </cell>
          <cell r="B568">
            <v>27.730198910433302</v>
          </cell>
          <cell r="C568">
            <v>45.968173226911503</v>
          </cell>
        </row>
        <row r="569">
          <cell r="A569">
            <v>1803.01774085956</v>
          </cell>
          <cell r="B569">
            <v>27.597808198564401</v>
          </cell>
          <cell r="C569">
            <v>45.804909612191501</v>
          </cell>
        </row>
        <row r="570">
          <cell r="A570">
            <v>1819.7008586099801</v>
          </cell>
          <cell r="B570">
            <v>27.465157630117901</v>
          </cell>
          <cell r="C570">
            <v>45.643467364346499</v>
          </cell>
        </row>
        <row r="571">
          <cell r="A571">
            <v>1836.53834334834</v>
          </cell>
          <cell r="B571">
            <v>27.332250406373401</v>
          </cell>
          <cell r="C571">
            <v>45.4838650270435</v>
          </cell>
        </row>
        <row r="572">
          <cell r="A572">
            <v>1853.5316234148099</v>
          </cell>
          <cell r="B572">
            <v>27.199089770207699</v>
          </cell>
          <cell r="C572">
            <v>45.326120854664502</v>
          </cell>
        </row>
        <row r="573">
          <cell r="A573">
            <v>1870.68214036579</v>
          </cell>
          <cell r="B573">
            <v>27.065679005102702</v>
          </cell>
          <cell r="C573">
            <v>45.170252809214603</v>
          </cell>
        </row>
        <row r="574">
          <cell r="A574">
            <v>1887.9913490962899</v>
          </cell>
          <cell r="B574">
            <v>26.932021434158798</v>
          </cell>
          <cell r="C574">
            <v>45.0162785574136</v>
          </cell>
        </row>
        <row r="575">
          <cell r="A575">
            <v>1905.4607179632401</v>
          </cell>
          <cell r="B575">
            <v>26.798120419097899</v>
          </cell>
          <cell r="C575">
            <v>44.864215467925</v>
          </cell>
        </row>
        <row r="576">
          <cell r="A576">
            <v>1923.0917289101501</v>
          </cell>
          <cell r="B576">
            <v>26.663979359280098</v>
          </cell>
          <cell r="C576">
            <v>44.714080608818399</v>
          </cell>
        </row>
        <row r="577">
          <cell r="A577">
            <v>1940.8858775927699</v>
          </cell>
          <cell r="B577">
            <v>26.529601690720298</v>
          </cell>
          <cell r="C577">
            <v>44.565890745188099</v>
          </cell>
        </row>
        <row r="578">
          <cell r="A578">
            <v>1958.8446735059799</v>
          </cell>
          <cell r="B578">
            <v>26.394990885109099</v>
          </cell>
          <cell r="C578">
            <v>44.419662336953301</v>
          </cell>
        </row>
        <row r="579">
          <cell r="A579">
            <v>1976.9696401118499</v>
          </cell>
          <cell r="B579">
            <v>26.260150448847099</v>
          </cell>
          <cell r="C579">
            <v>44.2754115368787</v>
          </cell>
        </row>
        <row r="580">
          <cell r="A580">
            <v>1995.26231496887</v>
          </cell>
          <cell r="B580">
            <v>26.125083922074399</v>
          </cell>
          <cell r="C580">
            <v>44.133154188673601</v>
          </cell>
        </row>
        <row r="581">
          <cell r="A581">
            <v>2013.72424986238</v>
          </cell>
          <cell r="B581">
            <v>25.9897948777135</v>
          </cell>
          <cell r="C581">
            <v>43.992905825323298</v>
          </cell>
        </row>
        <row r="582">
          <cell r="A582">
            <v>2032.3570109362199</v>
          </cell>
          <cell r="B582">
            <v>25.854286920524402</v>
          </cell>
          <cell r="C582">
            <v>43.854681667586597</v>
          </cell>
        </row>
        <row r="583">
          <cell r="A583">
            <v>2051.1621788255602</v>
          </cell>
          <cell r="B583">
            <v>25.718563686165201</v>
          </cell>
          <cell r="C583">
            <v>43.718496622617501</v>
          </cell>
        </row>
        <row r="584">
          <cell r="A584">
            <v>2070.1413487910399</v>
          </cell>
          <cell r="B584">
            <v>25.582628840258099</v>
          </cell>
          <cell r="C584">
            <v>43.584365282734304</v>
          </cell>
        </row>
        <row r="585">
          <cell r="A585">
            <v>2089.2961308540298</v>
          </cell>
          <cell r="B585">
            <v>25.446486077475502</v>
          </cell>
          <cell r="C585">
            <v>43.452301924378403</v>
          </cell>
        </row>
        <row r="586">
          <cell r="A586">
            <v>2108.6281499332799</v>
          </cell>
          <cell r="B586">
            <v>25.3101391206282</v>
          </cell>
          <cell r="C586">
            <v>43.322320507173302</v>
          </cell>
        </row>
        <row r="587">
          <cell r="A587">
            <v>2128.1390459827098</v>
          </cell>
          <cell r="B587">
            <v>25.173591719773899</v>
          </cell>
          <cell r="C587">
            <v>43.194434673149097</v>
          </cell>
        </row>
        <row r="588">
          <cell r="A588">
            <v>2147.8304741305301</v>
          </cell>
          <cell r="B588">
            <v>25.036847651328699</v>
          </cell>
          <cell r="C588">
            <v>43.068657746067203</v>
          </cell>
        </row>
        <row r="589">
          <cell r="A589">
            <v>2167.7041048196902</v>
          </cell>
          <cell r="B589">
            <v>24.899910717198299</v>
          </cell>
          <cell r="C589">
            <v>42.945002730896597</v>
          </cell>
        </row>
        <row r="590">
          <cell r="A590">
            <v>2187.7616239495501</v>
          </cell>
          <cell r="B590">
            <v>24.762784743923302</v>
          </cell>
          <cell r="C590">
            <v>42.823482313419198</v>
          </cell>
        </row>
        <row r="591">
          <cell r="A591">
            <v>2208.00473301889</v>
          </cell>
          <cell r="B591">
            <v>24.625473581828501</v>
          </cell>
          <cell r="C591">
            <v>42.704108859901197</v>
          </cell>
        </row>
        <row r="592">
          <cell r="A592">
            <v>2228.4351492702999</v>
          </cell>
          <cell r="B592">
            <v>24.4879811042019</v>
          </cell>
          <cell r="C592">
            <v>42.586894416945498</v>
          </cell>
        </row>
        <row r="593">
          <cell r="A593">
            <v>2249.05460583578</v>
          </cell>
          <cell r="B593">
            <v>24.350311206470298</v>
          </cell>
          <cell r="C593">
            <v>42.471850711368397</v>
          </cell>
        </row>
        <row r="594">
          <cell r="A594">
            <v>2269.8648518838199</v>
          </cell>
          <cell r="B594">
            <v>24.212467805406099</v>
          </cell>
          <cell r="C594">
            <v>42.358989150249798</v>
          </cell>
        </row>
        <row r="595">
          <cell r="A595">
            <v>2290.8676527677699</v>
          </cell>
          <cell r="B595">
            <v>24.074454838337399</v>
          </cell>
          <cell r="C595">
            <v>42.248320821020798</v>
          </cell>
        </row>
        <row r="596">
          <cell r="A596">
            <v>2312.0647901755901</v>
          </cell>
          <cell r="B596">
            <v>23.936276262381501</v>
          </cell>
          <cell r="C596">
            <v>42.139856491672703</v>
          </cell>
        </row>
        <row r="597">
          <cell r="A597">
            <v>2333.4580622809999</v>
          </cell>
          <cell r="B597">
            <v>23.797936053685</v>
          </cell>
          <cell r="C597">
            <v>42.033606611017902</v>
          </cell>
        </row>
        <row r="598">
          <cell r="A598">
            <v>2355.0492838959999</v>
          </cell>
          <cell r="B598">
            <v>23.659438206688701</v>
          </cell>
          <cell r="C598">
            <v>41.929581309047897</v>
          </cell>
        </row>
        <row r="599">
          <cell r="A599">
            <v>2376.8402866248698</v>
          </cell>
          <cell r="B599">
            <v>23.520786733404499</v>
          </cell>
          <cell r="C599">
            <v>41.827790397367004</v>
          </cell>
        </row>
        <row r="600">
          <cell r="A600">
            <v>2398.83291901949</v>
          </cell>
          <cell r="B600">
            <v>23.3819856627033</v>
          </cell>
          <cell r="C600">
            <v>41.728243369646002</v>
          </cell>
        </row>
        <row r="601">
          <cell r="A601">
            <v>2421.0290467361701</v>
          </cell>
          <cell r="B601">
            <v>23.243039039631899</v>
          </cell>
          <cell r="C601">
            <v>41.630949402223202</v>
          </cell>
        </row>
        <row r="602">
          <cell r="A602">
            <v>2443.4305526939702</v>
          </cell>
          <cell r="B602">
            <v>23.103950924723801</v>
          </cell>
          <cell r="C602">
            <v>41.535917354617098</v>
          </cell>
        </row>
        <row r="603">
          <cell r="A603">
            <v>2466.0393372343301</v>
          </cell>
          <cell r="B603">
            <v>22.964725393354701</v>
          </cell>
          <cell r="C603">
            <v>41.443155770267197</v>
          </cell>
        </row>
        <row r="604">
          <cell r="A604">
            <v>2488.8573182823902</v>
          </cell>
          <cell r="B604">
            <v>22.8253665350855</v>
          </cell>
          <cell r="C604">
            <v>41.352672877141103</v>
          </cell>
        </row>
        <row r="605">
          <cell r="A605">
            <v>2511.8864315095698</v>
          </cell>
          <cell r="B605">
            <v>22.685878453041099</v>
          </cell>
          <cell r="C605">
            <v>41.264476588513197</v>
          </cell>
        </row>
        <row r="606">
          <cell r="A606">
            <v>2535.1286304978998</v>
          </cell>
          <cell r="B606">
            <v>22.5462652632947</v>
          </cell>
          <cell r="C606">
            <v>41.178574503683599</v>
          </cell>
        </row>
        <row r="607">
          <cell r="A607">
            <v>2558.5858869056401</v>
          </cell>
          <cell r="B607">
            <v>22.406531094269599</v>
          </cell>
          <cell r="C607">
            <v>41.0949739087823</v>
          </cell>
        </row>
        <row r="608">
          <cell r="A608">
            <v>2582.2601906345899</v>
          </cell>
          <cell r="B608">
            <v>22.266680086159599</v>
          </cell>
          <cell r="C608">
            <v>41.013681777571598</v>
          </cell>
        </row>
        <row r="609">
          <cell r="A609">
            <v>2606.15354999889</v>
          </cell>
          <cell r="B609">
            <v>22.126716390358499</v>
          </cell>
          <cell r="C609">
            <v>40.934704772257703</v>
          </cell>
        </row>
        <row r="610">
          <cell r="A610">
            <v>2630.26799189538</v>
          </cell>
          <cell r="B610">
            <v>21.9866441689075</v>
          </cell>
          <cell r="C610">
            <v>40.858049244318401</v>
          </cell>
        </row>
        <row r="611">
          <cell r="A611">
            <v>2654.6055619755298</v>
          </cell>
          <cell r="B611">
            <v>21.846467593960501</v>
          </cell>
          <cell r="C611">
            <v>40.783721235365299</v>
          </cell>
        </row>
        <row r="612">
          <cell r="A612">
            <v>2679.1683248190302</v>
          </cell>
          <cell r="B612">
            <v>21.7061908472553</v>
          </cell>
          <cell r="C612">
            <v>40.711726477967197</v>
          </cell>
        </row>
        <row r="613">
          <cell r="A613">
            <v>2703.9583641088402</v>
          </cell>
          <cell r="B613">
            <v>21.565818119605598</v>
          </cell>
          <cell r="C613">
            <v>40.642070396484399</v>
          </cell>
        </row>
        <row r="614">
          <cell r="A614">
            <v>2728.97778280804</v>
          </cell>
          <cell r="B614">
            <v>21.425353610403199</v>
          </cell>
          <cell r="C614">
            <v>40.574758107915798</v>
          </cell>
        </row>
        <row r="615">
          <cell r="A615">
            <v>2754.2287033381599</v>
          </cell>
          <cell r="B615">
            <v>21.284801527135301</v>
          </cell>
          <cell r="C615">
            <v>40.509794422720702</v>
          </cell>
        </row>
        <row r="616">
          <cell r="A616">
            <v>2779.7132677592799</v>
          </cell>
          <cell r="B616">
            <v>21.1441660849116</v>
          </cell>
          <cell r="C616">
            <v>40.447183845621502</v>
          </cell>
        </row>
        <row r="617">
          <cell r="A617">
            <v>2805.4336379517099</v>
          </cell>
          <cell r="B617">
            <v>21.003451506005799</v>
          </cell>
          <cell r="C617">
            <v>40.386930576388103</v>
          </cell>
        </row>
        <row r="618">
          <cell r="A618">
            <v>2831.3919957993699</v>
          </cell>
          <cell r="B618">
            <v>20.862662019406699</v>
          </cell>
          <cell r="C618">
            <v>40.3290385106136</v>
          </cell>
        </row>
        <row r="619">
          <cell r="A619">
            <v>2857.5905433749399</v>
          </cell>
          <cell r="B619">
            <v>20.721801860386201</v>
          </cell>
          <cell r="C619">
            <v>40.2735112404633</v>
          </cell>
        </row>
        <row r="620">
          <cell r="A620">
            <v>2884.0315031266</v>
          </cell>
          <cell r="B620">
            <v>20.580875270068699</v>
          </cell>
          <cell r="C620">
            <v>40.220352055375699</v>
          </cell>
        </row>
        <row r="621">
          <cell r="A621">
            <v>2910.7171180666001</v>
          </cell>
          <cell r="B621">
            <v>20.439886495018499</v>
          </cell>
          <cell r="C621">
            <v>40.169563942736403</v>
          </cell>
        </row>
        <row r="622">
          <cell r="A622">
            <v>2937.6496519615298</v>
          </cell>
          <cell r="B622">
            <v>20.298839786833302</v>
          </cell>
          <cell r="C622">
            <v>40.121149588539502</v>
          </cell>
        </row>
        <row r="623">
          <cell r="A623">
            <v>2964.83138952434</v>
          </cell>
          <cell r="B623">
            <v>20.1577394017493</v>
          </cell>
          <cell r="C623">
            <v>40.075111377989103</v>
          </cell>
        </row>
        <row r="624">
          <cell r="A624">
            <v>2992.2646366081799</v>
          </cell>
          <cell r="B624">
            <v>20.016589600252701</v>
          </cell>
          <cell r="C624">
            <v>40.031451396069002</v>
          </cell>
        </row>
        <row r="625">
          <cell r="A625">
            <v>3019.9517204020099</v>
          </cell>
          <cell r="B625">
            <v>19.875394646696702</v>
          </cell>
          <cell r="C625">
            <v>39.990171428043702</v>
          </cell>
        </row>
        <row r="626">
          <cell r="A626">
            <v>3047.8949896279801</v>
          </cell>
          <cell r="B626">
            <v>19.734158808936101</v>
          </cell>
          <cell r="C626">
            <v>39.951272959974901</v>
          </cell>
        </row>
        <row r="627">
          <cell r="A627">
            <v>3076.0968147407002</v>
          </cell>
          <cell r="B627">
            <v>19.5928863579527</v>
          </cell>
          <cell r="C627">
            <v>39.914757179101798</v>
          </cell>
        </row>
        <row r="628">
          <cell r="A628">
            <v>3104.5595881283498</v>
          </cell>
          <cell r="B628">
            <v>19.451581567503801</v>
          </cell>
          <cell r="C628">
            <v>39.880624974267597</v>
          </cell>
        </row>
        <row r="629">
          <cell r="A629">
            <v>3133.28572431558</v>
          </cell>
          <cell r="B629">
            <v>19.310248713763698</v>
          </cell>
          <cell r="C629">
            <v>39.848876936209102</v>
          </cell>
        </row>
        <row r="630">
          <cell r="A630">
            <v>3162.2776601683699</v>
          </cell>
          <cell r="B630">
            <v>19.168892074975901</v>
          </cell>
          <cell r="C630">
            <v>39.819513357855598</v>
          </cell>
        </row>
        <row r="631">
          <cell r="A631">
            <v>3191.5378551007602</v>
          </cell>
          <cell r="B631">
            <v>19.0275159311085</v>
          </cell>
          <cell r="C631">
            <v>39.7925342345372</v>
          </cell>
        </row>
        <row r="632">
          <cell r="A632">
            <v>3221.0687912834301</v>
          </cell>
          <cell r="B632">
            <v>18.8861245635131</v>
          </cell>
          <cell r="C632">
            <v>39.767939264151501</v>
          </cell>
        </row>
        <row r="633">
          <cell r="A633">
            <v>3250.8729738543402</v>
          </cell>
          <cell r="B633">
            <v>18.744722254586001</v>
          </cell>
          <cell r="C633">
            <v>39.745727847267602</v>
          </cell>
        </row>
        <row r="634">
          <cell r="A634">
            <v>3280.9529311311899</v>
          </cell>
          <cell r="B634">
            <v>18.603313287431501</v>
          </cell>
          <cell r="C634">
            <v>39.725899087171499</v>
          </cell>
        </row>
        <row r="635">
          <cell r="A635">
            <v>3311.3112148259102</v>
          </cell>
          <cell r="B635">
            <v>18.461901945530801</v>
          </cell>
          <cell r="C635">
            <v>39.708451789880399</v>
          </cell>
        </row>
        <row r="636">
          <cell r="A636">
            <v>3341.9504002611402</v>
          </cell>
          <cell r="B636">
            <v>18.320492512404901</v>
          </cell>
          <cell r="C636">
            <v>39.693384464037997</v>
          </cell>
        </row>
        <row r="637">
          <cell r="A637">
            <v>3372.8730865886801</v>
          </cell>
          <cell r="B637">
            <v>18.179089271284699</v>
          </cell>
          <cell r="C637">
            <v>39.680695320827603</v>
          </cell>
        </row>
        <row r="638">
          <cell r="A638">
            <v>3404.0818970099999</v>
          </cell>
          <cell r="B638">
            <v>18.0376965047741</v>
          </cell>
          <cell r="C638">
            <v>39.670382273753702</v>
          </cell>
        </row>
        <row r="639">
          <cell r="A639">
            <v>3435.5794789987399</v>
          </cell>
          <cell r="B639">
            <v>17.8963184945185</v>
          </cell>
          <cell r="C639">
            <v>39.662442938420199</v>
          </cell>
        </row>
        <row r="640">
          <cell r="A640">
            <v>3467.3685045253101</v>
          </cell>
          <cell r="B640">
            <v>17.754959520867398</v>
          </cell>
          <cell r="C640">
            <v>39.656874632221601</v>
          </cell>
        </row>
        <row r="641">
          <cell r="A641">
            <v>3499.4516702835699</v>
          </cell>
          <cell r="B641">
            <v>17.613623862535398</v>
          </cell>
          <cell r="C641">
            <v>39.653674373981197</v>
          </cell>
        </row>
        <row r="642">
          <cell r="A642">
            <v>3531.8316979195602</v>
          </cell>
          <cell r="B642">
            <v>17.472315796261</v>
          </cell>
          <cell r="C642">
            <v>39.652838883538799</v>
          </cell>
        </row>
        <row r="643">
          <cell r="A643">
            <v>3564.51133426244</v>
          </cell>
          <cell r="B643">
            <v>17.331039596460499</v>
          </cell>
          <cell r="C643">
            <v>39.654364581278401</v>
          </cell>
        </row>
        <row r="644">
          <cell r="A644">
            <v>3597.4933515574198</v>
          </cell>
          <cell r="B644">
            <v>17.189799534879</v>
          </cell>
          <cell r="C644">
            <v>39.658247587598296</v>
          </cell>
        </row>
        <row r="645">
          <cell r="A645">
            <v>3630.7805477010102</v>
          </cell>
          <cell r="B645">
            <v>17.048599880235301</v>
          </cell>
          <cell r="C645">
            <v>39.664483722336499</v>
          </cell>
        </row>
        <row r="646">
          <cell r="A646">
            <v>3664.3757464783298</v>
          </cell>
          <cell r="B646">
            <v>16.907444897860799</v>
          </cell>
          <cell r="C646">
            <v>39.673068504133497</v>
          </cell>
        </row>
        <row r="647">
          <cell r="A647">
            <v>3698.2817978026601</v>
          </cell>
          <cell r="B647">
            <v>16.7663388493336</v>
          </cell>
          <cell r="C647">
            <v>39.683997149757097</v>
          </cell>
        </row>
        <row r="648">
          <cell r="A648">
            <v>3732.5015779572</v>
          </cell>
          <cell r="B648">
            <v>16.625285992103901</v>
          </cell>
          <cell r="C648">
            <v>39.697264573364102</v>
          </cell>
        </row>
        <row r="649">
          <cell r="A649">
            <v>3767.0379898390802</v>
          </cell>
          <cell r="B649">
            <v>16.4842905791138</v>
          </cell>
          <cell r="C649">
            <v>39.712865385734702</v>
          </cell>
        </row>
        <row r="650">
          <cell r="A650">
            <v>3801.8939632056099</v>
          </cell>
          <cell r="B650">
            <v>16.343356858406601</v>
          </cell>
          <cell r="C650">
            <v>39.7307938934443</v>
          </cell>
        </row>
        <row r="651">
          <cell r="A651">
            <v>3837.0724549227798</v>
          </cell>
          <cell r="B651">
            <v>16.202489072730899</v>
          </cell>
          <cell r="C651">
            <v>39.751044098010503</v>
          </cell>
        </row>
        <row r="652">
          <cell r="A652">
            <v>3872.5764492161702</v>
          </cell>
          <cell r="B652">
            <v>16.061691459131001</v>
          </cell>
          <cell r="C652">
            <v>39.7736096949941</v>
          </cell>
        </row>
        <row r="653">
          <cell r="A653">
            <v>3908.4089579240199</v>
          </cell>
          <cell r="B653">
            <v>15.920968248531301</v>
          </cell>
          <cell r="C653">
            <v>39.798484073057999</v>
          </cell>
        </row>
        <row r="654">
          <cell r="A654">
            <v>3944.5730207527799</v>
          </cell>
          <cell r="B654">
            <v>15.780323665309</v>
          </cell>
          <cell r="C654">
            <v>39.825660313010196</v>
          </cell>
        </row>
        <row r="655">
          <cell r="A655">
            <v>3981.0717055349701</v>
          </cell>
          <cell r="B655">
            <v>15.639761926854799</v>
          </cell>
          <cell r="C655">
            <v>39.855131186802197</v>
          </cell>
        </row>
        <row r="656">
          <cell r="A656">
            <v>4017.9081084894001</v>
          </cell>
          <cell r="B656">
            <v>15.4992872431244</v>
          </cell>
          <cell r="C656">
            <v>39.886889156509099</v>
          </cell>
        </row>
        <row r="657">
          <cell r="A657">
            <v>4055.0853544838301</v>
          </cell>
          <cell r="B657">
            <v>15.3589038161765</v>
          </cell>
          <cell r="C657">
            <v>39.920926373289703</v>
          </cell>
        </row>
        <row r="658">
          <cell r="A658">
            <v>4092.6065973001</v>
          </cell>
          <cell r="B658">
            <v>15.218615839698799</v>
          </cell>
          <cell r="C658">
            <v>39.957234676309</v>
          </cell>
        </row>
        <row r="659">
          <cell r="A659">
            <v>4130.4750199016098</v>
          </cell>
          <cell r="B659">
            <v>15.0784274985228</v>
          </cell>
          <cell r="C659">
            <v>39.995805591686903</v>
          </cell>
        </row>
        <row r="660">
          <cell r="A660">
            <v>4168.6938347033501</v>
          </cell>
          <cell r="B660">
            <v>14.9383429681228</v>
          </cell>
          <cell r="C660">
            <v>40.036630331386903</v>
          </cell>
        </row>
        <row r="661">
          <cell r="A661">
            <v>4207.2662838444403</v>
          </cell>
          <cell r="B661">
            <v>14.798366414103601</v>
          </cell>
          <cell r="C661">
            <v>40.079699792131997</v>
          </cell>
        </row>
        <row r="662">
          <cell r="A662">
            <v>4246.1956394631197</v>
          </cell>
          <cell r="B662">
            <v>14.658501991673599</v>
          </cell>
          <cell r="C662">
            <v>40.1250045543079</v>
          </cell>
        </row>
        <row r="663">
          <cell r="A663">
            <v>4285.4852039743901</v>
          </cell>
          <cell r="B663">
            <v>14.5187538451028</v>
          </cell>
          <cell r="C663">
            <v>40.172534880861598</v>
          </cell>
        </row>
        <row r="664">
          <cell r="A664">
            <v>4325.1383103500802</v>
          </cell>
          <cell r="B664">
            <v>14.3791261071683</v>
          </cell>
          <cell r="C664">
            <v>40.2222807162251</v>
          </cell>
        </row>
        <row r="665">
          <cell r="A665">
            <v>4365.1583224016604</v>
          </cell>
          <cell r="B665">
            <v>14.239622898582899</v>
          </cell>
          <cell r="C665">
            <v>40.274231685230099</v>
          </cell>
        </row>
        <row r="666">
          <cell r="A666">
            <v>4405.5486350655301</v>
          </cell>
          <cell r="B666">
            <v>14.100248327409799</v>
          </cell>
          <cell r="C666">
            <v>40.328377092048299</v>
          </cell>
        </row>
        <row r="667">
          <cell r="A667">
            <v>4446.3126746910802</v>
          </cell>
          <cell r="B667">
            <v>13.961006488461599</v>
          </cell>
          <cell r="C667">
            <v>40.384705919157</v>
          </cell>
        </row>
        <row r="668">
          <cell r="A668">
            <v>4487.4538993313199</v>
          </cell>
          <cell r="B668">
            <v>13.8219014626836</v>
          </cell>
          <cell r="C668">
            <v>40.4432068263202</v>
          </cell>
        </row>
        <row r="669">
          <cell r="A669">
            <v>4528.9757990362004</v>
          </cell>
          <cell r="B669">
            <v>13.682937316522599</v>
          </cell>
          <cell r="C669">
            <v>40.503868149613801</v>
          </cell>
        </row>
        <row r="670">
          <cell r="A670">
            <v>4570.8818961487495</v>
          </cell>
          <cell r="B670">
            <v>13.5441181012784</v>
          </cell>
          <cell r="C670">
            <v>40.566677900475</v>
          </cell>
        </row>
        <row r="671">
          <cell r="A671">
            <v>4613.1757456037903</v>
          </cell>
          <cell r="B671">
            <v>13.4054478524406</v>
          </cell>
          <cell r="C671">
            <v>40.631623764802903</v>
          </cell>
        </row>
        <row r="672">
          <cell r="A672">
            <v>4655.8609352295898</v>
          </cell>
          <cell r="B672">
            <v>13.2669305890081</v>
          </cell>
          <cell r="C672">
            <v>40.698693102100997</v>
          </cell>
        </row>
        <row r="673">
          <cell r="A673">
            <v>4698.9410860521502</v>
          </cell>
          <cell r="B673">
            <v>13.1285703127941</v>
          </cell>
          <cell r="C673">
            <v>40.767872944671502</v>
          </cell>
        </row>
        <row r="674">
          <cell r="A674">
            <v>4742.4198526024402</v>
          </cell>
          <cell r="B674">
            <v>12.990371007715501</v>
          </cell>
          <cell r="C674">
            <v>40.839149996880302</v>
          </cell>
        </row>
        <row r="675">
          <cell r="A675">
            <v>4786.3009232263803</v>
          </cell>
          <cell r="B675">
            <v>12.8523366390638</v>
          </cell>
          <cell r="C675">
            <v>40.912510634463899</v>
          </cell>
        </row>
        <row r="676">
          <cell r="A676">
            <v>4830.5880203977204</v>
          </cell>
          <cell r="B676">
            <v>12.7144711527626</v>
          </cell>
          <cell r="C676">
            <v>40.987940903922997</v>
          </cell>
        </row>
        <row r="677">
          <cell r="A677">
            <v>4875.2849010338596</v>
          </cell>
          <cell r="B677">
            <v>12.576778474608901</v>
          </cell>
          <cell r="C677">
            <v>41.0654265219897</v>
          </cell>
        </row>
        <row r="678">
          <cell r="A678">
            <v>4920.3953568145098</v>
          </cell>
          <cell r="B678">
            <v>12.4392625094978</v>
          </cell>
          <cell r="C678">
            <v>41.144952875163703</v>
          </cell>
        </row>
        <row r="679">
          <cell r="A679">
            <v>4965.9232145033602</v>
          </cell>
          <cell r="B679">
            <v>12.3019271406332</v>
          </cell>
          <cell r="C679">
            <v>41.2265050193487</v>
          </cell>
        </row>
        <row r="680">
          <cell r="A680">
            <v>5011.8723362727196</v>
          </cell>
          <cell r="B680">
            <v>12.1647762287225</v>
          </cell>
          <cell r="C680">
            <v>41.310067679569002</v>
          </cell>
        </row>
        <row r="681">
          <cell r="A681">
            <v>5058.2466200311401</v>
          </cell>
          <cell r="B681">
            <v>12.0278136111568</v>
          </cell>
          <cell r="C681">
            <v>41.395625249797597</v>
          </cell>
        </row>
        <row r="682">
          <cell r="A682">
            <v>5105.0499997540601</v>
          </cell>
          <cell r="B682">
            <v>11.8910431011769</v>
          </cell>
          <cell r="C682">
            <v>41.483161792873403</v>
          </cell>
        </row>
        <row r="683">
          <cell r="A683">
            <v>5152.28644581756</v>
          </cell>
          <cell r="B683">
            <v>11.754468487023001</v>
          </cell>
          <cell r="C683">
            <v>41.572661040531798</v>
          </cell>
        </row>
        <row r="684">
          <cell r="A684">
            <v>5199.9599653351597</v>
          </cell>
          <cell r="B684">
            <v>11.6180935310751</v>
          </cell>
          <cell r="C684">
            <v>41.664106393558001</v>
          </cell>
        </row>
        <row r="685">
          <cell r="A685">
            <v>5248.0746024977198</v>
          </cell>
          <cell r="B685">
            <v>11.4819219689739</v>
          </cell>
          <cell r="C685">
            <v>41.757480922042802</v>
          </cell>
        </row>
        <row r="686">
          <cell r="A686">
            <v>5296.6344389165797</v>
          </cell>
          <cell r="B686">
            <v>11.3459575087348</v>
          </cell>
          <cell r="C686">
            <v>41.852767365788502</v>
          </cell>
        </row>
        <row r="687">
          <cell r="A687">
            <v>5345.6435939697103</v>
          </cell>
          <cell r="B687">
            <v>11.2102038298452</v>
          </cell>
          <cell r="C687">
            <v>41.949948134816204</v>
          </cell>
        </row>
        <row r="688">
          <cell r="A688">
            <v>5395.1062251512703</v>
          </cell>
          <cell r="B688">
            <v>11.074664582352099</v>
          </cell>
          <cell r="C688">
            <v>42.049005310035099</v>
          </cell>
        </row>
        <row r="689">
          <cell r="A689">
            <v>5445.0265284242096</v>
          </cell>
          <cell r="B689">
            <v>10.939343385937899</v>
          </cell>
          <cell r="C689">
            <v>42.1499206440363</v>
          </cell>
        </row>
        <row r="690">
          <cell r="A690">
            <v>5495.4087385762396</v>
          </cell>
          <cell r="B690">
            <v>10.804243828985401</v>
          </cell>
          <cell r="C690">
            <v>42.252675562041702</v>
          </cell>
        </row>
        <row r="691">
          <cell r="A691">
            <v>5546.2571295791004</v>
          </cell>
          <cell r="B691">
            <v>10.669369467633</v>
          </cell>
          <cell r="C691">
            <v>42.357251162995503</v>
          </cell>
        </row>
        <row r="692">
          <cell r="A692">
            <v>5597.5760149510998</v>
          </cell>
          <cell r="B692">
            <v>10.5347238248205</v>
          </cell>
          <cell r="C692">
            <v>42.463628220824702</v>
          </cell>
        </row>
        <row r="693">
          <cell r="A693">
            <v>5649.3697481230201</v>
          </cell>
          <cell r="B693">
            <v>10.400310389326799</v>
          </cell>
          <cell r="C693">
            <v>42.571787185842503</v>
          </cell>
        </row>
        <row r="694">
          <cell r="A694">
            <v>5701.6427228074699</v>
          </cell>
          <cell r="B694">
            <v>10.266132614799499</v>
          </cell>
          <cell r="C694">
            <v>42.681708186334397</v>
          </cell>
        </row>
        <row r="695">
          <cell r="A695">
            <v>5754.3993733715597</v>
          </cell>
          <cell r="B695">
            <v>10.132193918777499</v>
          </cell>
          <cell r="C695">
            <v>42.793371030298601</v>
          </cell>
        </row>
        <row r="696">
          <cell r="A696">
            <v>5807.6441752131104</v>
          </cell>
          <cell r="B696">
            <v>9.9984976817076099</v>
          </cell>
          <cell r="C696">
            <v>42.9067552073736</v>
          </cell>
        </row>
        <row r="697">
          <cell r="A697">
            <v>5861.3816451402799</v>
          </cell>
          <cell r="B697">
            <v>9.8650472459562799</v>
          </cell>
          <cell r="C697">
            <v>43.0218398909294</v>
          </cell>
        </row>
        <row r="698">
          <cell r="A698">
            <v>5915.6163417547295</v>
          </cell>
          <cell r="B698">
            <v>9.7318459148165903</v>
          </cell>
          <cell r="C698">
            <v>43.1386039403476</v>
          </cell>
        </row>
        <row r="699">
          <cell r="A699">
            <v>5970.3528658383602</v>
          </cell>
          <cell r="B699">
            <v>9.5988969515125593</v>
          </cell>
          <cell r="C699">
            <v>43.257025903488</v>
          </cell>
        </row>
        <row r="700">
          <cell r="A700">
            <v>6025.5958607435696</v>
          </cell>
          <cell r="B700">
            <v>9.46620357820008</v>
          </cell>
          <cell r="C700">
            <v>43.377084019335399</v>
          </cell>
        </row>
        <row r="701">
          <cell r="A701">
            <v>6081.3500127871703</v>
          </cell>
          <cell r="B701">
            <v>9.3337689749676507</v>
          </cell>
          <cell r="C701">
            <v>43.4987562208388</v>
          </cell>
        </row>
        <row r="702">
          <cell r="A702">
            <v>6137.6200516479303</v>
          </cell>
          <cell r="B702">
            <v>9.2015962788360799</v>
          </cell>
          <cell r="C702">
            <v>43.622020137952198</v>
          </cell>
        </row>
        <row r="703">
          <cell r="A703">
            <v>6194.41075076781</v>
          </cell>
          <cell r="B703">
            <v>9.0696885827591807</v>
          </cell>
          <cell r="C703">
            <v>43.7468531008602</v>
          </cell>
        </row>
        <row r="704">
          <cell r="A704">
            <v>6251.7269277568503</v>
          </cell>
          <cell r="B704">
            <v>8.9380489346265701</v>
          </cell>
          <cell r="C704">
            <v>43.873232143405701</v>
          </cell>
        </row>
        <row r="705">
          <cell r="A705">
            <v>6309.5734448019302</v>
          </cell>
          <cell r="B705">
            <v>8.8066803362689203</v>
          </cell>
          <cell r="C705">
            <v>44.001134006721401</v>
          </cell>
        </row>
        <row r="706">
          <cell r="A706">
            <v>6367.9552090791503</v>
          </cell>
          <cell r="B706">
            <v>8.6755857424679004</v>
          </cell>
          <cell r="C706">
            <v>44.130535143054701</v>
          </cell>
        </row>
        <row r="707">
          <cell r="A707">
            <v>6426.87717317019</v>
          </cell>
          <cell r="B707">
            <v>8.5447680599710996</v>
          </cell>
          <cell r="C707">
            <v>44.261411719805203</v>
          </cell>
        </row>
        <row r="708">
          <cell r="A708">
            <v>6486.3443354823803</v>
          </cell>
          <cell r="B708">
            <v>8.41423014651307</v>
          </cell>
          <cell r="C708">
            <v>44.393739623756403</v>
          </cell>
        </row>
        <row r="709">
          <cell r="A709">
            <v>6546.3617406727399</v>
          </cell>
          <cell r="B709">
            <v>8.2839748098447501</v>
          </cell>
          <cell r="C709">
            <v>44.527494465517698</v>
          </cell>
        </row>
        <row r="710">
          <cell r="A710">
            <v>6606.93448007595</v>
          </cell>
          <cell r="B710">
            <v>8.1540048067710291</v>
          </cell>
          <cell r="C710">
            <v>44.662651584169502</v>
          </cell>
        </row>
        <row r="711">
          <cell r="A711">
            <v>6668.0676921362101</v>
          </cell>
          <cell r="B711">
            <v>8.0243228421989699</v>
          </cell>
          <cell r="C711">
            <v>44.799186052112397</v>
          </cell>
        </row>
        <row r="712">
          <cell r="A712">
            <v>6729.7665628431696</v>
          </cell>
          <cell r="B712">
            <v>7.8949315681962604</v>
          </cell>
          <cell r="C712">
            <v>44.937072680123201</v>
          </cell>
        </row>
        <row r="713">
          <cell r="A713">
            <v>6792.0363261718403</v>
          </cell>
          <cell r="B713">
            <v>7.7658335830636904</v>
          </cell>
          <cell r="C713">
            <v>45.076286022608599</v>
          </cell>
        </row>
        <row r="714">
          <cell r="A714">
            <v>6854.88226452661</v>
          </cell>
          <cell r="B714">
            <v>7.6370314304198397</v>
          </cell>
          <cell r="C714">
            <v>45.216800383074698</v>
          </cell>
        </row>
        <row r="715">
          <cell r="A715">
            <v>6918.3097091893596</v>
          </cell>
          <cell r="B715">
            <v>7.5085275983016597</v>
          </cell>
          <cell r="C715">
            <v>45.358589819776803</v>
          </cell>
        </row>
        <row r="716">
          <cell r="A716">
            <v>6982.3240407717103</v>
          </cell>
          <cell r="B716">
            <v>7.3803245182811397</v>
          </cell>
          <cell r="C716">
            <v>45.5016281515922</v>
          </cell>
        </row>
        <row r="717">
          <cell r="A717">
            <v>7046.9306896714597</v>
          </cell>
          <cell r="B717">
            <v>7.2524245645986598</v>
          </cell>
          <cell r="C717">
            <v>45.645888964072299</v>
          </cell>
        </row>
        <row r="718">
          <cell r="A718">
            <v>7112.1351365332803</v>
          </cell>
          <cell r="B718">
            <v>7.1248300533162503</v>
          </cell>
          <cell r="C718">
            <v>45.791345615699797</v>
          </cell>
        </row>
        <row r="719">
          <cell r="A719">
            <v>7177.94291271361</v>
          </cell>
          <cell r="B719">
            <v>6.9975432414894998</v>
          </cell>
          <cell r="C719">
            <v>45.937971244333902</v>
          </cell>
        </row>
        <row r="720">
          <cell r="A720">
            <v>7244.35960074989</v>
          </cell>
          <cell r="B720">
            <v>6.8705663263611498</v>
          </cell>
          <cell r="C720">
            <v>46.085738773846501</v>
          </cell>
        </row>
        <row r="721">
          <cell r="A721">
            <v>7311.3908348341702</v>
          </cell>
          <cell r="B721">
            <v>6.7439014445769701</v>
          </cell>
          <cell r="C721">
            <v>46.234620920942703</v>
          </cell>
        </row>
        <row r="722">
          <cell r="A722">
            <v>7379.0423012909996</v>
          </cell>
          <cell r="B722">
            <v>6.6175506714247998</v>
          </cell>
          <cell r="C722">
            <v>46.384590202164503</v>
          </cell>
        </row>
        <row r="723">
          <cell r="A723">
            <v>7447.3197390598798</v>
          </cell>
          <cell r="B723">
            <v>6.4915160200984703</v>
          </cell>
          <cell r="C723">
            <v>46.535618941069004</v>
          </cell>
        </row>
        <row r="724">
          <cell r="A724">
            <v>7516.2289401820499</v>
          </cell>
          <cell r="B724">
            <v>6.3657994409871996</v>
          </cell>
          <cell r="C724">
            <v>46.687679275583903</v>
          </cell>
        </row>
        <row r="725">
          <cell r="A725">
            <v>7585.7757502918303</v>
          </cell>
          <cell r="B725">
            <v>6.2404028209917497</v>
          </cell>
          <cell r="C725">
            <v>46.840743165524799</v>
          </cell>
        </row>
        <row r="726">
          <cell r="A726">
            <v>7655.96606911256</v>
          </cell>
          <cell r="B726">
            <v>6.1153279828690597</v>
          </cell>
          <cell r="C726">
            <v>46.994782400283597</v>
          </cell>
        </row>
        <row r="727">
          <cell r="A727">
            <v>7726.8058509570201</v>
          </cell>
          <cell r="B727">
            <v>5.99057668460543</v>
          </cell>
          <cell r="C727">
            <v>47.149768606667102</v>
          </cell>
        </row>
        <row r="728">
          <cell r="A728">
            <v>7798.3011052325801</v>
          </cell>
          <cell r="B728">
            <v>5.8661506188193098</v>
          </cell>
          <cell r="C728">
            <v>47.305673256887196</v>
          </cell>
        </row>
        <row r="729">
          <cell r="A729">
            <v>7870.4578969509803</v>
          </cell>
          <cell r="B729">
            <v>5.7420514121963802</v>
          </cell>
          <cell r="C729">
            <v>47.462467676703099</v>
          </cell>
        </row>
        <row r="730">
          <cell r="A730">
            <v>7943.2823472428099</v>
          </cell>
          <cell r="B730">
            <v>5.6182806249550703</v>
          </cell>
          <cell r="C730">
            <v>47.620123053690499</v>
          </cell>
        </row>
        <row r="731">
          <cell r="A731">
            <v>8016.7806338767796</v>
          </cell>
          <cell r="B731">
            <v>5.4948397503461299</v>
          </cell>
          <cell r="C731">
            <v>47.7786104456546</v>
          </cell>
        </row>
        <row r="732">
          <cell r="A732">
            <v>8090.9589917838202</v>
          </cell>
          <cell r="B732">
            <v>5.3717302141852699</v>
          </cell>
          <cell r="C732">
            <v>47.937900789160601</v>
          </cell>
        </row>
        <row r="733">
          <cell r="A733">
            <v>8165.8237135859199</v>
          </cell>
          <cell r="B733">
            <v>5.2489533744207</v>
          </cell>
          <cell r="C733">
            <v>48.097964908181801</v>
          </cell>
        </row>
        <row r="734">
          <cell r="A734">
            <v>8241.3811501300206</v>
          </cell>
          <cell r="B734">
            <v>5.1265105207360202</v>
          </cell>
          <cell r="C734">
            <v>48.258773522860899</v>
          </cell>
        </row>
        <row r="735">
          <cell r="A735">
            <v>8317.6377110267003</v>
          </cell>
          <cell r="B735">
            <v>5.0044028741892399</v>
          </cell>
          <cell r="C735">
            <v>48.420297258367903</v>
          </cell>
        </row>
        <row r="736">
          <cell r="A736">
            <v>8394.5998651939699</v>
          </cell>
          <cell r="B736">
            <v>4.8826315868884604</v>
          </cell>
          <cell r="C736">
            <v>48.582506653858303</v>
          </cell>
        </row>
        <row r="737">
          <cell r="A737">
            <v>8472.2741414059601</v>
          </cell>
          <cell r="B737">
            <v>4.7611977417054101</v>
          </cell>
          <cell r="C737">
            <v>48.745372171513203</v>
          </cell>
        </row>
        <row r="738">
          <cell r="A738">
            <v>8550.6671288468297</v>
          </cell>
          <cell r="B738">
            <v>4.6401023520262301</v>
          </cell>
          <cell r="C738">
            <v>48.9088642056537</v>
          </cell>
        </row>
        <row r="739">
          <cell r="A739">
            <v>8629.7854776697004</v>
          </cell>
          <cell r="B739">
            <v>4.5193463615424196</v>
          </cell>
          <cell r="C739">
            <v>49.072953091927999</v>
          </cell>
        </row>
        <row r="740">
          <cell r="A740">
            <v>8709.6358995608007</v>
          </cell>
          <cell r="B740">
            <v>4.3989306440786597</v>
          </cell>
          <cell r="C740">
            <v>49.237609116558801</v>
          </cell>
        </row>
        <row r="741">
          <cell r="A741">
            <v>8790.2251683088398</v>
          </cell>
          <cell r="B741">
            <v>4.2788560034626002</v>
          </cell>
          <cell r="C741">
            <v>49.402802525636098</v>
          </cell>
        </row>
        <row r="742">
          <cell r="A742">
            <v>8871.5601203795995</v>
          </cell>
          <cell r="B742">
            <v>4.1591231734324401</v>
          </cell>
          <cell r="C742">
            <v>49.568503534456099</v>
          </cell>
        </row>
        <row r="743">
          <cell r="A743">
            <v>8953.6476554959299</v>
          </cell>
          <cell r="B743">
            <v>4.0397328175861196</v>
          </cell>
          <cell r="C743">
            <v>49.734682336886301</v>
          </cell>
        </row>
        <row r="744">
          <cell r="A744">
            <v>9036.4947372230108</v>
          </cell>
          <cell r="B744">
            <v>3.92068552937006</v>
          </cell>
          <cell r="C744">
            <v>49.901309114766804</v>
          </cell>
        </row>
        <row r="745">
          <cell r="A745">
            <v>9120.1083935590905</v>
          </cell>
          <cell r="B745">
            <v>3.8019818321095</v>
          </cell>
          <cell r="C745">
            <v>50.068354047305803</v>
          </cell>
        </row>
        <row r="746">
          <cell r="A746">
            <v>9204.4957175317104</v>
          </cell>
          <cell r="B746">
            <v>3.68362217907872</v>
          </cell>
          <cell r="C746">
            <v>50.235787320494303</v>
          </cell>
        </row>
        <row r="747">
          <cell r="A747">
            <v>9289.6638677993597</v>
          </cell>
          <cell r="B747">
            <v>3.5656069536127002</v>
          </cell>
          <cell r="C747">
            <v>50.403579136510203</v>
          </cell>
        </row>
        <row r="748">
          <cell r="A748">
            <v>9375.6200692588009</v>
          </cell>
          <cell r="B748">
            <v>3.44793646925952</v>
          </cell>
          <cell r="C748">
            <v>50.571699723106498</v>
          </cell>
        </row>
        <row r="749">
          <cell r="A749">
            <v>9462.3716136579205</v>
          </cell>
          <cell r="B749">
            <v>3.3306109699737001</v>
          </cell>
          <cell r="C749">
            <v>50.740119342975397</v>
          </cell>
        </row>
        <row r="750">
          <cell r="A750">
            <v>9549.92586021436</v>
          </cell>
          <cell r="B750">
            <v>3.2136306303501398</v>
          </cell>
          <cell r="C750">
            <v>50.908808303079802</v>
          </cell>
        </row>
        <row r="751">
          <cell r="A751">
            <v>9638.2902362396999</v>
          </cell>
          <cell r="B751">
            <v>3.0969955558986402</v>
          </cell>
          <cell r="C751">
            <v>51.0777369639396</v>
          </cell>
        </row>
        <row r="752">
          <cell r="A752">
            <v>9727.4722377696507</v>
          </cell>
          <cell r="B752">
            <v>2.9807057833591499</v>
          </cell>
          <cell r="C752">
            <v>51.246875748866898</v>
          </cell>
        </row>
        <row r="753">
          <cell r="A753">
            <v>9817.4794301998409</v>
          </cell>
          <cell r="B753">
            <v>2.8647612810565302</v>
          </cell>
          <cell r="C753">
            <v>51.416195153136698</v>
          </cell>
        </row>
        <row r="754">
          <cell r="A754">
            <v>9908.3194489276702</v>
          </cell>
          <cell r="B754">
            <v>2.7491619492956101</v>
          </cell>
          <cell r="C754">
            <v>51.5856657530883</v>
          </cell>
        </row>
        <row r="755">
          <cell r="A755">
            <v>10000</v>
          </cell>
          <cell r="B755">
            <v>2.6339076207951502</v>
          </cell>
          <cell r="C755">
            <v>51.755258215145098</v>
          </cell>
        </row>
        <row r="756">
          <cell r="A756">
            <v>10092.528860766801</v>
          </cell>
          <cell r="B756">
            <v>2.5189980611610099</v>
          </cell>
          <cell r="C756">
            <v>51.924943304743898</v>
          </cell>
        </row>
        <row r="757">
          <cell r="A757">
            <v>10185.9138805411</v>
          </cell>
          <cell r="B757">
            <v>2.4044329693973898</v>
          </cell>
          <cell r="C757">
            <v>52.094691895167799</v>
          </cell>
        </row>
        <row r="758">
          <cell r="A758">
            <v>10280.162981264701</v>
          </cell>
          <cell r="B758">
            <v>2.2902119784562198</v>
          </cell>
          <cell r="C758">
            <v>52.264474976271501</v>
          </cell>
        </row>
        <row r="759">
          <cell r="A759">
            <v>10375.2841581801</v>
          </cell>
          <cell r="B759">
            <v>2.1763346558235099</v>
          </cell>
          <cell r="C759">
            <v>52.434263663088998</v>
          </cell>
        </row>
        <row r="760">
          <cell r="A760">
            <v>10471.285480508899</v>
          </cell>
          <cell r="B760">
            <v>2.0628005041420798</v>
          </cell>
          <cell r="C760">
            <v>52.604029204318202</v>
          </cell>
        </row>
        <row r="761">
          <cell r="A761">
            <v>10568.1750921365</v>
          </cell>
          <cell r="B761">
            <v>1.9496089618707799</v>
          </cell>
          <cell r="C761">
            <v>52.773742990676901</v>
          </cell>
        </row>
        <row r="762">
          <cell r="A762">
            <v>10665.9612123025</v>
          </cell>
          <cell r="B762">
            <v>1.83675940397769</v>
          </cell>
          <cell r="C762">
            <v>52.9433765631128</v>
          </cell>
        </row>
        <row r="763">
          <cell r="A763">
            <v>10764.6521362983</v>
          </cell>
          <cell r="B763">
            <v>1.72425114266833</v>
          </cell>
          <cell r="C763">
            <v>53.112901620869998</v>
          </cell>
        </row>
        <row r="764">
          <cell r="A764">
            <v>10864.2562361706</v>
          </cell>
          <cell r="B764">
            <v>1.6120834281470899</v>
          </cell>
          <cell r="C764">
            <v>53.282290029400301</v>
          </cell>
        </row>
        <row r="765">
          <cell r="A765">
            <v>10964.7819614318</v>
          </cell>
          <cell r="B765">
            <v>1.50025544941086</v>
          </cell>
          <cell r="C765">
            <v>53.451513828110301</v>
          </cell>
        </row>
        <row r="766">
          <cell r="A766">
            <v>11066.237839776601</v>
          </cell>
          <cell r="B766">
            <v>1.3887663350744199</v>
          </cell>
          <cell r="C766">
            <v>53.620545237940597</v>
          </cell>
        </row>
        <row r="767">
          <cell r="A767">
            <v>11168.632477805601</v>
          </cell>
          <cell r="B767">
            <v>1.27761515422613</v>
          </cell>
          <cell r="C767">
            <v>53.789356668770402</v>
          </cell>
        </row>
        <row r="768">
          <cell r="A768">
            <v>11271.9745617551</v>
          </cell>
          <cell r="B768">
            <v>1.16680091731359</v>
          </cell>
          <cell r="C768">
            <v>53.957920726639699</v>
          </cell>
        </row>
        <row r="769">
          <cell r="A769">
            <v>11376.272858234301</v>
          </cell>
          <cell r="B769">
            <v>1.0563225770570499</v>
          </cell>
          <cell r="C769">
            <v>54.126210220780997</v>
          </cell>
        </row>
        <row r="770">
          <cell r="A770">
            <v>11481.536214968801</v>
          </cell>
          <cell r="B770">
            <v>0.94617902939091703</v>
          </cell>
          <cell r="C770">
            <v>54.294198170462202</v>
          </cell>
        </row>
        <row r="771">
          <cell r="A771">
            <v>11587.773561551199</v>
          </cell>
          <cell r="B771">
            <v>0.83636911443114204</v>
          </cell>
          <cell r="C771">
            <v>54.461857811627397</v>
          </cell>
        </row>
        <row r="772">
          <cell r="A772">
            <v>11694.9939101987</v>
          </cell>
          <cell r="B772">
            <v>0.72689161746780895</v>
          </cell>
          <cell r="C772">
            <v>54.629162603334301</v>
          </cell>
        </row>
        <row r="773">
          <cell r="A773">
            <v>11803.206356517199</v>
          </cell>
          <cell r="B773">
            <v>0.61774526998185997</v>
          </cell>
          <cell r="C773">
            <v>54.796086233984298</v>
          </cell>
        </row>
        <row r="774">
          <cell r="A774">
            <v>11912.4200802737</v>
          </cell>
          <cell r="B774">
            <v>0.50892875068430199</v>
          </cell>
          <cell r="C774">
            <v>54.962602627337802</v>
          </cell>
        </row>
        <row r="775">
          <cell r="A775">
            <v>12022.6443461741</v>
          </cell>
          <cell r="B775">
            <v>0.40044068657749798</v>
          </cell>
          <cell r="C775">
            <v>55.1286859483154</v>
          </cell>
        </row>
        <row r="776">
          <cell r="A776">
            <v>12133.8885046497</v>
          </cell>
          <cell r="B776">
            <v>0.29227965403628597</v>
          </cell>
          <cell r="C776">
            <v>55.294310608574499</v>
          </cell>
        </row>
        <row r="777">
          <cell r="A777">
            <v>12246.161992650401</v>
          </cell>
          <cell r="B777">
            <v>0.18444417990873699</v>
          </cell>
          <cell r="C777">
            <v>55.459451271867003</v>
          </cell>
        </row>
        <row r="778">
          <cell r="A778">
            <v>12359.4743344451</v>
          </cell>
          <cell r="B778">
            <v>7.6932742634579498E-2</v>
          </cell>
          <cell r="C778">
            <v>55.624082859165398</v>
          </cell>
        </row>
        <row r="779">
          <cell r="A779">
            <v>12473.8351424294</v>
          </cell>
          <cell r="B779">
            <v>-3.0256226619805801E-2</v>
          </cell>
          <cell r="C779">
            <v>55.788180553562597</v>
          </cell>
        </row>
        <row r="780">
          <cell r="A780">
            <v>12589.2541179416</v>
          </cell>
          <cell r="B780">
            <v>-0.13712434281055899</v>
          </cell>
          <cell r="C780">
            <v>55.951719804939501</v>
          </cell>
        </row>
        <row r="781">
          <cell r="A781">
            <v>12705.741052085399</v>
          </cell>
          <cell r="B781">
            <v>-0.24367326585188701</v>
          </cell>
          <cell r="C781">
            <v>56.114676334396997</v>
          </cell>
        </row>
        <row r="782">
          <cell r="A782">
            <v>12823.305826560199</v>
          </cell>
          <cell r="B782">
            <v>-0.34990469943846803</v>
          </cell>
          <cell r="C782">
            <v>56.277026138455597</v>
          </cell>
        </row>
        <row r="783">
          <cell r="A783">
            <v>12941.958414499801</v>
          </cell>
          <cell r="B783">
            <v>-0.45582038985610601</v>
          </cell>
          <cell r="C783">
            <v>56.438745493016803</v>
          </cell>
        </row>
        <row r="784">
          <cell r="A784">
            <v>13061.7088813184</v>
          </cell>
          <cell r="B784">
            <v>-0.56142212478219899</v>
          </cell>
          <cell r="C784">
            <v>56.599810957085801</v>
          </cell>
        </row>
        <row r="785">
          <cell r="A785">
            <v>13182.567385564</v>
          </cell>
          <cell r="B785">
            <v>-0.66671173207712597</v>
          </cell>
          <cell r="C785">
            <v>56.7601993762608</v>
          </cell>
        </row>
        <row r="786">
          <cell r="A786">
            <v>13304.5441797809</v>
          </cell>
          <cell r="B786">
            <v>-0.77169107856762098</v>
          </cell>
          <cell r="C786">
            <v>56.919887885978397</v>
          </cell>
        </row>
        <row r="787">
          <cell r="A787">
            <v>13427.6496113786</v>
          </cell>
          <cell r="B787">
            <v>-0.87636206882358303</v>
          </cell>
          <cell r="C787">
            <v>57.0788539145248</v>
          </cell>
        </row>
        <row r="788">
          <cell r="A788">
            <v>13551.894123510299</v>
          </cell>
          <cell r="B788">
            <v>-0.98072664392935704</v>
          </cell>
          <cell r="C788">
            <v>57.237075185808997</v>
          </cell>
        </row>
        <row r="789">
          <cell r="A789">
            <v>13677.2882559584</v>
          </cell>
          <cell r="B789">
            <v>-1.08478678025111</v>
          </cell>
          <cell r="C789">
            <v>57.394529721895097</v>
          </cell>
        </row>
        <row r="790">
          <cell r="A790">
            <v>13803.842646028799</v>
          </cell>
          <cell r="B790">
            <v>-1.1885444882007901</v>
          </cell>
          <cell r="C790">
            <v>57.5511958453041</v>
          </cell>
        </row>
        <row r="791">
          <cell r="A791">
            <v>13931.568029452999</v>
          </cell>
          <cell r="B791">
            <v>-1.2920018109986799</v>
          </cell>
          <cell r="C791">
            <v>57.707052181077103</v>
          </cell>
        </row>
        <row r="792">
          <cell r="A792">
            <v>14060.4752412991</v>
          </cell>
          <cell r="B792">
            <v>-1.3951608234347399</v>
          </cell>
          <cell r="C792">
            <v>57.862077658605997</v>
          </cell>
        </row>
        <row r="793">
          <cell r="A793">
            <v>14190.5752168909</v>
          </cell>
          <cell r="B793">
            <v>-1.4980236306310299</v>
          </cell>
          <cell r="C793">
            <v>58.016251513234501</v>
          </cell>
        </row>
        <row r="794">
          <cell r="A794">
            <v>14321.878992735399</v>
          </cell>
          <cell r="B794">
            <v>-1.60059236680523</v>
          </cell>
          <cell r="C794">
            <v>58.169553287626897</v>
          </cell>
        </row>
        <row r="795">
          <cell r="A795">
            <v>14454.3977074592</v>
          </cell>
          <cell r="B795">
            <v>-1.70286919403677</v>
          </cell>
          <cell r="C795">
            <v>58.321962832912803</v>
          </cell>
        </row>
        <row r="796">
          <cell r="A796">
            <v>14588.1426027534</v>
          </cell>
          <cell r="B796">
            <v>-1.80485630103735</v>
          </cell>
          <cell r="C796">
            <v>58.473460309605997</v>
          </cell>
        </row>
        <row r="797">
          <cell r="A797">
            <v>14723.125024327101</v>
          </cell>
          <cell r="B797">
            <v>-1.90655590192535</v>
          </cell>
          <cell r="C797">
            <v>58.624026188302203</v>
          </cell>
        </row>
        <row r="798">
          <cell r="A798">
            <v>14859.35642287</v>
          </cell>
          <cell r="B798">
            <v>-2.00797023500661</v>
          </cell>
          <cell r="C798">
            <v>58.773641250160203</v>
          </cell>
        </row>
        <row r="799">
          <cell r="A799">
            <v>14996.8483550237</v>
          </cell>
          <cell r="B799">
            <v>-2.10910156156161</v>
          </cell>
          <cell r="C799">
            <v>58.922286587163299</v>
          </cell>
        </row>
        <row r="800">
          <cell r="A800">
            <v>15135.612484362</v>
          </cell>
          <cell r="B800">
            <v>-2.2099521646407099</v>
          </cell>
          <cell r="C800">
            <v>59.069943602175101</v>
          </cell>
        </row>
        <row r="801">
          <cell r="A801">
            <v>15275.6605823807</v>
          </cell>
          <cell r="B801">
            <v>-2.3105243478676898</v>
          </cell>
          <cell r="C801">
            <v>59.216594008783503</v>
          </cell>
        </row>
        <row r="802">
          <cell r="A802">
            <v>15417.0045294956</v>
          </cell>
          <cell r="B802">
            <v>-2.4108204342527602</v>
          </cell>
          <cell r="C802">
            <v>59.362219830941399</v>
          </cell>
        </row>
        <row r="803">
          <cell r="A803">
            <v>15559.656316050699</v>
          </cell>
          <cell r="B803">
            <v>-2.5108427650164198</v>
          </cell>
          <cell r="C803">
            <v>59.506803402408501</v>
          </cell>
        </row>
        <row r="804">
          <cell r="A804">
            <v>15703.6280433355</v>
          </cell>
          <cell r="B804">
            <v>-2.6105936984238598</v>
          </cell>
          <cell r="C804">
            <v>59.650327365996098</v>
          </cell>
        </row>
        <row r="805">
          <cell r="A805">
            <v>15848.931924611101</v>
          </cell>
          <cell r="B805">
            <v>-2.7100756086318101</v>
          </cell>
          <cell r="C805">
            <v>59.792774672620901</v>
          </cell>
        </row>
        <row r="806">
          <cell r="A806">
            <v>15995.5802861466</v>
          </cell>
          <cell r="B806">
            <v>-2.8092908845480098</v>
          </cell>
          <cell r="C806">
            <v>59.934128580173002</v>
          </cell>
        </row>
        <row r="807">
          <cell r="A807">
            <v>16143.5855682648</v>
          </cell>
          <cell r="B807">
            <v>-2.9082419287038901</v>
          </cell>
          <cell r="C807">
            <v>60.074372652198598</v>
          </cell>
        </row>
        <row r="808">
          <cell r="A808">
            <v>16292.9603263972</v>
          </cell>
          <cell r="B808">
            <v>-3.0069311561418002</v>
          </cell>
          <cell r="C808">
            <v>60.213490756409001</v>
          </cell>
        </row>
        <row r="809">
          <cell r="A809">
            <v>16443.717232149302</v>
          </cell>
          <cell r="B809">
            <v>-3.1053609933168</v>
          </cell>
          <cell r="C809">
            <v>60.351467063013502</v>
          </cell>
        </row>
        <row r="810">
          <cell r="A810">
            <v>16595.869074375601</v>
          </cell>
          <cell r="B810">
            <v>-3.2035338770136601</v>
          </cell>
          <cell r="C810">
            <v>60.488286042884297</v>
          </cell>
        </row>
        <row r="811">
          <cell r="A811">
            <v>16749.428760264302</v>
          </cell>
          <cell r="B811">
            <v>-3.3014522532803099</v>
          </cell>
          <cell r="C811">
            <v>60.623932465562</v>
          </cell>
        </row>
        <row r="812">
          <cell r="A812">
            <v>16904.4093164326</v>
          </cell>
          <cell r="B812">
            <v>-3.3991185763776302</v>
          </cell>
          <cell r="C812">
            <v>60.758391397099402</v>
          </cell>
        </row>
        <row r="813">
          <cell r="A813">
            <v>17060.823890031199</v>
          </cell>
          <cell r="B813">
            <v>-3.4965353077461101</v>
          </cell>
          <cell r="C813">
            <v>60.891648197753902</v>
          </cell>
        </row>
        <row r="814">
          <cell r="A814">
            <v>17218.68574986</v>
          </cell>
          <cell r="B814">
            <v>-3.59370491499025</v>
          </cell>
          <cell r="C814">
            <v>61.023688519533302</v>
          </cell>
        </row>
        <row r="815">
          <cell r="A815">
            <v>17378.0082874937</v>
          </cell>
          <cell r="B815">
            <v>-3.6906298708809602</v>
          </cell>
          <cell r="C815">
            <v>61.154498303596398</v>
          </cell>
        </row>
        <row r="816">
          <cell r="A816">
            <v>17538.805018417599</v>
          </cell>
          <cell r="B816">
            <v>-3.7873126523762002</v>
          </cell>
          <cell r="C816">
            <v>61.284063777520302</v>
          </cell>
        </row>
        <row r="817">
          <cell r="A817">
            <v>17701.089583174198</v>
          </cell>
          <cell r="B817">
            <v>-3.88375573966059</v>
          </cell>
          <cell r="C817">
            <v>61.412371452431998</v>
          </cell>
        </row>
        <row r="818">
          <cell r="A818">
            <v>17864.875748520401</v>
          </cell>
          <cell r="B818">
            <v>-3.9799616152038499</v>
          </cell>
          <cell r="C818">
            <v>61.539408120014897</v>
          </cell>
        </row>
        <row r="819">
          <cell r="A819">
            <v>18030.177408595599</v>
          </cell>
          <cell r="B819">
            <v>-4.0759327628389102</v>
          </cell>
          <cell r="C819">
            <v>61.665160849394297</v>
          </cell>
        </row>
        <row r="820">
          <cell r="A820">
            <v>18197.008586099801</v>
          </cell>
          <cell r="B820">
            <v>-4.1716716668597398</v>
          </cell>
          <cell r="C820">
            <v>61.789616983906399</v>
          </cell>
        </row>
        <row r="821">
          <cell r="A821">
            <v>18365.383433483399</v>
          </cell>
          <cell r="B821">
            <v>-4.2671808111388998</v>
          </cell>
          <cell r="C821">
            <v>61.912764137756298</v>
          </cell>
        </row>
        <row r="822">
          <cell r="A822">
            <v>18535.3162341481</v>
          </cell>
          <cell r="B822">
            <v>-4.3624626782653699</v>
          </cell>
          <cell r="C822">
            <v>62.034590192568402</v>
          </cell>
        </row>
        <row r="823">
          <cell r="A823">
            <v>18706.821403657901</v>
          </cell>
          <cell r="B823">
            <v>-4.4575197487029596</v>
          </cell>
          <cell r="C823">
            <v>62.155083293840804</v>
          </cell>
        </row>
        <row r="824">
          <cell r="A824">
            <v>18879.913490962899</v>
          </cell>
          <cell r="B824">
            <v>-4.5523544999688097</v>
          </cell>
          <cell r="C824">
            <v>62.274231847297997</v>
          </cell>
        </row>
        <row r="825">
          <cell r="A825">
            <v>19054.607179632399</v>
          </cell>
          <cell r="B825">
            <v>-4.6469694058329303</v>
          </cell>
          <cell r="C825">
            <v>62.392024515160699</v>
          </cell>
        </row>
        <row r="826">
          <cell r="A826">
            <v>19230.917289101501</v>
          </cell>
          <cell r="B826">
            <v>-4.7413669355381902</v>
          </cell>
          <cell r="C826">
            <v>62.508450212322799</v>
          </cell>
        </row>
        <row r="827">
          <cell r="A827">
            <v>19408.8587759277</v>
          </cell>
          <cell r="B827">
            <v>-4.8355495530415</v>
          </cell>
          <cell r="C827">
            <v>62.623498102453802</v>
          </cell>
        </row>
        <row r="828">
          <cell r="A828">
            <v>19588.446735059799</v>
          </cell>
          <cell r="B828">
            <v>-4.9295197162753999</v>
          </cell>
          <cell r="C828">
            <v>62.737157594023799</v>
          </cell>
        </row>
        <row r="829">
          <cell r="A829">
            <v>19769.696401118501</v>
          </cell>
          <cell r="B829">
            <v>-5.0232798764309203</v>
          </cell>
          <cell r="C829">
            <v>62.849418336257401</v>
          </cell>
        </row>
        <row r="830">
          <cell r="A830">
            <v>19952.623149688701</v>
          </cell>
          <cell r="B830">
            <v>-5.1168324772611102</v>
          </cell>
          <cell r="C830">
            <v>62.960270215022298</v>
          </cell>
        </row>
        <row r="831">
          <cell r="A831">
            <v>20137.2424986238</v>
          </cell>
          <cell r="B831">
            <v>-5.2101799544055396</v>
          </cell>
          <cell r="C831">
            <v>63.069703348658599</v>
          </cell>
        </row>
        <row r="832">
          <cell r="A832">
            <v>20323.570109362201</v>
          </cell>
          <cell r="B832">
            <v>-5.3033247347357104</v>
          </cell>
          <cell r="C832">
            <v>63.177708083749799</v>
          </cell>
        </row>
        <row r="833">
          <cell r="A833">
            <v>20511.621788255601</v>
          </cell>
          <cell r="B833">
            <v>-5.3962692357211601</v>
          </cell>
          <cell r="C833">
            <v>63.284274990843301</v>
          </cell>
        </row>
        <row r="834">
          <cell r="A834">
            <v>20701.413487910399</v>
          </cell>
          <cell r="B834">
            <v>-5.4890158648156699</v>
          </cell>
          <cell r="C834">
            <v>63.389394860121499</v>
          </cell>
        </row>
        <row r="835">
          <cell r="A835">
            <v>20892.9613085403</v>
          </cell>
          <cell r="B835">
            <v>-5.5815670188654201</v>
          </cell>
          <cell r="C835">
            <v>63.493058697034002</v>
          </cell>
        </row>
        <row r="836">
          <cell r="A836">
            <v>21086.281499332799</v>
          </cell>
          <cell r="B836">
            <v>-5.6739250835358002</v>
          </cell>
          <cell r="C836">
            <v>63.595257717887002</v>
          </cell>
        </row>
        <row r="837">
          <cell r="A837">
            <v>21281.3904598271</v>
          </cell>
          <cell r="B837">
            <v>-5.76609243276011</v>
          </cell>
          <cell r="C837">
            <v>63.695983345400599</v>
          </cell>
        </row>
        <row r="838">
          <cell r="A838">
            <v>21478.304741305299</v>
          </cell>
          <cell r="B838">
            <v>-5.85807142820713</v>
          </cell>
          <cell r="C838">
            <v>63.795227204235502</v>
          </cell>
        </row>
        <row r="839">
          <cell r="A839">
            <v>21677.041048196901</v>
          </cell>
          <cell r="B839">
            <v>-5.9498644187695202</v>
          </cell>
          <cell r="C839">
            <v>63.892981116493203</v>
          </cell>
        </row>
        <row r="840">
          <cell r="A840">
            <v>21877.616239495499</v>
          </cell>
          <cell r="B840">
            <v>-6.0414737400710399</v>
          </cell>
          <cell r="C840">
            <v>63.989237097191698</v>
          </cell>
        </row>
        <row r="841">
          <cell r="A841">
            <v>22080.0473301889</v>
          </cell>
          <cell r="B841">
            <v>-6.1329017139943804</v>
          </cell>
          <cell r="C841">
            <v>64.083987349725504</v>
          </cell>
        </row>
        <row r="842">
          <cell r="A842">
            <v>22284.351492703001</v>
          </cell>
          <cell r="B842">
            <v>-6.2241506482274502</v>
          </cell>
          <cell r="C842">
            <v>64.177224261310201</v>
          </cell>
        </row>
        <row r="843">
          <cell r="A843">
            <v>22490.546058357799</v>
          </cell>
          <cell r="B843">
            <v>-6.31522283582893</v>
          </cell>
          <cell r="C843">
            <v>64.2689403984118</v>
          </cell>
        </row>
        <row r="844">
          <cell r="A844">
            <v>22698.648518838199</v>
          </cell>
          <cell r="B844">
            <v>-6.4061205548126496</v>
          </cell>
          <cell r="C844">
            <v>64.359128502172595</v>
          </cell>
        </row>
        <row r="845">
          <cell r="A845">
            <v>22908.676527677701</v>
          </cell>
          <cell r="B845">
            <v>-6.4968460677506297</v>
          </cell>
          <cell r="C845">
            <v>64.447781483829104</v>
          </cell>
        </row>
        <row r="846">
          <cell r="A846">
            <v>23120.6479017559</v>
          </cell>
          <cell r="B846">
            <v>-6.5874016213944699</v>
          </cell>
          <cell r="C846">
            <v>64.534892420131001</v>
          </cell>
        </row>
        <row r="847">
          <cell r="A847">
            <v>23334.580622810001</v>
          </cell>
          <cell r="B847">
            <v>-6.6777894463140104</v>
          </cell>
          <cell r="C847">
            <v>64.620454548757607</v>
          </cell>
        </row>
        <row r="848">
          <cell r="A848">
            <v>23550.492838959999</v>
          </cell>
          <cell r="B848">
            <v>-6.7680117565546496</v>
          </cell>
          <cell r="C848">
            <v>64.704461263743497</v>
          </cell>
        </row>
        <row r="849">
          <cell r="A849">
            <v>23768.4028662487</v>
          </cell>
          <cell r="B849">
            <v>-6.8580707493115698</v>
          </cell>
          <cell r="C849">
            <v>64.786906110908902</v>
          </cell>
        </row>
        <row r="850">
          <cell r="A850">
            <v>23988.3291901948</v>
          </cell>
          <cell r="B850">
            <v>-6.9479686046209697</v>
          </cell>
          <cell r="C850">
            <v>64.8677827833002</v>
          </cell>
        </row>
        <row r="851">
          <cell r="A851">
            <v>24210.290467361701</v>
          </cell>
          <cell r="B851">
            <v>-7.0377074850680899</v>
          </cell>
          <cell r="C851">
            <v>64.947085116643805</v>
          </cell>
        </row>
        <row r="852">
          <cell r="A852">
            <v>24434.305526939701</v>
          </cell>
          <cell r="B852">
            <v>-7.1272895355120802</v>
          </cell>
          <cell r="C852">
            <v>65.024807084816402</v>
          </cell>
        </row>
        <row r="853">
          <cell r="A853">
            <v>24660.3933723433</v>
          </cell>
          <cell r="B853">
            <v>-7.21671688282653</v>
          </cell>
          <cell r="C853">
            <v>65.100942795332102</v>
          </cell>
        </row>
        <row r="854">
          <cell r="A854">
            <v>24888.5731828239</v>
          </cell>
          <cell r="B854">
            <v>-7.3059916356559604</v>
          </cell>
          <cell r="C854">
            <v>65.175486484848605</v>
          </cell>
        </row>
        <row r="855">
          <cell r="A855">
            <v>25118.8643150957</v>
          </cell>
          <cell r="B855">
            <v>-7.3951158841876703</v>
          </cell>
          <cell r="C855">
            <v>65.248432514698194</v>
          </cell>
        </row>
        <row r="856">
          <cell r="A856">
            <v>25351.286304978999</v>
          </cell>
          <cell r="B856">
            <v>-7.4840916999391904</v>
          </cell>
          <cell r="C856">
            <v>65.319775366442897</v>
          </cell>
        </row>
        <row r="857">
          <cell r="A857">
            <v>25585.858869056399</v>
          </cell>
          <cell r="B857">
            <v>-7.5729211355596204</v>
          </cell>
          <cell r="C857">
            <v>65.389509637453898</v>
          </cell>
        </row>
        <row r="858">
          <cell r="A858">
            <v>25822.601906345899</v>
          </cell>
          <cell r="B858">
            <v>-7.6616062246464596</v>
          </cell>
          <cell r="C858">
            <v>65.457630036523199</v>
          </cell>
        </row>
        <row r="859">
          <cell r="A859">
            <v>26061.535499988899</v>
          </cell>
          <cell r="B859">
            <v>-7.7501489815755003</v>
          </cell>
          <cell r="C859">
            <v>65.524131379502506</v>
          </cell>
        </row>
        <row r="860">
          <cell r="A860">
            <v>26302.6799189538</v>
          </cell>
          <cell r="B860">
            <v>-7.83855140134549</v>
          </cell>
          <cell r="C860">
            <v>65.589008584976995</v>
          </cell>
        </row>
        <row r="861">
          <cell r="A861">
            <v>26546.055619755301</v>
          </cell>
          <cell r="B861">
            <v>-7.9268154594352804</v>
          </cell>
          <cell r="C861">
            <v>65.652256669970697</v>
          </cell>
        </row>
        <row r="862">
          <cell r="A862">
            <v>26791.6832481903</v>
          </cell>
          <cell r="B862">
            <v>-8.0149431116745795</v>
          </cell>
          <cell r="C862">
            <v>65.713870745688496</v>
          </cell>
        </row>
        <row r="863">
          <cell r="A863">
            <v>27039.5836410884</v>
          </cell>
          <cell r="B863">
            <v>-8.1029362941274297</v>
          </cell>
          <cell r="C863">
            <v>65.773846013295298</v>
          </cell>
        </row>
        <row r="864">
          <cell r="A864">
            <v>27289.777828080401</v>
          </cell>
          <cell r="B864">
            <v>-8.1907969229875608</v>
          </cell>
          <cell r="C864">
            <v>65.832177759732204</v>
          </cell>
        </row>
        <row r="865">
          <cell r="A865">
            <v>27542.287033381599</v>
          </cell>
          <cell r="B865">
            <v>-8.2785268944864505</v>
          </cell>
          <cell r="C865">
            <v>65.888861353573802</v>
          </cell>
        </row>
        <row r="866">
          <cell r="A866">
            <v>27797.132677592799</v>
          </cell>
          <cell r="B866">
            <v>-8.3661280848125692</v>
          </cell>
          <cell r="C866">
            <v>65.943892240924797</v>
          </cell>
        </row>
        <row r="867">
          <cell r="A867">
            <v>28054.336379517099</v>
          </cell>
          <cell r="B867">
            <v>-8.4536023500420896</v>
          </cell>
          <cell r="C867">
            <v>65.997265941360396</v>
          </cell>
        </row>
        <row r="868">
          <cell r="A868">
            <v>28313.919957993701</v>
          </cell>
          <cell r="B868">
            <v>-8.5409515260806792</v>
          </cell>
          <cell r="C868">
            <v>66.048978043906899</v>
          </cell>
        </row>
        <row r="869">
          <cell r="A869">
            <v>28575.905433749402</v>
          </cell>
          <cell r="B869">
            <v>-8.6281774286158708</v>
          </cell>
          <cell r="C869">
            <v>66.099024203069902</v>
          </cell>
        </row>
        <row r="870">
          <cell r="A870">
            <v>28840.315031266</v>
          </cell>
          <cell r="B870">
            <v>-8.7152818530797305</v>
          </cell>
          <cell r="C870">
            <v>66.147400134903407</v>
          </cell>
        </row>
        <row r="871">
          <cell r="A871">
            <v>29107.171180665999</v>
          </cell>
          <cell r="B871">
            <v>-8.8022665746217701</v>
          </cell>
          <cell r="C871">
            <v>66.194101613128396</v>
          </cell>
        </row>
        <row r="872">
          <cell r="A872">
            <v>29376.496519615299</v>
          </cell>
          <cell r="B872">
            <v>-8.8891333480911197</v>
          </cell>
          <cell r="C872">
            <v>66.239124465295504</v>
          </cell>
        </row>
        <row r="873">
          <cell r="A873">
            <v>29648.313895243398</v>
          </cell>
          <cell r="B873">
            <v>-8.9758839080285107</v>
          </cell>
          <cell r="C873">
            <v>66.282464568994399</v>
          </cell>
        </row>
        <row r="874">
          <cell r="A874">
            <v>29922.646366081801</v>
          </cell>
          <cell r="B874">
            <v>-9.0625199686668196</v>
          </cell>
          <cell r="C874">
            <v>66.324117848114298</v>
          </cell>
        </row>
        <row r="875">
          <cell r="A875">
            <v>30199.5172040201</v>
          </cell>
          <cell r="B875">
            <v>-9.1490432239406996</v>
          </cell>
          <cell r="C875">
            <v>66.364080269148403</v>
          </cell>
        </row>
        <row r="876">
          <cell r="A876">
            <v>30478.949896279799</v>
          </cell>
          <cell r="B876">
            <v>-9.2354553475044092</v>
          </cell>
          <cell r="C876">
            <v>66.402347837550806</v>
          </cell>
        </row>
        <row r="877">
          <cell r="A877">
            <v>30760.968147406998</v>
          </cell>
          <cell r="B877">
            <v>-9.32175799275789</v>
          </cell>
          <cell r="C877">
            <v>66.438916594140395</v>
          </cell>
        </row>
        <row r="878">
          <cell r="A878">
            <v>31045.595881283502</v>
          </cell>
          <cell r="B878">
            <v>-9.4079527928805593</v>
          </cell>
          <cell r="C878">
            <v>66.473782611556402</v>
          </cell>
        </row>
        <row r="879">
          <cell r="A879">
            <v>31332.857243155799</v>
          </cell>
          <cell r="B879">
            <v>-9.4940413608724494</v>
          </cell>
          <cell r="C879">
            <v>66.506941990762201</v>
          </cell>
        </row>
        <row r="880">
          <cell r="A880">
            <v>31622.776601683701</v>
          </cell>
          <cell r="B880">
            <v>-9.5800252896027303</v>
          </cell>
          <cell r="C880">
            <v>66.538390857600305</v>
          </cell>
        </row>
        <row r="881">
          <cell r="A881">
            <v>31915.378551007601</v>
          </cell>
          <cell r="B881">
            <v>-9.6659061518653395</v>
          </cell>
          <cell r="C881">
            <v>66.568125359398493</v>
          </cell>
        </row>
        <row r="882">
          <cell r="A882">
            <v>32210.687912834299</v>
          </cell>
          <cell r="B882">
            <v>-9.7516855004406704</v>
          </cell>
          <cell r="C882">
            <v>66.596141661625595</v>
          </cell>
        </row>
        <row r="883">
          <cell r="A883">
            <v>32508.729738543399</v>
          </cell>
          <cell r="B883">
            <v>-9.83736486816432</v>
          </cell>
          <cell r="C883">
            <v>66.622435944598706</v>
          </cell>
        </row>
        <row r="884">
          <cell r="A884">
            <v>32809.529311311897</v>
          </cell>
          <cell r="B884">
            <v>-9.9229457680013198</v>
          </cell>
          <cell r="C884">
            <v>66.647004400242096</v>
          </cell>
        </row>
        <row r="885">
          <cell r="A885">
            <v>33113.112148259097</v>
          </cell>
          <cell r="B885">
            <v>-10.0084296931264</v>
          </cell>
          <cell r="C885">
            <v>66.6698432288958</v>
          </cell>
        </row>
        <row r="886">
          <cell r="A886">
            <v>33419.5040026114</v>
          </cell>
          <cell r="B886">
            <v>-10.093818117010301</v>
          </cell>
          <cell r="C886">
            <v>66.690948636176799</v>
          </cell>
        </row>
        <row r="887">
          <cell r="A887">
            <v>33728.730865886799</v>
          </cell>
          <cell r="B887">
            <v>-10.1791124935105</v>
          </cell>
          <cell r="C887">
            <v>66.710316829890701</v>
          </cell>
        </row>
        <row r="888">
          <cell r="A888">
            <v>34040.818970100001</v>
          </cell>
          <cell r="B888">
            <v>-10.2643142569675</v>
          </cell>
          <cell r="C888">
            <v>66.727944016993803</v>
          </cell>
        </row>
        <row r="889">
          <cell r="A889">
            <v>34355.794789987398</v>
          </cell>
          <cell r="B889">
            <v>-10.349424822305901</v>
          </cell>
          <cell r="C889">
            <v>66.743826400607105</v>
          </cell>
        </row>
        <row r="890">
          <cell r="A890">
            <v>34673.6850452531</v>
          </cell>
          <cell r="B890">
            <v>-10.434445585140301</v>
          </cell>
          <cell r="C890">
            <v>66.757960177081998</v>
          </cell>
        </row>
        <row r="891">
          <cell r="A891">
            <v>34994.516702835703</v>
          </cell>
          <cell r="B891">
            <v>-10.519377921884701</v>
          </cell>
          <cell r="C891">
            <v>66.770341533113907</v>
          </cell>
        </row>
        <row r="892">
          <cell r="A892">
            <v>35318.316979195697</v>
          </cell>
          <cell r="B892">
            <v>-10.604223189867101</v>
          </cell>
          <cell r="C892">
            <v>66.780966642909902</v>
          </cell>
        </row>
        <row r="893">
          <cell r="A893">
            <v>35645.113342624398</v>
          </cell>
          <cell r="B893">
            <v>-10.688982727447399</v>
          </cell>
          <cell r="C893">
            <v>66.789831665404506</v>
          </cell>
        </row>
        <row r="894">
          <cell r="A894">
            <v>35974.933515574201</v>
          </cell>
          <cell r="B894">
            <v>-10.7736578541385</v>
          </cell>
          <cell r="C894">
            <v>66.796932741526305</v>
          </cell>
        </row>
        <row r="895">
          <cell r="A895">
            <v>36307.805477010101</v>
          </cell>
          <cell r="B895">
            <v>-10.8582498707322</v>
          </cell>
          <cell r="C895">
            <v>66.802265991515</v>
          </cell>
        </row>
        <row r="896">
          <cell r="A896">
            <v>36643.757464783303</v>
          </cell>
          <cell r="B896">
            <v>-10.942760059426799</v>
          </cell>
          <cell r="C896">
            <v>66.805827512287905</v>
          </cell>
        </row>
        <row r="897">
          <cell r="A897">
            <v>36982.8179780266</v>
          </cell>
          <cell r="B897">
            <v>-11.0271896839592</v>
          </cell>
          <cell r="C897">
            <v>66.807613374855194</v>
          </cell>
        </row>
        <row r="898">
          <cell r="A898">
            <v>37325.015779572001</v>
          </cell>
          <cell r="B898">
            <v>-11.111539989738899</v>
          </cell>
          <cell r="C898">
            <v>66.807619621786301</v>
          </cell>
        </row>
        <row r="899">
          <cell r="A899">
            <v>37670.379898390798</v>
          </cell>
          <cell r="B899">
            <v>-11.195812203984699</v>
          </cell>
          <cell r="C899">
            <v>66.805842264722799</v>
          </cell>
        </row>
        <row r="900">
          <cell r="A900">
            <v>38018.939632056099</v>
          </cell>
          <cell r="B900">
            <v>-11.280007535864801</v>
          </cell>
          <cell r="C900">
            <v>66.802277281941699</v>
          </cell>
        </row>
        <row r="901">
          <cell r="A901">
            <v>38370.724549227802</v>
          </cell>
          <cell r="B901">
            <v>-11.3641271766383</v>
          </cell>
          <cell r="C901">
            <v>66.7969206159664</v>
          </cell>
        </row>
        <row r="902">
          <cell r="A902">
            <v>38725.764492161703</v>
          </cell>
          <cell r="B902">
            <v>-11.4481722997988</v>
          </cell>
          <cell r="C902">
            <v>66.789768171225404</v>
          </cell>
        </row>
        <row r="903">
          <cell r="A903">
            <v>39084.089579240201</v>
          </cell>
          <cell r="B903">
            <v>-11.5321440612211</v>
          </cell>
          <cell r="C903">
            <v>66.780815811758998</v>
          </cell>
        </row>
        <row r="904">
          <cell r="A904">
            <v>39445.730207527798</v>
          </cell>
          <cell r="B904">
            <v>-11.6160435993083</v>
          </cell>
          <cell r="C904">
            <v>66.770059358972006</v>
          </cell>
        </row>
        <row r="905">
          <cell r="A905">
            <v>39810.717055349698</v>
          </cell>
          <cell r="B905">
            <v>-11.699872035141601</v>
          </cell>
          <cell r="C905">
            <v>66.757494589436703</v>
          </cell>
        </row>
        <row r="906">
          <cell r="A906">
            <v>40179.081084894002</v>
          </cell>
          <cell r="B906">
            <v>-11.7836304726309</v>
          </cell>
          <cell r="C906">
            <v>66.743117232737603</v>
          </cell>
        </row>
        <row r="907">
          <cell r="A907">
            <v>40550.853544838297</v>
          </cell>
          <cell r="B907">
            <v>-11.867319998667799</v>
          </cell>
          <cell r="C907">
            <v>66.7269229693662</v>
          </cell>
        </row>
        <row r="908">
          <cell r="A908">
            <v>40926.065973001001</v>
          </cell>
          <cell r="B908">
            <v>-11.950941683278099</v>
          </cell>
          <cell r="C908">
            <v>66.708907428659899</v>
          </cell>
        </row>
        <row r="909">
          <cell r="A909">
            <v>41304.750199016104</v>
          </cell>
          <cell r="B909">
            <v>-12.0344965797775</v>
          </cell>
          <cell r="C909">
            <v>66.689066186786604</v>
          </cell>
        </row>
        <row r="910">
          <cell r="A910">
            <v>41686.938347033501</v>
          </cell>
          <cell r="B910">
            <v>-12.1179857249262</v>
          </cell>
          <cell r="C910">
            <v>66.667394764774002</v>
          </cell>
        </row>
        <row r="911">
          <cell r="A911">
            <v>42072.662838444397</v>
          </cell>
          <cell r="B911">
            <v>-12.201410139085899</v>
          </cell>
          <cell r="C911">
            <v>66.6438886265843</v>
          </cell>
        </row>
        <row r="912">
          <cell r="A912">
            <v>42461.956394631197</v>
          </cell>
          <cell r="B912">
            <v>-12.284770826377301</v>
          </cell>
          <cell r="C912">
            <v>66.618543177233605</v>
          </cell>
        </row>
        <row r="913">
          <cell r="A913">
            <v>42854.852039743899</v>
          </cell>
          <cell r="B913">
            <v>-12.3680687748365</v>
          </cell>
          <cell r="C913">
            <v>66.591353760953396</v>
          </cell>
        </row>
        <row r="914">
          <cell r="A914">
            <v>43251.383103500797</v>
          </cell>
          <cell r="B914">
            <v>-12.451304956574599</v>
          </cell>
          <cell r="C914">
            <v>66.562315659397797</v>
          </cell>
        </row>
        <row r="915">
          <cell r="A915">
            <v>43651.583224016598</v>
          </cell>
          <cell r="B915">
            <v>-12.5344803279354</v>
          </cell>
          <cell r="C915">
            <v>66.531424089892198</v>
          </cell>
        </row>
        <row r="916">
          <cell r="A916">
            <v>44055.486350655301</v>
          </cell>
          <cell r="B916">
            <v>-12.6175958296543</v>
          </cell>
          <cell r="C916">
            <v>66.498674203726594</v>
          </cell>
        </row>
        <row r="917">
          <cell r="A917">
            <v>44463.126746910799</v>
          </cell>
          <cell r="B917">
            <v>-12.700652387017801</v>
          </cell>
          <cell r="C917">
            <v>66.464061084490595</v>
          </cell>
        </row>
        <row r="918">
          <cell r="A918">
            <v>44874.538993313203</v>
          </cell>
          <cell r="B918">
            <v>-12.7836509100217</v>
          </cell>
          <cell r="C918">
            <v>66.427579746449297</v>
          </cell>
        </row>
        <row r="919">
          <cell r="A919">
            <v>45289.757990361999</v>
          </cell>
          <cell r="B919">
            <v>-12.8665922935309</v>
          </cell>
          <cell r="C919">
            <v>66.3892251329641</v>
          </cell>
        </row>
        <row r="920">
          <cell r="A920">
            <v>45708.818961487501</v>
          </cell>
          <cell r="B920">
            <v>-12.9494774174377</v>
          </cell>
          <cell r="C920">
            <v>66.348992114951997</v>
          </cell>
        </row>
        <row r="921">
          <cell r="A921">
            <v>46131.7574560379</v>
          </cell>
          <cell r="B921">
            <v>-13.032307146820701</v>
          </cell>
          <cell r="C921">
            <v>66.306875489388304</v>
          </cell>
        </row>
        <row r="922">
          <cell r="A922">
            <v>46558.609352295898</v>
          </cell>
          <cell r="B922">
            <v>-13.115082332103301</v>
          </cell>
          <cell r="C922">
            <v>66.262869977848595</v>
          </cell>
        </row>
        <row r="923">
          <cell r="A923">
            <v>46989.410860521501</v>
          </cell>
          <cell r="B923">
            <v>-13.1978038092115</v>
          </cell>
          <cell r="C923">
            <v>66.216970225092794</v>
          </cell>
        </row>
        <row r="924">
          <cell r="A924">
            <v>47424.198526024396</v>
          </cell>
          <cell r="B924">
            <v>-13.2804723997316</v>
          </cell>
          <cell r="C924">
            <v>66.169170797688693</v>
          </cell>
        </row>
        <row r="925">
          <cell r="A925">
            <v>47863.009232263801</v>
          </cell>
          <cell r="B925">
            <v>-13.3630889110672</v>
          </cell>
          <cell r="C925">
            <v>66.119466182676007</v>
          </cell>
        </row>
        <row r="926">
          <cell r="A926">
            <v>48305.880203977198</v>
          </cell>
          <cell r="B926">
            <v>-13.4456541365959</v>
          </cell>
          <cell r="C926">
            <v>66.067850786268906</v>
          </cell>
        </row>
        <row r="927">
          <cell r="A927">
            <v>48752.849010338599</v>
          </cell>
          <cell r="B927">
            <v>-13.5281688558249</v>
          </cell>
          <cell r="C927">
            <v>66.014318932600901</v>
          </cell>
        </row>
        <row r="928">
          <cell r="A928">
            <v>49203.953568145102</v>
          </cell>
          <cell r="B928">
            <v>-13.610633834546199</v>
          </cell>
          <cell r="C928">
            <v>65.958864862506303</v>
          </cell>
        </row>
        <row r="929">
          <cell r="A929">
            <v>49659.232145033602</v>
          </cell>
          <cell r="B929">
            <v>-13.6930498249911</v>
          </cell>
          <cell r="C929">
            <v>65.901482732341705</v>
          </cell>
        </row>
        <row r="930">
          <cell r="A930">
            <v>50118.7233627272</v>
          </cell>
          <cell r="B930">
            <v>-13.775417565983799</v>
          </cell>
          <cell r="C930">
            <v>65.842166612847507</v>
          </cell>
        </row>
        <row r="931">
          <cell r="A931">
            <v>50582.466200311399</v>
          </cell>
          <cell r="B931">
            <v>-13.8577377830937</v>
          </cell>
          <cell r="C931">
            <v>65.780910488045905</v>
          </cell>
        </row>
        <row r="932">
          <cell r="A932">
            <v>51050.499997540603</v>
          </cell>
          <cell r="B932">
            <v>-13.940011188788</v>
          </cell>
          <cell r="C932">
            <v>65.717708254179598</v>
          </cell>
        </row>
        <row r="933">
          <cell r="A933">
            <v>51522.864458175602</v>
          </cell>
          <cell r="B933">
            <v>-14.022238482581599</v>
          </cell>
          <cell r="C933">
            <v>65.652553718687798</v>
          </cell>
        </row>
        <row r="934">
          <cell r="A934">
            <v>51999.599653351601</v>
          </cell>
          <cell r="B934">
            <v>-14.1044203511875</v>
          </cell>
          <cell r="C934">
            <v>65.585440599220206</v>
          </cell>
        </row>
        <row r="935">
          <cell r="A935">
            <v>52480.746024977198</v>
          </cell>
          <cell r="B935">
            <v>-14.186557468665599</v>
          </cell>
          <cell r="C935">
            <v>65.516362522689604</v>
          </cell>
        </row>
        <row r="936">
          <cell r="A936">
            <v>52966.344389165803</v>
          </cell>
          <cell r="B936">
            <v>-14.2686504965698</v>
          </cell>
          <cell r="C936">
            <v>65.445313024362704</v>
          </cell>
        </row>
        <row r="937">
          <cell r="A937">
            <v>53456.435939697098</v>
          </cell>
          <cell r="B937">
            <v>-14.3507000840956</v>
          </cell>
          <cell r="C937">
            <v>65.372285546988095</v>
          </cell>
        </row>
        <row r="938">
          <cell r="A938">
            <v>53951.062251512703</v>
          </cell>
          <cell r="B938">
            <v>-14.432706868224299</v>
          </cell>
          <cell r="C938">
            <v>65.297273439962595</v>
          </cell>
        </row>
        <row r="939">
          <cell r="A939">
            <v>54450.265284242101</v>
          </cell>
          <cell r="B939">
            <v>-14.514671473868299</v>
          </cell>
          <cell r="C939">
            <v>65.2202699585349</v>
          </cell>
        </row>
        <row r="940">
          <cell r="A940">
            <v>54954.087385762403</v>
          </cell>
          <cell r="B940">
            <v>-14.5965945140135</v>
          </cell>
          <cell r="C940">
            <v>65.141268263047706</v>
          </cell>
        </row>
        <row r="941">
          <cell r="A941">
            <v>55462.571295791102</v>
          </cell>
          <cell r="B941">
            <v>-14.6784765898612</v>
          </cell>
          <cell r="C941">
            <v>65.060261418216697</v>
          </cell>
        </row>
        <row r="942">
          <cell r="A942">
            <v>55975.760149510999</v>
          </cell>
          <cell r="B942">
            <v>-14.760318290969</v>
          </cell>
          <cell r="C942">
            <v>64.977242392447806</v>
          </cell>
        </row>
        <row r="943">
          <cell r="A943">
            <v>56493.6974812302</v>
          </cell>
          <cell r="B943">
            <v>-14.8421201953895</v>
          </cell>
          <cell r="C943">
            <v>64.892204057191194</v>
          </cell>
        </row>
        <row r="944">
          <cell r="A944">
            <v>57016.427228074703</v>
          </cell>
          <cell r="B944">
            <v>-14.923882869808599</v>
          </cell>
          <cell r="C944">
            <v>64.805139186335197</v>
          </cell>
        </row>
        <row r="945">
          <cell r="A945">
            <v>57543.993733715601</v>
          </cell>
          <cell r="B945">
            <v>-15.005606869682</v>
          </cell>
          <cell r="C945">
            <v>64.716040455635195</v>
          </cell>
        </row>
        <row r="946">
          <cell r="A946">
            <v>58076.441752131097</v>
          </cell>
          <cell r="B946">
            <v>-15.087292739370801</v>
          </cell>
          <cell r="C946">
            <v>64.624900442182394</v>
          </cell>
        </row>
        <row r="947">
          <cell r="A947">
            <v>58613.816451402803</v>
          </cell>
          <cell r="B947">
            <v>-15.1689410122748</v>
          </cell>
          <cell r="C947">
            <v>64.5317116239098</v>
          </cell>
        </row>
        <row r="948">
          <cell r="A948">
            <v>59156.163417547301</v>
          </cell>
          <cell r="B948">
            <v>-15.250552210965999</v>
          </cell>
          <cell r="C948">
            <v>64.436466379136704</v>
          </cell>
        </row>
        <row r="949">
          <cell r="A949">
            <v>59703.528658383599</v>
          </cell>
          <cell r="B949">
            <v>-15.3321268473189</v>
          </cell>
          <cell r="C949">
            <v>64.339156986150698</v>
          </cell>
        </row>
        <row r="950">
          <cell r="A950">
            <v>60255.958607435699</v>
          </cell>
          <cell r="B950">
            <v>-15.4136654226412</v>
          </cell>
          <cell r="C950">
            <v>64.239775622828702</v>
          </cell>
        </row>
        <row r="951">
          <cell r="A951">
            <v>60813.500127871703</v>
          </cell>
          <cell r="B951">
            <v>-15.495168427801801</v>
          </cell>
          <cell r="C951">
            <v>64.1383143662961</v>
          </cell>
        </row>
        <row r="952">
          <cell r="A952">
            <v>61376.200516479301</v>
          </cell>
          <cell r="B952">
            <v>-15.576636343357899</v>
          </cell>
          <cell r="C952">
            <v>64.034765192625002</v>
          </cell>
        </row>
        <row r="953">
          <cell r="A953">
            <v>61944.107507678098</v>
          </cell>
          <cell r="B953">
            <v>-15.6580696396809</v>
          </cell>
          <cell r="C953">
            <v>63.929119976571499</v>
          </cell>
        </row>
        <row r="954">
          <cell r="A954">
            <v>62517.269277568499</v>
          </cell>
          <cell r="B954">
            <v>-15.739468777080701</v>
          </cell>
          <cell r="C954">
            <v>63.821370491351402</v>
          </cell>
        </row>
        <row r="955">
          <cell r="A955">
            <v>63095.734448019197</v>
          </cell>
          <cell r="B955">
            <v>-15.820834205928699</v>
          </cell>
          <cell r="C955">
            <v>63.711508408456503</v>
          </cell>
        </row>
        <row r="956">
          <cell r="A956">
            <v>63679.552090791498</v>
          </cell>
          <cell r="B956">
            <v>-15.9021663667793</v>
          </cell>
          <cell r="C956">
            <v>63.599525297509501</v>
          </cell>
        </row>
        <row r="957">
          <cell r="A957">
            <v>64268.771731701898</v>
          </cell>
          <cell r="B957">
            <v>-15.983465690489901</v>
          </cell>
          <cell r="C957">
            <v>63.485412626160397</v>
          </cell>
        </row>
        <row r="958">
          <cell r="A958">
            <v>64863.443354823801</v>
          </cell>
          <cell r="B958">
            <v>-16.0647325983402</v>
          </cell>
          <cell r="C958">
            <v>63.369161760021399</v>
          </cell>
        </row>
        <row r="959">
          <cell r="A959">
            <v>65463.617406727397</v>
          </cell>
          <cell r="B959">
            <v>-16.145967502149102</v>
          </cell>
          <cell r="C959">
            <v>63.250763962644299</v>
          </cell>
        </row>
        <row r="960">
          <cell r="A960">
            <v>66069.3448007595</v>
          </cell>
          <cell r="B960">
            <v>-16.227170804391299</v>
          </cell>
          <cell r="C960">
            <v>63.130210395537802</v>
          </cell>
        </row>
        <row r="961">
          <cell r="A961">
            <v>66680.676921362101</v>
          </cell>
          <cell r="B961">
            <v>-16.3083428983118</v>
          </cell>
          <cell r="C961">
            <v>63.007492118227297</v>
          </cell>
        </row>
        <row r="962">
          <cell r="A962">
            <v>67297.6656284317</v>
          </cell>
          <cell r="B962">
            <v>-16.3894841680391</v>
          </cell>
          <cell r="C962">
            <v>62.882600088355098</v>
          </cell>
        </row>
        <row r="963">
          <cell r="A963">
            <v>67920.363261718405</v>
          </cell>
          <cell r="B963">
            <v>-16.470594988698199</v>
          </cell>
          <cell r="C963">
            <v>62.755525161825403</v>
          </cell>
        </row>
        <row r="964">
          <cell r="A964">
            <v>68548.822645266104</v>
          </cell>
          <cell r="B964">
            <v>-16.5516757265199</v>
          </cell>
          <cell r="C964">
            <v>62.626258092988401</v>
          </cell>
        </row>
        <row r="965">
          <cell r="A965">
            <v>69183.097091893593</v>
          </cell>
          <cell r="B965">
            <v>-16.632726738951899</v>
          </cell>
          <cell r="C965">
            <v>62.494789534871899</v>
          </cell>
        </row>
        <row r="966">
          <cell r="A966">
            <v>69823.240407717094</v>
          </cell>
          <cell r="B966">
            <v>-16.713748374765999</v>
          </cell>
          <cell r="C966">
            <v>62.361110039453301</v>
          </cell>
        </row>
        <row r="967">
          <cell r="A967">
            <v>70469.306896714595</v>
          </cell>
          <cell r="B967">
            <v>-16.7947409741653</v>
          </cell>
          <cell r="C967">
            <v>62.225210057977897</v>
          </cell>
        </row>
        <row r="968">
          <cell r="A968">
            <v>71121.351365332797</v>
          </cell>
          <cell r="B968">
            <v>-16.8757048688902</v>
          </cell>
          <cell r="C968">
            <v>62.087079941320503</v>
          </cell>
        </row>
        <row r="969">
          <cell r="A969">
            <v>71779.4291271361</v>
          </cell>
          <cell r="B969">
            <v>-16.956640382322401</v>
          </cell>
          <cell r="C969">
            <v>61.946709940394101</v>
          </cell>
        </row>
        <row r="970">
          <cell r="A970">
            <v>72443.596007498898</v>
          </cell>
          <cell r="B970">
            <v>-17.037547829588998</v>
          </cell>
          <cell r="C970">
            <v>61.804090206603</v>
          </cell>
        </row>
        <row r="971">
          <cell r="A971">
            <v>73113.908348341705</v>
          </cell>
          <cell r="B971">
            <v>-17.1184275176638</v>
          </cell>
          <cell r="C971">
            <v>61.6592107923437</v>
          </cell>
        </row>
        <row r="972">
          <cell r="A972">
            <v>73790.423012910003</v>
          </cell>
          <cell r="B972">
            <v>-17.1992797454689</v>
          </cell>
          <cell r="C972">
            <v>61.512061651551498</v>
          </cell>
        </row>
        <row r="973">
          <cell r="A973">
            <v>74473.197390598798</v>
          </cell>
          <cell r="B973">
            <v>-17.2801048039744</v>
          </cell>
          <cell r="C973">
            <v>61.362632640297001</v>
          </cell>
        </row>
        <row r="974">
          <cell r="A974">
            <v>75162.289401820497</v>
          </cell>
          <cell r="B974">
            <v>-17.360902976296899</v>
          </cell>
          <cell r="C974">
            <v>61.210913517429297</v>
          </cell>
        </row>
        <row r="975">
          <cell r="A975">
            <v>75857.757502918306</v>
          </cell>
          <cell r="B975">
            <v>-17.441674537797599</v>
          </cell>
          <cell r="C975">
            <v>61.056893945269003</v>
          </cell>
        </row>
        <row r="976">
          <cell r="A976">
            <v>76559.660691125595</v>
          </cell>
          <cell r="B976">
            <v>-17.522419756178898</v>
          </cell>
          <cell r="C976">
            <v>60.900563490351999</v>
          </cell>
        </row>
        <row r="977">
          <cell r="A977">
            <v>77268.058509570197</v>
          </cell>
          <cell r="B977">
            <v>-17.603138891579999</v>
          </cell>
          <cell r="C977">
            <v>60.741911624222404</v>
          </cell>
        </row>
        <row r="978">
          <cell r="A978">
            <v>77983.011052325804</v>
          </cell>
          <cell r="B978">
            <v>-17.6838321966713</v>
          </cell>
          <cell r="C978">
            <v>60.580927724277501</v>
          </cell>
        </row>
        <row r="979">
          <cell r="A979">
            <v>78704.578969509806</v>
          </cell>
          <cell r="B979">
            <v>-17.7644999167488</v>
          </cell>
          <cell r="C979">
            <v>60.417601074665498</v>
          </cell>
        </row>
        <row r="980">
          <cell r="A980">
            <v>79432.823472428106</v>
          </cell>
          <cell r="B980">
            <v>-17.845142289826001</v>
          </cell>
          <cell r="C980">
            <v>60.2519208672351</v>
          </cell>
        </row>
        <row r="981">
          <cell r="A981">
            <v>80167.806338767798</v>
          </cell>
          <cell r="B981">
            <v>-17.925759546726699</v>
          </cell>
          <cell r="C981">
            <v>60.083876202539699</v>
          </cell>
        </row>
        <row r="982">
          <cell r="A982">
            <v>80909.589917838195</v>
          </cell>
          <cell r="B982">
            <v>-18.006351911175699</v>
          </cell>
          <cell r="C982">
            <v>59.913456090895203</v>
          </cell>
        </row>
        <row r="983">
          <cell r="A983">
            <v>81658.237135859206</v>
          </cell>
          <cell r="B983">
            <v>-18.086919599889001</v>
          </cell>
          <cell r="C983">
            <v>59.740649453494498</v>
          </cell>
        </row>
        <row r="984">
          <cell r="A984">
            <v>82413.811501300195</v>
          </cell>
          <cell r="B984">
            <v>-18.1674628226633</v>
          </cell>
          <cell r="C984">
            <v>59.565445123576801</v>
          </cell>
        </row>
        <row r="985">
          <cell r="A985">
            <v>83176.377110267</v>
          </cell>
          <cell r="B985">
            <v>-18.247981782464802</v>
          </cell>
          <cell r="C985">
            <v>59.387831847654802</v>
          </cell>
        </row>
        <row r="986">
          <cell r="A986">
            <v>83945.998651939706</v>
          </cell>
          <cell r="B986">
            <v>-18.328476675517798</v>
          </cell>
          <cell r="C986">
            <v>59.207798286800497</v>
          </cell>
        </row>
        <row r="987">
          <cell r="A987">
            <v>84722.741414059594</v>
          </cell>
          <cell r="B987">
            <v>-18.408947691390999</v>
          </cell>
          <cell r="C987">
            <v>59.025333017987798</v>
          </cell>
        </row>
        <row r="988">
          <cell r="A988">
            <v>85506.671288468293</v>
          </cell>
          <cell r="B988">
            <v>-18.489395013085201</v>
          </cell>
          <cell r="C988">
            <v>58.840424535497597</v>
          </cell>
        </row>
        <row r="989">
          <cell r="A989">
            <v>86297.854776697</v>
          </cell>
          <cell r="B989">
            <v>-18.569818817119501</v>
          </cell>
          <cell r="C989">
            <v>58.6530612523812</v>
          </cell>
        </row>
        <row r="990">
          <cell r="A990">
            <v>87096.358995607996</v>
          </cell>
          <cell r="B990">
            <v>-18.650219273616301</v>
          </cell>
          <cell r="C990">
            <v>58.4632315019876</v>
          </cell>
        </row>
        <row r="991">
          <cell r="A991">
            <v>87902.251683088398</v>
          </cell>
          <cell r="B991">
            <v>-18.7305965463874</v>
          </cell>
          <cell r="C991">
            <v>58.2709235395508</v>
          </cell>
        </row>
        <row r="992">
          <cell r="A992">
            <v>88715.601203796003</v>
          </cell>
          <cell r="B992">
            <v>-18.8109507930182</v>
          </cell>
          <cell r="C992">
            <v>58.076125543843403</v>
          </cell>
        </row>
        <row r="993">
          <cell r="A993">
            <v>89536.476554959299</v>
          </cell>
          <cell r="B993">
            <v>-18.8912821649519</v>
          </cell>
          <cell r="C993">
            <v>57.878825618893302</v>
          </cell>
        </row>
        <row r="994">
          <cell r="A994">
            <v>90364.947372230105</v>
          </cell>
          <cell r="B994">
            <v>-18.971590807574501</v>
          </cell>
          <cell r="C994">
            <v>57.679011795765298</v>
          </cell>
        </row>
        <row r="995">
          <cell r="A995">
            <v>91201.083935590897</v>
          </cell>
          <cell r="B995">
            <v>-19.051876860297501</v>
          </cell>
          <cell r="C995">
            <v>57.4766720344116</v>
          </cell>
        </row>
        <row r="996">
          <cell r="A996">
            <v>92044.957175317104</v>
          </cell>
          <cell r="B996">
            <v>-19.132140456641899</v>
          </cell>
          <cell r="C996">
            <v>57.271794225586703</v>
          </cell>
        </row>
        <row r="997">
          <cell r="A997">
            <v>92896.6386779936</v>
          </cell>
          <cell r="B997">
            <v>-19.2123817243213</v>
          </cell>
          <cell r="C997">
            <v>57.064366192834001</v>
          </cell>
        </row>
        <row r="998">
          <cell r="A998">
            <v>93756.200692587998</v>
          </cell>
          <cell r="B998">
            <v>-19.2926007853256</v>
          </cell>
          <cell r="C998">
            <v>56.854375694539101</v>
          </cell>
        </row>
        <row r="999">
          <cell r="A999">
            <v>94623.7161365793</v>
          </cell>
          <cell r="B999">
            <v>-19.372797756003099</v>
          </cell>
          <cell r="C999">
            <v>56.641810426055898</v>
          </cell>
        </row>
        <row r="1000">
          <cell r="A1000">
            <v>95499.2586021436</v>
          </cell>
          <cell r="B1000">
            <v>-19.452972747144202</v>
          </cell>
          <cell r="C1000">
            <v>56.426658021903201</v>
          </cell>
        </row>
        <row r="1001">
          <cell r="A1001">
            <v>96382.902362396999</v>
          </cell>
          <cell r="B1001">
            <v>-19.533125864064701</v>
          </cell>
          <cell r="C1001">
            <v>56.208906058034103</v>
          </cell>
        </row>
        <row r="1002">
          <cell r="A1002">
            <v>97274.722377696497</v>
          </cell>
          <cell r="B1002">
            <v>-19.613257206687798</v>
          </cell>
          <cell r="C1002">
            <v>55.988542054179</v>
          </cell>
        </row>
        <row r="1003">
          <cell r="A1003">
            <v>98174.794301998394</v>
          </cell>
          <cell r="B1003">
            <v>-19.693366869628498</v>
          </cell>
          <cell r="C1003">
            <v>55.765553476263101</v>
          </cell>
        </row>
        <row r="1004">
          <cell r="A1004">
            <v>99083.194489276706</v>
          </cell>
          <cell r="B1004">
            <v>-19.773454942276398</v>
          </cell>
          <cell r="C1004">
            <v>55.539927738900303</v>
          </cell>
        </row>
        <row r="1005">
          <cell r="A1005">
            <v>100000</v>
          </cell>
          <cell r="B1005">
            <v>-19.853521508879201</v>
          </cell>
          <cell r="C1005">
            <v>55.311652207962801</v>
          </cell>
        </row>
        <row r="1006">
          <cell r="A1006">
            <v>100925.288607668</v>
          </cell>
          <cell r="B1006">
            <v>-19.933566648627401</v>
          </cell>
          <cell r="C1006">
            <v>55.080714203229199</v>
          </cell>
        </row>
        <row r="1007">
          <cell r="A1007">
            <v>101859.138805411</v>
          </cell>
          <cell r="B1007">
            <v>-20.013590435737701</v>
          </cell>
          <cell r="C1007">
            <v>54.847101001110403</v>
          </cell>
        </row>
        <row r="1008">
          <cell r="A1008">
            <v>102801.62981264701</v>
          </cell>
          <cell r="B1008">
            <v>-20.093592939538201</v>
          </cell>
          <cell r="C1008">
            <v>54.610799837456199</v>
          </cell>
        </row>
        <row r="1009">
          <cell r="A1009">
            <v>103752.841581801</v>
          </cell>
          <cell r="B1009">
            <v>-20.1735742245537</v>
          </cell>
          <cell r="C1009">
            <v>54.371797910442197</v>
          </cell>
        </row>
        <row r="1010">
          <cell r="A1010">
            <v>104712.85480508899</v>
          </cell>
          <cell r="B1010">
            <v>-20.2535343505909</v>
          </cell>
          <cell r="C1010">
            <v>54.130082383537399</v>
          </cell>
        </row>
        <row r="1011">
          <cell r="A1011">
            <v>105681.750921365</v>
          </cell>
          <cell r="B1011">
            <v>-20.333473372825399</v>
          </cell>
          <cell r="C1011">
            <v>53.885640388556098</v>
          </cell>
        </row>
        <row r="1012">
          <cell r="A1012">
            <v>106659.612123025</v>
          </cell>
          <cell r="B1012">
            <v>-20.4133913418883</v>
          </cell>
          <cell r="C1012">
            <v>53.638459028791402</v>
          </cell>
        </row>
        <row r="1013">
          <cell r="A1013">
            <v>107646.521362983</v>
          </cell>
          <cell r="B1013">
            <v>-20.493288303953701</v>
          </cell>
          <cell r="C1013">
            <v>53.388525382234597</v>
          </cell>
        </row>
        <row r="1014">
          <cell r="A1014">
            <v>108642.562361706</v>
          </cell>
          <cell r="B1014">
            <v>-20.573164300828001</v>
          </cell>
          <cell r="C1014">
            <v>53.135826504879702</v>
          </cell>
        </row>
        <row r="1015">
          <cell r="A1015">
            <v>109647.819614318</v>
          </cell>
          <cell r="B1015">
            <v>-20.6530193700385</v>
          </cell>
          <cell r="C1015">
            <v>52.880349434112603</v>
          </cell>
        </row>
        <row r="1016">
          <cell r="A1016">
            <v>110662.37839776601</v>
          </cell>
          <cell r="B1016">
            <v>-20.732853544923799</v>
          </cell>
          <cell r="C1016">
            <v>52.622081192189398</v>
          </cell>
        </row>
        <row r="1017">
          <cell r="A1017">
            <v>111686.32477805601</v>
          </cell>
          <cell r="B1017">
            <v>-20.812666854725801</v>
          </cell>
          <cell r="C1017">
            <v>52.361008789801403</v>
          </cell>
        </row>
        <row r="1018">
          <cell r="A1018">
            <v>112719.74561755</v>
          </cell>
          <cell r="B1018">
            <v>-20.892459324681099</v>
          </cell>
          <cell r="C1018">
            <v>52.097119229728101</v>
          </cell>
        </row>
        <row r="1019">
          <cell r="A1019">
            <v>113762.728582343</v>
          </cell>
          <cell r="B1019">
            <v>-20.972230976115</v>
          </cell>
          <cell r="C1019">
            <v>51.830399510581103</v>
          </cell>
        </row>
        <row r="1020">
          <cell r="A1020">
            <v>114815.36214968799</v>
          </cell>
          <cell r="B1020">
            <v>-21.051981826535801</v>
          </cell>
          <cell r="C1020">
            <v>51.5608366306367</v>
          </cell>
        </row>
        <row r="1021">
          <cell r="A1021">
            <v>115877.73561551201</v>
          </cell>
          <cell r="B1021">
            <v>-21.131711889731399</v>
          </cell>
          <cell r="C1021">
            <v>51.288417591759398</v>
          </cell>
        </row>
        <row r="1022">
          <cell r="A1022">
            <v>116949.939101986</v>
          </cell>
          <cell r="B1022">
            <v>-21.211421175865599</v>
          </cell>
          <cell r="C1022">
            <v>51.013129403417899</v>
          </cell>
        </row>
        <row r="1023">
          <cell r="A1023">
            <v>118032.06356517199</v>
          </cell>
          <cell r="B1023">
            <v>-21.2911096915775</v>
          </cell>
          <cell r="C1023">
            <v>50.7349590867911</v>
          </cell>
        </row>
        <row r="1024">
          <cell r="A1024">
            <v>119124.200802737</v>
          </cell>
          <cell r="B1024">
            <v>-21.370777440081</v>
          </cell>
          <cell r="C1024">
            <v>50.4538936789681</v>
          </cell>
        </row>
        <row r="1025">
          <cell r="A1025">
            <v>120226.443461741</v>
          </cell>
          <cell r="B1025">
            <v>-21.450424421267002</v>
          </cell>
          <cell r="C1025">
            <v>50.169920237240497</v>
          </cell>
        </row>
        <row r="1026">
          <cell r="A1026">
            <v>121338.885046497</v>
          </cell>
          <cell r="B1026">
            <v>-21.5300506318058</v>
          </cell>
          <cell r="C1026">
            <v>49.883025843487303</v>
          </cell>
        </row>
        <row r="1027">
          <cell r="A1027">
            <v>122461.619926504</v>
          </cell>
          <cell r="B1027">
            <v>-21.609656065252999</v>
          </cell>
          <cell r="C1027">
            <v>49.593197608655203</v>
          </cell>
        </row>
        <row r="1028">
          <cell r="A1028">
            <v>123594.74334445001</v>
          </cell>
          <cell r="B1028">
            <v>-21.689240712155101</v>
          </cell>
          <cell r="C1028">
            <v>49.300422677330999</v>
          </cell>
        </row>
        <row r="1029">
          <cell r="A1029">
            <v>124738.351424294</v>
          </cell>
          <cell r="B1029">
            <v>-21.768804560158401</v>
          </cell>
          <cell r="C1029">
            <v>49.0046882324094</v>
          </cell>
        </row>
        <row r="1030">
          <cell r="A1030">
            <v>125892.541179416</v>
          </cell>
          <cell r="B1030">
            <v>-21.848347594119598</v>
          </cell>
          <cell r="C1030">
            <v>48.705981499854303</v>
          </cell>
        </row>
        <row r="1031">
          <cell r="A1031">
            <v>127057.410520854</v>
          </cell>
          <cell r="B1031">
            <v>-21.927869796217099</v>
          </cell>
          <cell r="C1031">
            <v>48.404289753555901</v>
          </cell>
        </row>
        <row r="1032">
          <cell r="A1032">
            <v>128233.058265602</v>
          </cell>
          <cell r="B1032">
            <v>-22.0073711460659</v>
          </cell>
          <cell r="C1032">
            <v>48.099600320280501</v>
          </cell>
        </row>
        <row r="1033">
          <cell r="A1033">
            <v>129419.58414499801</v>
          </cell>
          <cell r="B1033">
            <v>-22.086851620833698</v>
          </cell>
          <cell r="C1033">
            <v>47.791900584715201</v>
          </cell>
        </row>
        <row r="1034">
          <cell r="A1034">
            <v>130617.088813184</v>
          </cell>
          <cell r="B1034">
            <v>-22.166311195358901</v>
          </cell>
          <cell r="C1034">
            <v>47.481177994608302</v>
          </cell>
        </row>
        <row r="1035">
          <cell r="A1035">
            <v>131825.67385563999</v>
          </cell>
          <cell r="B1035">
            <v>-22.245749842271898</v>
          </cell>
          <cell r="C1035">
            <v>47.167420066000403</v>
          </cell>
        </row>
        <row r="1036">
          <cell r="A1036">
            <v>133045.44179780901</v>
          </cell>
          <cell r="B1036">
            <v>-22.325167532117099</v>
          </cell>
          <cell r="C1036">
            <v>46.850614388553403</v>
          </cell>
        </row>
        <row r="1037">
          <cell r="A1037">
            <v>134276.49611378601</v>
          </cell>
          <cell r="B1037">
            <v>-22.404564233478599</v>
          </cell>
          <cell r="C1037">
            <v>46.530748630967601</v>
          </cell>
        </row>
        <row r="1038">
          <cell r="A1038">
            <v>135518.941235103</v>
          </cell>
          <cell r="B1038">
            <v>-22.483939913107498</v>
          </cell>
          <cell r="C1038">
            <v>46.2078105464972</v>
          </cell>
        </row>
        <row r="1039">
          <cell r="A1039">
            <v>136772.88255958399</v>
          </cell>
          <cell r="B1039">
            <v>-22.5632945360517</v>
          </cell>
          <cell r="C1039">
            <v>45.881787978550399</v>
          </cell>
        </row>
        <row r="1040">
          <cell r="A1040">
            <v>138038.426460288</v>
          </cell>
          <cell r="B1040">
            <v>-22.642628065788401</v>
          </cell>
          <cell r="C1040">
            <v>45.552668866389602</v>
          </cell>
        </row>
        <row r="1041">
          <cell r="A1041">
            <v>139315.68029453</v>
          </cell>
          <cell r="B1041">
            <v>-22.721940464359101</v>
          </cell>
          <cell r="C1041">
            <v>45.220441250912501</v>
          </cell>
        </row>
        <row r="1042">
          <cell r="A1042">
            <v>140604.75241299099</v>
          </cell>
          <cell r="B1042">
            <v>-22.801231692507201</v>
          </cell>
          <cell r="C1042">
            <v>44.885093280530597</v>
          </cell>
        </row>
        <row r="1043">
          <cell r="A1043">
            <v>141905.75216890901</v>
          </cell>
          <cell r="B1043">
            <v>-22.880501709817899</v>
          </cell>
          <cell r="C1043">
            <v>44.546613217129703</v>
          </cell>
        </row>
        <row r="1044">
          <cell r="A1044">
            <v>143218.789927354</v>
          </cell>
          <cell r="B1044">
            <v>-22.959750474861298</v>
          </cell>
          <cell r="C1044">
            <v>44.2049894421218</v>
          </cell>
        </row>
        <row r="1045">
          <cell r="A1045">
            <v>144543.977074592</v>
          </cell>
          <cell r="B1045">
            <v>-23.038977945337798</v>
          </cell>
          <cell r="C1045">
            <v>43.860210462578799</v>
          </cell>
        </row>
        <row r="1046">
          <cell r="A1046">
            <v>145881.42602753401</v>
          </cell>
          <cell r="B1046">
            <v>-23.118184078226498</v>
          </cell>
          <cell r="C1046">
            <v>43.512264917452498</v>
          </cell>
        </row>
        <row r="1047">
          <cell r="A1047">
            <v>147231.250243271</v>
          </cell>
          <cell r="B1047">
            <v>-23.197368829936799</v>
          </cell>
          <cell r="C1047">
            <v>43.1611415838764</v>
          </cell>
        </row>
        <row r="1048">
          <cell r="A1048">
            <v>148593.56422870001</v>
          </cell>
          <cell r="B1048">
            <v>-23.276532156461499</v>
          </cell>
          <cell r="C1048">
            <v>42.806829383546599</v>
          </cell>
        </row>
        <row r="1049">
          <cell r="A1049">
            <v>149968.483550237</v>
          </cell>
          <cell r="B1049">
            <v>-23.355674013534401</v>
          </cell>
          <cell r="C1049">
            <v>42.4493173891832</v>
          </cell>
        </row>
        <row r="1050">
          <cell r="A1050">
            <v>151356.12484362</v>
          </cell>
          <cell r="B1050">
            <v>-23.434794356790501</v>
          </cell>
          <cell r="C1050">
            <v>42.0885948310668</v>
          </cell>
        </row>
        <row r="1051">
          <cell r="A1051">
            <v>152756.60582380701</v>
          </cell>
          <cell r="B1051">
            <v>-23.5138931419276</v>
          </cell>
          <cell r="C1051">
            <v>41.7246511036481</v>
          </cell>
        </row>
        <row r="1052">
          <cell r="A1052">
            <v>154170.04529495499</v>
          </cell>
          <cell r="B1052">
            <v>-23.592970324872699</v>
          </cell>
          <cell r="C1052">
            <v>41.357475772230501</v>
          </cell>
        </row>
        <row r="1053">
          <cell r="A1053">
            <v>155596.56316050701</v>
          </cell>
          <cell r="B1053">
            <v>-23.672025861950999</v>
          </cell>
          <cell r="C1053">
            <v>40.987058579721797</v>
          </cell>
        </row>
        <row r="1054">
          <cell r="A1054">
            <v>157036.28043335499</v>
          </cell>
          <cell r="B1054">
            <v>-23.751059710056701</v>
          </cell>
          <cell r="C1054">
            <v>40.613389453450402</v>
          </cell>
        </row>
        <row r="1055">
          <cell r="A1055">
            <v>158489.319246111</v>
          </cell>
          <cell r="B1055">
            <v>-23.8300718268287</v>
          </cell>
          <cell r="C1055">
            <v>40.236458512044997</v>
          </cell>
        </row>
        <row r="1056">
          <cell r="A1056">
            <v>159955.80286146601</v>
          </cell>
          <cell r="B1056">
            <v>-23.909062170827099</v>
          </cell>
          <cell r="C1056">
            <v>39.856256072375103</v>
          </cell>
        </row>
        <row r="1057">
          <cell r="A1057">
            <v>161435.85568264799</v>
          </cell>
          <cell r="B1057">
            <v>-23.988030701715001</v>
          </cell>
          <cell r="C1057">
            <v>39.4727726565471</v>
          </cell>
        </row>
        <row r="1058">
          <cell r="A1058">
            <v>162929.60326397201</v>
          </cell>
          <cell r="B1058">
            <v>-24.066977380441401</v>
          </cell>
          <cell r="C1058">
            <v>39.085998998953102</v>
          </cell>
        </row>
        <row r="1059">
          <cell r="A1059">
            <v>164437.17232149301</v>
          </cell>
          <cell r="B1059">
            <v>-24.1459021694284</v>
          </cell>
          <cell r="C1059">
            <v>38.695926053370002</v>
          </cell>
        </row>
        <row r="1060">
          <cell r="A1060">
            <v>165958.690743755</v>
          </cell>
          <cell r="B1060">
            <v>-24.2248050327599</v>
          </cell>
          <cell r="C1060">
            <v>38.302545000102199</v>
          </cell>
        </row>
        <row r="1061">
          <cell r="A1061">
            <v>167494.28760264299</v>
          </cell>
          <cell r="B1061">
            <v>-24.303685936375501</v>
          </cell>
          <cell r="C1061">
            <v>37.9058472531663</v>
          </cell>
        </row>
        <row r="1062">
          <cell r="A1062">
            <v>169044.09316432601</v>
          </cell>
          <cell r="B1062">
            <v>-24.382544848264398</v>
          </cell>
          <cell r="C1062">
            <v>37.505824467512397</v>
          </cell>
        </row>
        <row r="1063">
          <cell r="A1063">
            <v>170608.23890031199</v>
          </cell>
          <cell r="B1063">
            <v>-24.461381738664901</v>
          </cell>
          <cell r="C1063">
            <v>37.102468546276398</v>
          </cell>
        </row>
        <row r="1064">
          <cell r="A1064">
            <v>172186.8574986</v>
          </cell>
          <cell r="B1064">
            <v>-24.540196580265</v>
          </cell>
          <cell r="C1064">
            <v>36.695771648061204</v>
          </cell>
        </row>
        <row r="1065">
          <cell r="A1065">
            <v>173780.08287493701</v>
          </cell>
          <cell r="B1065">
            <v>-24.618989348406298</v>
          </cell>
          <cell r="C1065">
            <v>36.285726194237697</v>
          </cell>
        </row>
        <row r="1066">
          <cell r="A1066">
            <v>175388.05018417601</v>
          </cell>
          <cell r="B1066">
            <v>-24.697760021290499</v>
          </cell>
          <cell r="C1066">
            <v>35.872324876265502</v>
          </cell>
        </row>
        <row r="1067">
          <cell r="A1067">
            <v>177010.895831742</v>
          </cell>
          <cell r="B1067">
            <v>-24.7729355847367</v>
          </cell>
          <cell r="C1067">
            <v>35.460852942323399</v>
          </cell>
        </row>
        <row r="1068">
          <cell r="A1068">
            <v>178648.757485204</v>
          </cell>
          <cell r="B1068">
            <v>-24.851605173383799</v>
          </cell>
          <cell r="C1068">
            <v>35.040922349664299</v>
          </cell>
        </row>
        <row r="1069">
          <cell r="A1069">
            <v>180301.774085957</v>
          </cell>
          <cell r="B1069">
            <v>-24.930251881150198</v>
          </cell>
          <cell r="C1069">
            <v>34.617620930931999</v>
          </cell>
        </row>
        <row r="1070">
          <cell r="A1070">
            <v>181970.08586099799</v>
          </cell>
          <cell r="B1070">
            <v>-25.008875695200398</v>
          </cell>
          <cell r="C1070">
            <v>34.190942638893198</v>
          </cell>
        </row>
        <row r="1071">
          <cell r="A1071">
            <v>183653.83433483401</v>
          </cell>
          <cell r="B1071">
            <v>-25.087476606764699</v>
          </cell>
          <cell r="C1071">
            <v>33.7608817344451</v>
          </cell>
        </row>
        <row r="1072">
          <cell r="A1072">
            <v>185353.16234148099</v>
          </cell>
          <cell r="B1072">
            <v>-25.166054611365901</v>
          </cell>
          <cell r="C1072">
            <v>33.327432793901799</v>
          </cell>
        </row>
        <row r="1073">
          <cell r="A1073">
            <v>187068.21403658</v>
          </cell>
          <cell r="B1073">
            <v>-25.244609709049001</v>
          </cell>
          <cell r="C1073">
            <v>32.890590716251701</v>
          </cell>
        </row>
        <row r="1074">
          <cell r="A1074">
            <v>188799.13490962901</v>
          </cell>
          <cell r="B1074">
            <v>-25.323141904611099</v>
          </cell>
          <cell r="C1074">
            <v>32.450350730380102</v>
          </cell>
        </row>
        <row r="1075">
          <cell r="A1075">
            <v>190546.07179632399</v>
          </cell>
          <cell r="B1075">
            <v>-25.401651207835101</v>
          </cell>
          <cell r="C1075">
            <v>32.006708402250297</v>
          </cell>
        </row>
        <row r="1076">
          <cell r="A1076">
            <v>192309.17289101501</v>
          </cell>
          <cell r="B1076">
            <v>-25.480137633724201</v>
          </cell>
          <cell r="C1076">
            <v>31.559659642033299</v>
          </cell>
        </row>
        <row r="1077">
          <cell r="A1077">
            <v>194088.587759277</v>
          </cell>
          <cell r="B1077">
            <v>-25.558601202737801</v>
          </cell>
          <cell r="C1077">
            <v>31.1092007111816</v>
          </cell>
        </row>
        <row r="1078">
          <cell r="A1078">
            <v>195884.46735059799</v>
          </cell>
          <cell r="B1078">
            <v>-25.637041941029299</v>
          </cell>
          <cell r="C1078">
            <v>30.655328229437099</v>
          </cell>
        </row>
        <row r="1079">
          <cell r="A1079">
            <v>197696.96401118601</v>
          </cell>
          <cell r="B1079">
            <v>-25.715459880684499</v>
          </cell>
          <cell r="C1079">
            <v>30.198039181762301</v>
          </cell>
        </row>
        <row r="1080">
          <cell r="A1080">
            <v>199526.23149688699</v>
          </cell>
          <cell r="B1080">
            <v>-25.793855059961601</v>
          </cell>
          <cell r="C1080">
            <v>29.737330925193898</v>
          </cell>
        </row>
        <row r="1081">
          <cell r="A1081">
            <v>201372.42498623801</v>
          </cell>
          <cell r="B1081">
            <v>-25.8722275235315</v>
          </cell>
          <cell r="C1081">
            <v>29.273201195599999</v>
          </cell>
        </row>
        <row r="1082">
          <cell r="A1082">
            <v>203235.70109362199</v>
          </cell>
          <cell r="B1082">
            <v>-25.950577322719301</v>
          </cell>
          <cell r="C1082">
            <v>28.805648114340801</v>
          </cell>
        </row>
        <row r="1083">
          <cell r="A1083">
            <v>205116.217882556</v>
          </cell>
          <cell r="B1083">
            <v>-26.0289045157452</v>
          </cell>
          <cell r="C1083">
            <v>28.3346701948178</v>
          </cell>
        </row>
        <row r="1084">
          <cell r="A1084">
            <v>207014.13487910401</v>
          </cell>
          <cell r="B1084">
            <v>-26.107209167966701</v>
          </cell>
          <cell r="C1084">
            <v>27.860266348905199</v>
          </cell>
        </row>
        <row r="1085">
          <cell r="A1085">
            <v>208929.61308540401</v>
          </cell>
          <cell r="B1085">
            <v>-26.185491352119801</v>
          </cell>
          <cell r="C1085">
            <v>27.382435893253799</v>
          </cell>
        </row>
        <row r="1086">
          <cell r="A1086">
            <v>210862.81499332801</v>
          </cell>
          <cell r="B1086">
            <v>-26.2637511485601</v>
          </cell>
          <cell r="C1086">
            <v>26.901178555454202</v>
          </cell>
        </row>
        <row r="1087">
          <cell r="A1087">
            <v>212813.90459827101</v>
          </cell>
          <cell r="B1087">
            <v>-26.3419886455039</v>
          </cell>
          <cell r="C1087">
            <v>26.416494480054102</v>
          </cell>
        </row>
        <row r="1088">
          <cell r="A1088">
            <v>214783.04741305299</v>
          </cell>
          <cell r="B1088">
            <v>-26.420203939266798</v>
          </cell>
          <cell r="C1088">
            <v>25.9283842344175</v>
          </cell>
        </row>
        <row r="1089">
          <cell r="A1089">
            <v>216770.41048196901</v>
          </cell>
          <cell r="B1089">
            <v>-26.498397134503499</v>
          </cell>
          <cell r="C1089">
            <v>25.436848814412802</v>
          </cell>
        </row>
        <row r="1090">
          <cell r="A1090">
            <v>218776.162394955</v>
          </cell>
          <cell r="B1090">
            <v>-26.576568344443402</v>
          </cell>
          <cell r="C1090">
            <v>24.941889649926001</v>
          </cell>
        </row>
        <row r="1091">
          <cell r="A1091">
            <v>220800.47330188999</v>
          </cell>
          <cell r="B1091">
            <v>-26.654717691126901</v>
          </cell>
          <cell r="C1091">
            <v>24.443508610178402</v>
          </cell>
        </row>
        <row r="1092">
          <cell r="A1092">
            <v>222843.51492702999</v>
          </cell>
          <cell r="B1092">
            <v>-26.732845305637799</v>
          </cell>
          <cell r="C1092">
            <v>23.9417080088501</v>
          </cell>
        </row>
        <row r="1093">
          <cell r="A1093">
            <v>224905.46058357801</v>
          </cell>
          <cell r="B1093">
            <v>-26.810951328334401</v>
          </cell>
          <cell r="C1093">
            <v>23.436490608986201</v>
          </cell>
        </row>
        <row r="1094">
          <cell r="A1094">
            <v>226986.48518838201</v>
          </cell>
          <cell r="B1094">
            <v>-26.889035909076899</v>
          </cell>
          <cell r="C1094">
            <v>22.927859627683802</v>
          </cell>
        </row>
        <row r="1095">
          <cell r="A1095">
            <v>229086.76527677701</v>
          </cell>
          <cell r="B1095">
            <v>-26.967099207452801</v>
          </cell>
          <cell r="C1095">
            <v>22.415818740543799</v>
          </cell>
        </row>
        <row r="1096">
          <cell r="A1096">
            <v>231206.479017559</v>
          </cell>
          <cell r="B1096">
            <v>-27.045141392997699</v>
          </cell>
          <cell r="C1096">
            <v>21.9003720858774</v>
          </cell>
        </row>
        <row r="1097">
          <cell r="A1097">
            <v>233345.8062281</v>
          </cell>
          <cell r="B1097">
            <v>-27.123162645413199</v>
          </cell>
          <cell r="C1097">
            <v>21.381524268654399</v>
          </cell>
        </row>
        <row r="1098">
          <cell r="A1098">
            <v>235504.92838960001</v>
          </cell>
          <cell r="B1098">
            <v>-27.201163154779699</v>
          </cell>
          <cell r="C1098">
            <v>20.859280364187502</v>
          </cell>
        </row>
        <row r="1099">
          <cell r="A1099">
            <v>237684.02866248699</v>
          </cell>
          <cell r="B1099">
            <v>-27.279143121765902</v>
          </cell>
          <cell r="C1099">
            <v>20.333645921531101</v>
          </cell>
        </row>
        <row r="1100">
          <cell r="A1100">
            <v>239883.29190194799</v>
          </cell>
          <cell r="B1100">
            <v>-27.3571027578318</v>
          </cell>
          <cell r="C1100">
            <v>19.8046269665906</v>
          </cell>
        </row>
        <row r="1101">
          <cell r="A1101">
            <v>242102.904673618</v>
          </cell>
          <cell r="B1101">
            <v>-27.4350422854275</v>
          </cell>
          <cell r="C1101">
            <v>19.2722300049303</v>
          </cell>
        </row>
        <row r="1102">
          <cell r="A1102">
            <v>244343.05526939701</v>
          </cell>
          <cell r="B1102">
            <v>-27.512961938186098</v>
          </cell>
          <cell r="C1102">
            <v>18.736462024262799</v>
          </cell>
        </row>
        <row r="1103">
          <cell r="A1103">
            <v>246603.93372343399</v>
          </cell>
          <cell r="B1103">
            <v>-27.590861961109901</v>
          </cell>
          <cell r="C1103">
            <v>18.197330496612398</v>
          </cell>
        </row>
        <row r="1104">
          <cell r="A1104">
            <v>248885.73182823899</v>
          </cell>
          <cell r="B1104">
            <v>-27.668742610750101</v>
          </cell>
          <cell r="C1104">
            <v>17.654843380141301</v>
          </cell>
        </row>
        <row r="1105">
          <cell r="A1105">
            <v>251188.643150958</v>
          </cell>
          <cell r="B1105">
            <v>-27.746604155380702</v>
          </cell>
          <cell r="C1105">
            <v>17.109009120619501</v>
          </cell>
        </row>
        <row r="1106">
          <cell r="A1106">
            <v>253512.86304979</v>
          </cell>
          <cell r="B1106">
            <v>-27.824446875163499</v>
          </cell>
          <cell r="C1106">
            <v>16.559836652541499</v>
          </cell>
        </row>
        <row r="1107">
          <cell r="A1107">
            <v>255858.58869056401</v>
          </cell>
          <cell r="B1107">
            <v>-27.902271062305601</v>
          </cell>
          <cell r="C1107">
            <v>16.007335399856998</v>
          </cell>
        </row>
        <row r="1108">
          <cell r="A1108">
            <v>258226.01906345901</v>
          </cell>
          <cell r="B1108">
            <v>-27.980077021209599</v>
          </cell>
          <cell r="C1108">
            <v>15.4515152763261</v>
          </cell>
        </row>
        <row r="1109">
          <cell r="A1109">
            <v>260615.35499988901</v>
          </cell>
          <cell r="B1109">
            <v>-28.0578650686145</v>
          </cell>
          <cell r="C1109">
            <v>14.892386685468299</v>
          </cell>
        </row>
        <row r="1110">
          <cell r="A1110">
            <v>263026.799189538</v>
          </cell>
          <cell r="B1110">
            <v>-28.135635533726902</v>
          </cell>
          <cell r="C1110">
            <v>14.3299605201069</v>
          </cell>
        </row>
        <row r="1111">
          <cell r="A1111">
            <v>265460.55619755399</v>
          </cell>
          <cell r="B1111">
            <v>-28.221882521710398</v>
          </cell>
          <cell r="C1111">
            <v>13.7426057968023</v>
          </cell>
        </row>
        <row r="1112">
          <cell r="A1112">
            <v>267916.83248190302</v>
          </cell>
          <cell r="B1112">
            <v>-28.2997431831866</v>
          </cell>
          <cell r="C1112">
            <v>13.173082214702299</v>
          </cell>
        </row>
        <row r="1113">
          <cell r="A1113">
            <v>270395.83641088399</v>
          </cell>
          <cell r="B1113">
            <v>-28.3775887289904</v>
          </cell>
          <cell r="C1113">
            <v>12.600286411953901</v>
          </cell>
        </row>
        <row r="1114">
          <cell r="A1114">
            <v>272897.77828080399</v>
          </cell>
          <cell r="B1114">
            <v>-28.455419546075898</v>
          </cell>
          <cell r="C1114">
            <v>12.024231110218601</v>
          </cell>
        </row>
        <row r="1115">
          <cell r="A1115">
            <v>275422.87033381598</v>
          </cell>
          <cell r="B1115">
            <v>-28.533236034281199</v>
          </cell>
          <cell r="C1115">
            <v>11.444929512998399</v>
          </cell>
        </row>
        <row r="1116">
          <cell r="A1116">
            <v>277971.32677592803</v>
          </cell>
          <cell r="B1116">
            <v>-28.611038606400999</v>
          </cell>
          <cell r="C1116">
            <v>10.8623953025921</v>
          </cell>
        </row>
        <row r="1117">
          <cell r="A1117">
            <v>280543.36379517103</v>
          </cell>
          <cell r="B1117">
            <v>-28.688827688245699</v>
          </cell>
          <cell r="C1117">
            <v>10.2766426365671</v>
          </cell>
        </row>
        <row r="1118">
          <cell r="A1118">
            <v>283139.19957993698</v>
          </cell>
          <cell r="B1118">
            <v>-28.7666037186906</v>
          </cell>
          <cell r="C1118">
            <v>9.6876861437344601</v>
          </cell>
        </row>
        <row r="1119">
          <cell r="A1119">
            <v>285759.05433749402</v>
          </cell>
          <cell r="B1119">
            <v>-28.844367149710902</v>
          </cell>
          <cell r="C1119">
            <v>9.0955409196163703</v>
          </cell>
        </row>
        <row r="1120">
          <cell r="A1120">
            <v>288403.15031265997</v>
          </cell>
          <cell r="B1120">
            <v>-28.9221184464053</v>
          </cell>
          <cell r="C1120">
            <v>8.5002225213986993</v>
          </cell>
        </row>
        <row r="1121">
          <cell r="A1121">
            <v>291071.71180665999</v>
          </cell>
          <cell r="B1121">
            <v>-28.999858087005698</v>
          </cell>
          <cell r="C1121">
            <v>7.9017469623542302</v>
          </cell>
        </row>
        <row r="1122">
          <cell r="A1122">
            <v>293764.96519615297</v>
          </cell>
          <cell r="B1122">
            <v>-29.077586562874199</v>
          </cell>
          <cell r="C1122">
            <v>7.3001307057304698</v>
          </cell>
        </row>
        <row r="1123">
          <cell r="A1123">
            <v>296483.138952434</v>
          </cell>
          <cell r="B1123">
            <v>-29.1553043784855</v>
          </cell>
          <cell r="C1123">
            <v>6.6953906580908402</v>
          </cell>
        </row>
        <row r="1124">
          <cell r="A1124">
            <v>299226.463660818</v>
          </cell>
          <cell r="B1124">
            <v>-29.233012051396098</v>
          </cell>
          <cell r="C1124">
            <v>6.08754416209959</v>
          </cell>
        </row>
        <row r="1125">
          <cell r="A1125">
            <v>301995.17204020103</v>
          </cell>
          <cell r="B1125">
            <v>-29.310710112198699</v>
          </cell>
          <cell r="C1125">
            <v>5.4766089887425302</v>
          </cell>
        </row>
        <row r="1126">
          <cell r="A1126">
            <v>304789.49896279798</v>
          </cell>
          <cell r="B1126">
            <v>-29.388399104461801</v>
          </cell>
          <cell r="C1126">
            <v>4.86260332897269</v>
          </cell>
        </row>
        <row r="1127">
          <cell r="A1127">
            <v>307609.681474071</v>
          </cell>
          <cell r="B1127">
            <v>-29.4660795846555</v>
          </cell>
          <cell r="C1127">
            <v>4.2455457847733804</v>
          </cell>
        </row>
        <row r="1128">
          <cell r="A1128">
            <v>310455.95881283499</v>
          </cell>
          <cell r="B1128">
            <v>-29.543752122061001</v>
          </cell>
          <cell r="C1128">
            <v>3.6254553596313399</v>
          </cell>
        </row>
        <row r="1129">
          <cell r="A1129">
            <v>313328.57243155799</v>
          </cell>
          <cell r="B1129">
            <v>-29.621417298665399</v>
          </cell>
          <cell r="C1129">
            <v>3.0023514484084699</v>
          </cell>
        </row>
        <row r="1130">
          <cell r="A1130">
            <v>316227.76601683698</v>
          </cell>
          <cell r="B1130">
            <v>-29.699075709041001</v>
          </cell>
          <cell r="C1130">
            <v>2.37625382660657</v>
          </cell>
        </row>
        <row r="1131">
          <cell r="A1131">
            <v>319153.78551007499</v>
          </cell>
          <cell r="B1131">
            <v>-29.7767279602092</v>
          </cell>
          <cell r="C1131">
            <v>1.7471826390160199</v>
          </cell>
        </row>
        <row r="1132">
          <cell r="A1132">
            <v>322106.87912834302</v>
          </cell>
          <cell r="B1132">
            <v>-29.8543746714885</v>
          </cell>
          <cell r="C1132">
            <v>1.11515838774111</v>
          </cell>
        </row>
        <row r="1133">
          <cell r="A1133">
            <v>325087.29738543398</v>
          </cell>
          <cell r="B1133">
            <v>-29.932016474326499</v>
          </cell>
          <cell r="C1133">
            <v>0.480201919595516</v>
          </cell>
        </row>
        <row r="1134">
          <cell r="A1134">
            <v>328095.29311311903</v>
          </cell>
          <cell r="B1134">
            <v>-30.009654012116599</v>
          </cell>
          <cell r="C1134">
            <v>-0.15766558714426901</v>
          </cell>
        </row>
        <row r="1135">
          <cell r="A1135">
            <v>331131.12148258998</v>
          </cell>
          <cell r="B1135">
            <v>-30.087287939998198</v>
          </cell>
          <cell r="C1135">
            <v>-0.798422636628072</v>
          </cell>
        </row>
        <row r="1136">
          <cell r="A1136">
            <v>334195.04002611397</v>
          </cell>
          <cell r="B1136">
            <v>-30.164918924641899</v>
          </cell>
          <cell r="C1136">
            <v>-1.4420474299756201</v>
          </cell>
        </row>
        <row r="1137">
          <cell r="A1137">
            <v>337287.30865886802</v>
          </cell>
          <cell r="B1137">
            <v>-30.242547644018</v>
          </cell>
          <cell r="C1137">
            <v>-2.08851788048224</v>
          </cell>
        </row>
        <row r="1138">
          <cell r="A1138">
            <v>340408.189701</v>
          </cell>
          <cell r="B1138">
            <v>-30.320174787149799</v>
          </cell>
          <cell r="C1138">
            <v>-2.7378116294907802</v>
          </cell>
        </row>
        <row r="1139">
          <cell r="A1139">
            <v>343557.94789987401</v>
          </cell>
          <cell r="B1139">
            <v>-30.397801053852099</v>
          </cell>
          <cell r="C1139">
            <v>-3.3899060629367499</v>
          </cell>
        </row>
        <row r="1140">
          <cell r="A1140">
            <v>346736.85045253101</v>
          </cell>
          <cell r="B1140">
            <v>-30.475427154452699</v>
          </cell>
          <cell r="C1140">
            <v>-4.0447783285814998</v>
          </cell>
        </row>
        <row r="1141">
          <cell r="A1141">
            <v>349945.16702835599</v>
          </cell>
          <cell r="B1141">
            <v>-30.553053809501101</v>
          </cell>
          <cell r="C1141">
            <v>-4.7024053539291897</v>
          </cell>
        </row>
        <row r="1142">
          <cell r="A1142">
            <v>353183.16979195602</v>
          </cell>
          <cell r="B1142">
            <v>-30.628051417425802</v>
          </cell>
          <cell r="C1142">
            <v>-5.3642491994384196</v>
          </cell>
        </row>
        <row r="1143">
          <cell r="A1143">
            <v>356451.13342624297</v>
          </cell>
          <cell r="B1143">
            <v>-30.7056299903963</v>
          </cell>
          <cell r="C1143">
            <v>-6.0273587971067997</v>
          </cell>
        </row>
        <row r="1144">
          <cell r="A1144">
            <v>359749.33515574201</v>
          </cell>
          <cell r="B1144">
            <v>-30.7832103305381</v>
          </cell>
          <cell r="C1144">
            <v>-6.69315391602556</v>
          </cell>
        </row>
        <row r="1145">
          <cell r="A1145">
            <v>363078.05477009999</v>
          </cell>
          <cell r="B1145">
            <v>-30.860793176761199</v>
          </cell>
          <cell r="C1145">
            <v>-7.3616108238133302</v>
          </cell>
        </row>
        <row r="1146">
          <cell r="A1146">
            <v>366437.57464783301</v>
          </cell>
          <cell r="B1146">
            <v>-30.938379276176299</v>
          </cell>
          <cell r="C1146">
            <v>-8.0327056687797906</v>
          </cell>
        </row>
        <row r="1147">
          <cell r="A1147">
            <v>369828.17978026503</v>
          </cell>
          <cell r="B1147">
            <v>-31.0159693837155</v>
          </cell>
          <cell r="C1147">
            <v>-8.7064145021690198</v>
          </cell>
        </row>
        <row r="1148">
          <cell r="A1148">
            <v>373250.15779571998</v>
          </cell>
          <cell r="B1148">
            <v>-31.093564261742301</v>
          </cell>
          <cell r="C1148">
            <v>-9.38271330116177</v>
          </cell>
        </row>
        <row r="1149">
          <cell r="A1149">
            <v>376703.79898390803</v>
          </cell>
          <cell r="B1149">
            <v>-31.171164679649301</v>
          </cell>
          <cell r="C1149">
            <v>-10.061577992630401</v>
          </cell>
        </row>
        <row r="1150">
          <cell r="A1150">
            <v>380189.39632056101</v>
          </cell>
          <cell r="B1150">
            <v>-31.248771413449202</v>
          </cell>
          <cell r="C1150">
            <v>-10.7429844776736</v>
          </cell>
        </row>
        <row r="1151">
          <cell r="A1151">
            <v>383707.24549227802</v>
          </cell>
          <cell r="B1151">
            <v>-31.326385245353499</v>
          </cell>
          <cell r="C1151">
            <v>-11.4269086569316</v>
          </cell>
        </row>
        <row r="1152">
          <cell r="A1152">
            <v>387257.644921617</v>
          </cell>
          <cell r="B1152">
            <v>-31.4040069633472</v>
          </cell>
          <cell r="C1152">
            <v>-12.113326456700101</v>
          </cell>
        </row>
        <row r="1153">
          <cell r="A1153">
            <v>390840.89579240099</v>
          </cell>
          <cell r="B1153">
            <v>-31.481637360754799</v>
          </cell>
          <cell r="C1153">
            <v>-12.8022138558613</v>
          </cell>
        </row>
        <row r="1154">
          <cell r="A1154">
            <v>394457.30207527801</v>
          </cell>
          <cell r="B1154">
            <v>-31.559277235803101</v>
          </cell>
          <cell r="C1154">
            <v>-13.4935469136365</v>
          </cell>
        </row>
        <row r="1155">
          <cell r="A1155">
            <v>398107.17055349599</v>
          </cell>
          <cell r="B1155">
            <v>-31.636927391179501</v>
          </cell>
          <cell r="C1155">
            <v>-14.187301798192699</v>
          </cell>
        </row>
        <row r="1156">
          <cell r="A1156">
            <v>401790.81084893999</v>
          </cell>
          <cell r="B1156">
            <v>-31.714588633590399</v>
          </cell>
          <cell r="C1156">
            <v>-14.8834548161072</v>
          </cell>
        </row>
        <row r="1157">
          <cell r="A1157">
            <v>405508.53544838302</v>
          </cell>
          <cell r="B1157">
            <v>-31.792261773317701</v>
          </cell>
          <cell r="C1157">
            <v>-15.5819824427236</v>
          </cell>
        </row>
        <row r="1158">
          <cell r="A1158">
            <v>409260.65973001003</v>
          </cell>
          <cell r="B1158">
            <v>-31.869947623779801</v>
          </cell>
          <cell r="C1158">
            <v>-16.2828613534138</v>
          </cell>
        </row>
        <row r="1159">
          <cell r="A1159">
            <v>413047.50199016102</v>
          </cell>
          <cell r="B1159">
            <v>-31.947647001095799</v>
          </cell>
          <cell r="C1159">
            <v>-16.986068455770901</v>
          </cell>
        </row>
        <row r="1160">
          <cell r="A1160">
            <v>416869.38347033499</v>
          </cell>
          <cell r="B1160">
            <v>-32.025360723657101</v>
          </cell>
          <cell r="C1160">
            <v>-17.691580922769599</v>
          </cell>
        </row>
        <row r="1161">
          <cell r="A1161">
            <v>420726.628384443</v>
          </cell>
          <cell r="B1161">
            <v>-32.103089611708597</v>
          </cell>
          <cell r="C1161">
            <v>-18.399376226908</v>
          </cell>
        </row>
        <row r="1162">
          <cell r="A1162">
            <v>424619.563946312</v>
          </cell>
          <cell r="B1162">
            <v>-32.1808344869428</v>
          </cell>
          <cell r="C1162">
            <v>-19.109432175379599</v>
          </cell>
        </row>
        <row r="1163">
          <cell r="A1163">
            <v>428548.52039743902</v>
          </cell>
          <cell r="B1163">
            <v>-32.258596172108497</v>
          </cell>
          <cell r="C1163">
            <v>-19.8217269463013</v>
          </cell>
        </row>
        <row r="1164">
          <cell r="A1164">
            <v>432513.83103500801</v>
          </cell>
          <cell r="B1164">
            <v>-32.336375490640002</v>
          </cell>
          <cell r="C1164">
            <v>-20.5362391260389</v>
          </cell>
        </row>
        <row r="1165">
          <cell r="A1165">
            <v>436515.83224016498</v>
          </cell>
          <cell r="B1165">
            <v>-32.414173266307998</v>
          </cell>
          <cell r="C1165">
            <v>-21.252947747673801</v>
          </cell>
        </row>
        <row r="1166">
          <cell r="A1166">
            <v>440554.863506553</v>
          </cell>
          <cell r="B1166">
            <v>-32.486146657528202</v>
          </cell>
          <cell r="C1166">
            <v>-21.934624030310601</v>
          </cell>
        </row>
        <row r="1167">
          <cell r="A1167">
            <v>444631.26746910799</v>
          </cell>
          <cell r="B1167">
            <v>-32.563935581308101</v>
          </cell>
          <cell r="C1167">
            <v>-22.655000388933502</v>
          </cell>
        </row>
        <row r="1168">
          <cell r="A1168">
            <v>448745.38993313198</v>
          </cell>
          <cell r="B1168">
            <v>-32.641745618937101</v>
          </cell>
          <cell r="C1168">
            <v>-23.377506183270199</v>
          </cell>
        </row>
        <row r="1169">
          <cell r="A1169">
            <v>452897.57990362</v>
          </cell>
          <cell r="B1169">
            <v>-32.7195776052464</v>
          </cell>
          <cell r="C1169">
            <v>-24.102122683836502</v>
          </cell>
        </row>
        <row r="1170">
          <cell r="A1170">
            <v>457088.18961487501</v>
          </cell>
          <cell r="B1170">
            <v>-32.797432374218097</v>
          </cell>
          <cell r="C1170">
            <v>-24.828831822836499</v>
          </cell>
        </row>
        <row r="1171">
          <cell r="A1171">
            <v>461317.57456037903</v>
          </cell>
          <cell r="B1171">
            <v>-32.875310758870498</v>
          </cell>
          <cell r="C1171">
            <v>-25.557616240696898</v>
          </cell>
        </row>
        <row r="1172">
          <cell r="A1172">
            <v>465586.09352295898</v>
          </cell>
          <cell r="B1172">
            <v>-32.953213591203202</v>
          </cell>
          <cell r="C1172">
            <v>-26.288459334172899</v>
          </cell>
        </row>
        <row r="1173">
          <cell r="A1173">
            <v>469894.10860521498</v>
          </cell>
          <cell r="B1173">
            <v>-33.031141702209297</v>
          </cell>
          <cell r="C1173">
            <v>-27.021345306120999</v>
          </cell>
        </row>
        <row r="1174">
          <cell r="A1174">
            <v>474241.98526024399</v>
          </cell>
          <cell r="B1174">
            <v>-33.109095921963402</v>
          </cell>
          <cell r="C1174">
            <v>-27.7562592170298</v>
          </cell>
        </row>
        <row r="1175">
          <cell r="A1175">
            <v>478630.09232263803</v>
          </cell>
          <cell r="B1175">
            <v>-33.187077079794697</v>
          </cell>
          <cell r="C1175">
            <v>-28.493187038412</v>
          </cell>
        </row>
        <row r="1176">
          <cell r="A1176">
            <v>483058.80203977198</v>
          </cell>
          <cell r="B1176">
            <v>-33.2650860045526</v>
          </cell>
          <cell r="C1176">
            <v>-29.232115708171001</v>
          </cell>
        </row>
        <row r="1177">
          <cell r="A1177">
            <v>487528.490103385</v>
          </cell>
          <cell r="B1177">
            <v>-33.343123524976903</v>
          </cell>
          <cell r="C1177">
            <v>-29.973033188062502</v>
          </cell>
        </row>
        <row r="1178">
          <cell r="A1178">
            <v>492039.53568145097</v>
          </cell>
          <cell r="B1178">
            <v>-33.421190470182403</v>
          </cell>
          <cell r="C1178">
            <v>-30.715928523393401</v>
          </cell>
        </row>
        <row r="1179">
          <cell r="A1179">
            <v>496592.32145033497</v>
          </cell>
          <cell r="B1179">
            <v>-33.499287670271102</v>
          </cell>
          <cell r="C1179">
            <v>-31.4607919050897</v>
          </cell>
        </row>
        <row r="1180">
          <cell r="A1180">
            <v>501187.23362727201</v>
          </cell>
          <cell r="B1180">
            <v>-33.577415957083502</v>
          </cell>
          <cell r="C1180">
            <v>-32.207614734308997</v>
          </cell>
        </row>
        <row r="1181">
          <cell r="A1181">
            <v>505824.66200311302</v>
          </cell>
          <cell r="B1181">
            <v>-33.655576165104598</v>
          </cell>
          <cell r="C1181">
            <v>-32.956389689757501</v>
          </cell>
        </row>
        <row r="1182">
          <cell r="A1182">
            <v>510504.99997540598</v>
          </cell>
          <cell r="B1182">
            <v>-33.733769132538299</v>
          </cell>
          <cell r="C1182">
            <v>-33.707110797913998</v>
          </cell>
        </row>
        <row r="1183">
          <cell r="A1183">
            <v>515228.64458175597</v>
          </cell>
          <cell r="B1183">
            <v>-33.8119957025677</v>
          </cell>
          <cell r="C1183">
            <v>-34.459773506357202</v>
          </cell>
        </row>
        <row r="1184">
          <cell r="A1184">
            <v>519995.99653351598</v>
          </cell>
          <cell r="B1184">
            <v>-33.8902567248184</v>
          </cell>
          <cell r="C1184">
            <v>-35.214374760433302</v>
          </cell>
        </row>
        <row r="1185">
          <cell r="A1185">
            <v>524807.46024977195</v>
          </cell>
          <cell r="B1185">
            <v>-33.968553057044197</v>
          </cell>
          <cell r="C1185">
            <v>-35.970913083508499</v>
          </cell>
        </row>
        <row r="1186">
          <cell r="A1186">
            <v>529663.44389165798</v>
          </cell>
          <cell r="B1186">
            <v>-34.043485314526102</v>
          </cell>
          <cell r="C1186">
            <v>-36.740018326303797</v>
          </cell>
        </row>
        <row r="1187">
          <cell r="A1187">
            <v>534564.35939697095</v>
          </cell>
          <cell r="B1187">
            <v>-34.121780210871101</v>
          </cell>
          <cell r="C1187">
            <v>-37.500618869586901</v>
          </cell>
        </row>
        <row r="1188">
          <cell r="A1188">
            <v>539510.62251512695</v>
          </cell>
          <cell r="B1188">
            <v>-34.200111520799702</v>
          </cell>
          <cell r="C1188">
            <v>-38.263165315485303</v>
          </cell>
        </row>
        <row r="1189">
          <cell r="A1189">
            <v>544502.65284242004</v>
          </cell>
          <cell r="B1189">
            <v>-34.278480128320801</v>
          </cell>
          <cell r="C1189">
            <v>-39.027663429796497</v>
          </cell>
        </row>
        <row r="1190">
          <cell r="A1190">
            <v>549540.87385762401</v>
          </cell>
          <cell r="B1190">
            <v>-34.356886937641903</v>
          </cell>
          <cell r="C1190">
            <v>-39.794121023040297</v>
          </cell>
        </row>
        <row r="1191">
          <cell r="A1191">
            <v>554625.71295791003</v>
          </cell>
          <cell r="B1191">
            <v>-34.435332876663203</v>
          </cell>
          <cell r="C1191">
            <v>-40.562548059069201</v>
          </cell>
        </row>
        <row r="1192">
          <cell r="A1192">
            <v>559757.60149510996</v>
          </cell>
          <cell r="B1192">
            <v>-34.513818900871698</v>
          </cell>
          <cell r="C1192">
            <v>-41.332956769888</v>
          </cell>
        </row>
        <row r="1193">
          <cell r="A1193">
            <v>564936.97481230204</v>
          </cell>
          <cell r="B1193">
            <v>-34.592345997665198</v>
          </cell>
          <cell r="C1193">
            <v>-42.105361777220999</v>
          </cell>
        </row>
        <row r="1194">
          <cell r="A1194">
            <v>570164.27228074695</v>
          </cell>
          <cell r="B1194">
            <v>-34.670915191142001</v>
          </cell>
          <cell r="C1194">
            <v>-42.879780221451398</v>
          </cell>
        </row>
        <row r="1195">
          <cell r="A1195">
            <v>575439.93733715604</v>
          </cell>
          <cell r="B1195">
            <v>-34.749527547388602</v>
          </cell>
          <cell r="C1195">
            <v>-43.656231898614898</v>
          </cell>
        </row>
        <row r="1196">
          <cell r="A1196">
            <v>580764.41752131202</v>
          </cell>
          <cell r="B1196">
            <v>-34.828184180305499</v>
          </cell>
          <cell r="C1196">
            <v>-44.434739406231699</v>
          </cell>
        </row>
        <row r="1197">
          <cell r="A1197">
            <v>586138.164514028</v>
          </cell>
          <cell r="B1197">
            <v>-34.906886258005898</v>
          </cell>
          <cell r="C1197">
            <v>-45.215328298843502</v>
          </cell>
        </row>
        <row r="1198">
          <cell r="A1198">
            <v>591561.63417547406</v>
          </cell>
          <cell r="B1198">
            <v>-34.985635009828798</v>
          </cell>
          <cell r="C1198">
            <v>-45.998027254249003</v>
          </cell>
        </row>
        <row r="1199">
          <cell r="A1199">
            <v>597035.28658383596</v>
          </cell>
          <cell r="B1199">
            <v>-35.064431734003499</v>
          </cell>
          <cell r="C1199">
            <v>-46.782868251565702</v>
          </cell>
        </row>
        <row r="1200">
          <cell r="A1200">
            <v>602559.58607435797</v>
          </cell>
          <cell r="B1200">
            <v>-35.1432778060083</v>
          </cell>
          <cell r="C1200">
            <v>-47.569886762390901</v>
          </cell>
        </row>
        <row r="1201">
          <cell r="A1201">
            <v>608135.00127871695</v>
          </cell>
          <cell r="B1201">
            <v>-35.222174687658097</v>
          </cell>
          <cell r="C1201">
            <v>-48.359121956548101</v>
          </cell>
        </row>
        <row r="1202">
          <cell r="A1202">
            <v>613762.00516479404</v>
          </cell>
          <cell r="B1202">
            <v>-35.301123936962398</v>
          </cell>
          <cell r="C1202">
            <v>-49.150616924096198</v>
          </cell>
        </row>
        <row r="1203">
          <cell r="A1203">
            <v>619441.07507678098</v>
          </cell>
          <cell r="B1203">
            <v>-35.392678104888198</v>
          </cell>
          <cell r="C1203">
            <v>-49.942535509957402</v>
          </cell>
        </row>
        <row r="1204">
          <cell r="A1204">
            <v>625172.69277568604</v>
          </cell>
          <cell r="B1204">
            <v>-35.471958705387699</v>
          </cell>
          <cell r="C1204">
            <v>-50.738550410749198</v>
          </cell>
        </row>
        <row r="1205">
          <cell r="A1205">
            <v>630957.34448019206</v>
          </cell>
          <cell r="B1205">
            <v>-35.551300940262202</v>
          </cell>
          <cell r="C1205">
            <v>-51.536973535140099</v>
          </cell>
        </row>
        <row r="1206">
          <cell r="A1206">
            <v>636795.52090791601</v>
          </cell>
          <cell r="B1206">
            <v>-35.630706936360703</v>
          </cell>
          <cell r="C1206">
            <v>-52.3378660387568</v>
          </cell>
        </row>
        <row r="1207">
          <cell r="A1207">
            <v>642687.71731701901</v>
          </cell>
          <cell r="B1207">
            <v>-35.710178979806997</v>
          </cell>
          <cell r="C1207">
            <v>-53.141294425093399</v>
          </cell>
        </row>
        <row r="1208">
          <cell r="A1208">
            <v>648634.43354823801</v>
          </cell>
          <cell r="B1208">
            <v>-35.789719531018903</v>
          </cell>
          <cell r="C1208">
            <v>-53.9473309193598</v>
          </cell>
        </row>
        <row r="1209">
          <cell r="A1209">
            <v>654636.17406727397</v>
          </cell>
          <cell r="B1209">
            <v>-35.869331240583101</v>
          </cell>
          <cell r="C1209">
            <v>-54.756053881567802</v>
          </cell>
        </row>
        <row r="1210">
          <cell r="A1210">
            <v>660693.44800759596</v>
          </cell>
          <cell r="B1210">
            <v>-35.949016965934803</v>
          </cell>
          <cell r="C1210">
            <v>-55.567548264937102</v>
          </cell>
        </row>
        <row r="1211">
          <cell r="A1211">
            <v>666806.76921362104</v>
          </cell>
          <cell r="B1211">
            <v>-36.028779788766698</v>
          </cell>
          <cell r="C1211">
            <v>-56.381906126887401</v>
          </cell>
        </row>
        <row r="1212">
          <cell r="A1212">
            <v>672976.65628431796</v>
          </cell>
          <cell r="B1212">
            <v>-36.108623033051998</v>
          </cell>
          <cell r="C1212">
            <v>-57.199227201346901</v>
          </cell>
        </row>
        <row r="1213">
          <cell r="A1213">
            <v>679203.63261718396</v>
          </cell>
          <cell r="B1213">
            <v>-36.188550283517699</v>
          </cell>
          <cell r="C1213">
            <v>-58.019619542935303</v>
          </cell>
        </row>
        <row r="1214">
          <cell r="A1214">
            <v>685488.22645266203</v>
          </cell>
          <cell r="B1214">
            <v>-36.268565404347001</v>
          </cell>
          <cell r="C1214">
            <v>-58.843200255805101</v>
          </cell>
        </row>
        <row r="1215">
          <cell r="A1215">
            <v>691830.97091893596</v>
          </cell>
          <cell r="B1215">
            <v>-36.348672557811298</v>
          </cell>
          <cell r="C1215">
            <v>-59.670096322722401</v>
          </cell>
        </row>
        <row r="1216">
          <cell r="A1216">
            <v>698232.404077171</v>
          </cell>
          <cell r="B1216">
            <v>-36.428876222435001</v>
          </cell>
          <cell r="C1216">
            <v>-60.500445553468403</v>
          </cell>
        </row>
        <row r="1217">
          <cell r="A1217">
            <v>704693.06896714598</v>
          </cell>
          <cell r="B1217">
            <v>-36.503662276966502</v>
          </cell>
          <cell r="C1217">
            <v>-61.345382531123299</v>
          </cell>
        </row>
        <row r="1218">
          <cell r="A1218">
            <v>711213.51365332899</v>
          </cell>
          <cell r="B1218">
            <v>-36.583961688526202</v>
          </cell>
          <cell r="C1218">
            <v>-62.183309984258003</v>
          </cell>
        </row>
        <row r="1219">
          <cell r="A1219">
            <v>717794.29127136106</v>
          </cell>
          <cell r="B1219">
            <v>-36.6643709632392</v>
          </cell>
          <cell r="C1219">
            <v>-63.025184893608902</v>
          </cell>
        </row>
        <row r="1220">
          <cell r="A1220">
            <v>724435.96007499006</v>
          </cell>
          <cell r="B1220">
            <v>-36.744895956596999</v>
          </cell>
          <cell r="C1220">
            <v>-63.8712012948465</v>
          </cell>
        </row>
        <row r="1221">
          <cell r="A1221">
            <v>731139.08348341705</v>
          </cell>
          <cell r="B1221">
            <v>-36.825542898857698</v>
          </cell>
          <cell r="C1221">
            <v>-64.721571633907004</v>
          </cell>
        </row>
        <row r="1222">
          <cell r="A1222">
            <v>737904.23012910096</v>
          </cell>
          <cell r="B1222">
            <v>-36.906318392295297</v>
          </cell>
          <cell r="C1222">
            <v>-65.576529178685902</v>
          </cell>
        </row>
        <row r="1223">
          <cell r="A1223">
            <v>744731.97390598804</v>
          </cell>
          <cell r="B1223">
            <v>-36.9872293990448</v>
          </cell>
          <cell r="C1223">
            <v>-66.436330900458302</v>
          </cell>
        </row>
        <row r="1224">
          <cell r="A1224">
            <v>751622.89401820605</v>
          </cell>
          <cell r="B1224">
            <v>-37.068283216384401</v>
          </cell>
          <cell r="C1224">
            <v>-67.301260939963498</v>
          </cell>
        </row>
        <row r="1225">
          <cell r="A1225">
            <v>758577.57502918295</v>
          </cell>
          <cell r="B1225">
            <v>-37.1494874353169</v>
          </cell>
          <cell r="C1225">
            <v>-68.171634805934005</v>
          </cell>
        </row>
        <row r="1226">
          <cell r="A1226">
            <v>765596.60691125598</v>
          </cell>
          <cell r="B1226">
            <v>-37.2308498769967</v>
          </cell>
          <cell r="C1226">
            <v>-69.047804497451196</v>
          </cell>
        </row>
        <row r="1227">
          <cell r="A1227">
            <v>772680.58509570197</v>
          </cell>
          <cell r="B1227">
            <v>-37.312378499756498</v>
          </cell>
          <cell r="C1227">
            <v>-69.9301647998671</v>
          </cell>
        </row>
        <row r="1228">
          <cell r="A1228">
            <v>779830.11052325903</v>
          </cell>
          <cell r="B1228">
            <v>-37.394081267016098</v>
          </cell>
          <cell r="C1228">
            <v>-70.819161083070398</v>
          </cell>
        </row>
        <row r="1229">
          <cell r="A1229">
            <v>787045.78969509795</v>
          </cell>
          <cell r="B1229">
            <v>-37.475965962902798</v>
          </cell>
          <cell r="C1229">
            <v>-71.715299038757706</v>
          </cell>
        </row>
        <row r="1230">
          <cell r="A1230">
            <v>794328.23472428205</v>
          </cell>
          <cell r="B1230">
            <v>-37.5519610639424</v>
          </cell>
          <cell r="C1230">
            <v>-72.631948524012699</v>
          </cell>
        </row>
        <row r="1231">
          <cell r="A1231">
            <v>801678.063387678</v>
          </cell>
          <cell r="B1231">
            <v>-37.634109199100799</v>
          </cell>
          <cell r="C1231">
            <v>-73.544433205579395</v>
          </cell>
        </row>
        <row r="1232">
          <cell r="A1232">
            <v>809095.89917838201</v>
          </cell>
          <cell r="B1232">
            <v>-37.716456162648797</v>
          </cell>
          <cell r="C1232">
            <v>-74.466083981756995</v>
          </cell>
        </row>
        <row r="1233">
          <cell r="A1233">
            <v>816582.37135859195</v>
          </cell>
          <cell r="B1233">
            <v>-37.799005280264701</v>
          </cell>
          <cell r="C1233">
            <v>-75.3978097112455</v>
          </cell>
        </row>
        <row r="1234">
          <cell r="A1234">
            <v>824138.115013003</v>
          </cell>
          <cell r="B1234">
            <v>-37.881757031066201</v>
          </cell>
          <cell r="C1234">
            <v>-76.340687329091594</v>
          </cell>
        </row>
        <row r="1235">
          <cell r="A1235">
            <v>831763.77110267</v>
          </cell>
          <cell r="B1235">
            <v>-37.964707767199599</v>
          </cell>
          <cell r="C1235">
            <v>-77.296006959426094</v>
          </cell>
        </row>
        <row r="1236">
          <cell r="A1236">
            <v>839459.98651939805</v>
          </cell>
          <cell r="B1236">
            <v>-38.047847906661197</v>
          </cell>
          <cell r="C1236">
            <v>-78.2653326186756</v>
          </cell>
        </row>
        <row r="1237">
          <cell r="A1237">
            <v>847227.41414059605</v>
          </cell>
          <cell r="B1237">
            <v>-38.131159347810097</v>
          </cell>
          <cell r="C1237">
            <v>-79.250585138471607</v>
          </cell>
        </row>
        <row r="1238">
          <cell r="A1238">
            <v>855066.71288468398</v>
          </cell>
          <cell r="B1238">
            <v>-38.214611709925897</v>
          </cell>
          <cell r="C1238">
            <v>-80.254157366565707</v>
          </cell>
        </row>
        <row r="1239">
          <cell r="A1239">
            <v>862978.54776697</v>
          </cell>
          <cell r="B1239">
            <v>-38.298156762078698</v>
          </cell>
          <cell r="C1239">
            <v>-81.279077274193398</v>
          </cell>
        </row>
        <row r="1240">
          <cell r="A1240">
            <v>870963.58995608101</v>
          </cell>
          <cell r="B1240">
            <v>-38.381719984219799</v>
          </cell>
          <cell r="C1240">
            <v>-82.329243911880397</v>
          </cell>
        </row>
        <row r="1241">
          <cell r="A1241">
            <v>879022.51683088404</v>
          </cell>
          <cell r="B1241">
            <v>-38.4651874583354</v>
          </cell>
          <cell r="C1241">
            <v>-83.409777246129906</v>
          </cell>
        </row>
        <row r="1242">
          <cell r="A1242">
            <v>887156.01203796105</v>
          </cell>
          <cell r="B1242">
            <v>-38.565109937779702</v>
          </cell>
          <cell r="C1242">
            <v>-84.514655269291296</v>
          </cell>
        </row>
        <row r="1243">
          <cell r="A1243">
            <v>895364.76554959302</v>
          </cell>
          <cell r="B1243">
            <v>-38.648071725975697</v>
          </cell>
          <cell r="C1243">
            <v>-85.678626733483298</v>
          </cell>
        </row>
        <row r="1244">
          <cell r="A1244">
            <v>903649.47372230201</v>
          </cell>
          <cell r="B1244">
            <v>-38.730076899587999</v>
          </cell>
          <cell r="C1244">
            <v>-86.902728122209396</v>
          </cell>
        </row>
        <row r="1245">
          <cell r="A1245">
            <v>912010.83935590903</v>
          </cell>
          <cell r="B1245">
            <v>-38.810440989819099</v>
          </cell>
          <cell r="C1245">
            <v>-88.206744103513799</v>
          </cell>
        </row>
        <row r="1246">
          <cell r="A1246">
            <v>920449.57175317197</v>
          </cell>
          <cell r="B1246">
            <v>-38.888016769927098</v>
          </cell>
          <cell r="C1246">
            <v>-89.621109224310104</v>
          </cell>
        </row>
        <row r="1247">
          <cell r="A1247">
            <v>928966.38677993603</v>
          </cell>
          <cell r="B1247">
            <v>-38.960789118192601</v>
          </cell>
          <cell r="C1247">
            <v>-91.195316039891196</v>
          </cell>
        </row>
        <row r="1248">
          <cell r="A1248">
            <v>937562.00692588103</v>
          </cell>
          <cell r="B1248">
            <v>-39.025000480535603</v>
          </cell>
          <cell r="C1248">
            <v>-93.015887355040903</v>
          </cell>
        </row>
        <row r="1249">
          <cell r="A1249">
            <v>946237.16136579204</v>
          </cell>
          <cell r="B1249">
            <v>-39.073099856506502</v>
          </cell>
          <cell r="C1249">
            <v>-95.249693220725703</v>
          </cell>
        </row>
        <row r="1250">
          <cell r="A1250">
            <v>954992.58602143603</v>
          </cell>
          <cell r="B1250">
            <v>-39.088511932352901</v>
          </cell>
          <cell r="C1250">
            <v>-98.267235266379302</v>
          </cell>
        </row>
        <row r="1251">
          <cell r="A1251">
            <v>963829.02362396999</v>
          </cell>
          <cell r="B1251">
            <v>-39.032306864086699</v>
          </cell>
          <cell r="C1251">
            <v>-103.090433493768</v>
          </cell>
        </row>
        <row r="1252">
          <cell r="A1252">
            <v>972747.22377696598</v>
          </cell>
          <cell r="B1252">
            <v>-38.8424238556643</v>
          </cell>
          <cell r="C1252">
            <v>-113.78033539134</v>
          </cell>
        </row>
        <row r="1253">
          <cell r="A1253">
            <v>981747.94301998406</v>
          </cell>
          <cell r="B1253">
            <v>-40.858481717090498</v>
          </cell>
          <cell r="C1253">
            <v>-152.94676068576101</v>
          </cell>
        </row>
        <row r="1254">
          <cell r="A1254">
            <v>990831.94489276805</v>
          </cell>
          <cell r="B1254">
            <v>-59.705126793467201</v>
          </cell>
          <cell r="C1254">
            <v>-60.814508065208003</v>
          </cell>
        </row>
        <row r="1255">
          <cell r="A1255">
            <v>1000000</v>
          </cell>
          <cell r="B1255">
            <v>-40.876966420049797</v>
          </cell>
          <cell r="C1255">
            <v>-31.593994447129901</v>
          </cell>
        </row>
        <row r="1256">
          <cell r="A1256">
            <v>1009252.88607668</v>
          </cell>
          <cell r="B1256">
            <v>-39.103326486401002</v>
          </cell>
          <cell r="C1256">
            <v>-71.258021135616005</v>
          </cell>
        </row>
        <row r="1257">
          <cell r="A1257">
            <v>1018591.38805411</v>
          </cell>
          <cell r="B1257">
            <v>-39.521350690369701</v>
          </cell>
          <cell r="C1257">
            <v>-82.019149496269804</v>
          </cell>
        </row>
        <row r="1258">
          <cell r="A1258">
            <v>1028016.2981264699</v>
          </cell>
          <cell r="B1258">
            <v>-39.790089038507098</v>
          </cell>
          <cell r="C1258">
            <v>-86.871387553531306</v>
          </cell>
        </row>
        <row r="1259">
          <cell r="A1259">
            <v>1037528.41581801</v>
          </cell>
          <cell r="B1259">
            <v>-39.978213157698498</v>
          </cell>
          <cell r="C1259">
            <v>-89.915956287208303</v>
          </cell>
        </row>
        <row r="1260">
          <cell r="A1260">
            <v>1047128.54805089</v>
          </cell>
          <cell r="B1260">
            <v>-40.129587267120201</v>
          </cell>
          <cell r="C1260">
            <v>-92.181264053748706</v>
          </cell>
        </row>
        <row r="1261">
          <cell r="A1261">
            <v>1056817.5092136499</v>
          </cell>
          <cell r="B1261">
            <v>-40.262762083982501</v>
          </cell>
          <cell r="C1261">
            <v>-94.038778078558295</v>
          </cell>
        </row>
        <row r="1262">
          <cell r="A1262">
            <v>1066596.12123025</v>
          </cell>
          <cell r="B1262">
            <v>-40.3828548620791</v>
          </cell>
          <cell r="C1262">
            <v>-95.611127029968898</v>
          </cell>
        </row>
        <row r="1263">
          <cell r="A1263">
            <v>1076465.2136298299</v>
          </cell>
          <cell r="B1263">
            <v>-40.5009069310386</v>
          </cell>
          <cell r="C1263">
            <v>-97.073313929277703</v>
          </cell>
        </row>
        <row r="1264">
          <cell r="A1264">
            <v>1086425.62361706</v>
          </cell>
          <cell r="B1264">
            <v>-40.615853077199603</v>
          </cell>
          <cell r="C1264">
            <v>-98.430421611242394</v>
          </cell>
        </row>
        <row r="1265">
          <cell r="A1265">
            <v>1096478.1961431799</v>
          </cell>
          <cell r="B1265">
            <v>-40.729039042445699</v>
          </cell>
          <cell r="C1265">
            <v>-99.712734289132598</v>
          </cell>
        </row>
        <row r="1266">
          <cell r="A1266">
            <v>1106623.7839776599</v>
          </cell>
          <cell r="B1266">
            <v>-40.841284176232001</v>
          </cell>
          <cell r="C1266">
            <v>-100.93988789007599</v>
          </cell>
        </row>
        <row r="1267">
          <cell r="A1267">
            <v>1116863.2477805601</v>
          </cell>
          <cell r="B1267">
            <v>-40.953107176485403</v>
          </cell>
          <cell r="C1267">
            <v>-102.12518025448399</v>
          </cell>
        </row>
        <row r="1268">
          <cell r="A1268">
            <v>1127197.4561755001</v>
          </cell>
          <cell r="B1268">
            <v>-41.064846243187901</v>
          </cell>
          <cell r="C1268">
            <v>-103.27794159886599</v>
          </cell>
        </row>
        <row r="1269">
          <cell r="A1269">
            <v>1137627.2858234299</v>
          </cell>
          <cell r="B1269">
            <v>-41.176726506849299</v>
          </cell>
          <cell r="C1269">
            <v>-104.40491511591701</v>
          </cell>
        </row>
        <row r="1270">
          <cell r="A1270">
            <v>1148153.62149688</v>
          </cell>
          <cell r="B1270">
            <v>-41.279646000433502</v>
          </cell>
          <cell r="C1270">
            <v>-105.53118923325199</v>
          </cell>
        </row>
        <row r="1271">
          <cell r="A1271">
            <v>1158777.3561551201</v>
          </cell>
          <cell r="B1271">
            <v>-41.3920365055723</v>
          </cell>
          <cell r="C1271">
            <v>-106.620749458581</v>
          </cell>
        </row>
        <row r="1272">
          <cell r="A1272">
            <v>1169499.3910198701</v>
          </cell>
          <cell r="B1272">
            <v>-41.5048879596348</v>
          </cell>
          <cell r="C1272">
            <v>-107.696249598039</v>
          </cell>
        </row>
        <row r="1273">
          <cell r="A1273">
            <v>1180320.63565172</v>
          </cell>
          <cell r="B1273">
            <v>-41.618245025477698</v>
          </cell>
          <cell r="C1273">
            <v>-108.760002470237</v>
          </cell>
        </row>
        <row r="1274">
          <cell r="A1274">
            <v>1191242.0080273701</v>
          </cell>
          <cell r="B1274">
            <v>-41.732135335641402</v>
          </cell>
          <cell r="C1274">
            <v>-109.81386518080301</v>
          </cell>
        </row>
        <row r="1275">
          <cell r="A1275">
            <v>1202264.4346174099</v>
          </cell>
          <cell r="B1275">
            <v>-41.846574202147004</v>
          </cell>
          <cell r="C1275">
            <v>-110.859355410541</v>
          </cell>
        </row>
        <row r="1276">
          <cell r="A1276">
            <v>1213388.8504649701</v>
          </cell>
          <cell r="B1276">
            <v>-41.961567970512498</v>
          </cell>
          <cell r="C1276">
            <v>-111.897735206245</v>
          </cell>
        </row>
        <row r="1277">
          <cell r="A1277">
            <v>1224616.19926504</v>
          </cell>
          <cell r="B1277">
            <v>-42.077116465377202</v>
          </cell>
          <cell r="C1277">
            <v>-112.930072333445</v>
          </cell>
        </row>
        <row r="1278">
          <cell r="A1278">
            <v>1235947.4334445</v>
          </cell>
          <cell r="B1278">
            <v>-42.208819228735898</v>
          </cell>
          <cell r="C1278">
            <v>-113.985525113663</v>
          </cell>
        </row>
        <row r="1279">
          <cell r="A1279">
            <v>1247383.5142429399</v>
          </cell>
          <cell r="B1279">
            <v>-42.3256421434739</v>
          </cell>
          <cell r="C1279">
            <v>-115.007577082922</v>
          </cell>
        </row>
        <row r="1280">
          <cell r="A1280">
            <v>1258925.41179416</v>
          </cell>
          <cell r="B1280">
            <v>-42.442998184424098</v>
          </cell>
          <cell r="C1280">
            <v>-116.025980255121</v>
          </cell>
        </row>
        <row r="1281">
          <cell r="A1281">
            <v>1270574.1052085401</v>
          </cell>
          <cell r="B1281">
            <v>-42.560875496105602</v>
          </cell>
          <cell r="C1281">
            <v>-117.04138052922799</v>
          </cell>
        </row>
        <row r="1282">
          <cell r="A1282">
            <v>1282330.5826560201</v>
          </cell>
          <cell r="B1282">
            <v>-42.6792614499441</v>
          </cell>
          <cell r="C1282">
            <v>-118.05437066784501</v>
          </cell>
        </row>
        <row r="1283">
          <cell r="A1283">
            <v>1294195.8414499799</v>
          </cell>
          <cell r="B1283">
            <v>-42.798143159278801</v>
          </cell>
          <cell r="C1283">
            <v>-119.06550234055101</v>
          </cell>
        </row>
        <row r="1284">
          <cell r="A1284">
            <v>1306170.8881318399</v>
          </cell>
          <cell r="B1284">
            <v>-42.917507886181902</v>
          </cell>
          <cell r="C1284">
            <v>-120.07529560742999</v>
          </cell>
        </row>
        <row r="1285">
          <cell r="A1285">
            <v>1318256.7385563999</v>
          </cell>
          <cell r="B1285">
            <v>-43.037343361817697</v>
          </cell>
          <cell r="C1285">
            <v>-121.084246462745</v>
          </cell>
        </row>
        <row r="1286">
          <cell r="A1286">
            <v>1330454.41797809</v>
          </cell>
          <cell r="B1286">
            <v>-43.1555394144034</v>
          </cell>
          <cell r="C1286">
            <v>-122.05932916063701</v>
          </cell>
        </row>
        <row r="1287">
          <cell r="A1287">
            <v>1342764.9611378601</v>
          </cell>
          <cell r="B1287">
            <v>-43.276322909761603</v>
          </cell>
          <cell r="C1287">
            <v>-123.068477331522</v>
          </cell>
        </row>
        <row r="1288">
          <cell r="A1288">
            <v>1355189.4123510299</v>
          </cell>
          <cell r="B1288">
            <v>-43.397546958460197</v>
          </cell>
          <cell r="C1288">
            <v>-124.078215438914</v>
          </cell>
        </row>
        <row r="1289">
          <cell r="A1289">
            <v>1367728.8255958401</v>
          </cell>
          <cell r="B1289">
            <v>-43.519203203877503</v>
          </cell>
          <cell r="C1289">
            <v>-125.088995494039</v>
          </cell>
        </row>
        <row r="1290">
          <cell r="A1290">
            <v>1380384.26460288</v>
          </cell>
          <cell r="B1290">
            <v>-43.641284547486698</v>
          </cell>
          <cell r="C1290">
            <v>-126.101267302021</v>
          </cell>
        </row>
        <row r="1291">
          <cell r="A1291">
            <v>1393156.8029453</v>
          </cell>
          <cell r="B1291">
            <v>-43.763785210943396</v>
          </cell>
          <cell r="C1291">
            <v>-127.11548127887799</v>
          </cell>
        </row>
        <row r="1292">
          <cell r="A1292">
            <v>1406047.5241299099</v>
          </cell>
          <cell r="B1292">
            <v>-43.886700783747102</v>
          </cell>
          <cell r="C1292">
            <v>-128.13209109894899</v>
          </cell>
        </row>
        <row r="1293">
          <cell r="A1293">
            <v>1419057.5216890899</v>
          </cell>
          <cell r="B1293">
            <v>-43.998392845123902</v>
          </cell>
          <cell r="C1293">
            <v>-129.175900249558</v>
          </cell>
        </row>
        <row r="1294">
          <cell r="A1294">
            <v>1432187.8992735399</v>
          </cell>
          <cell r="B1294">
            <v>-44.121918568253697</v>
          </cell>
          <cell r="C1294">
            <v>-130.19916387057299</v>
          </cell>
        </row>
        <row r="1295">
          <cell r="A1295">
            <v>1445439.77074592</v>
          </cell>
          <cell r="B1295">
            <v>-44.245851078526499</v>
          </cell>
          <cell r="C1295">
            <v>-131.226238940244</v>
          </cell>
        </row>
        <row r="1296">
          <cell r="A1296">
            <v>1458814.2602753399</v>
          </cell>
          <cell r="B1296">
            <v>-44.370191796246601</v>
          </cell>
          <cell r="C1296">
            <v>-132.257618574113</v>
          </cell>
        </row>
        <row r="1297">
          <cell r="A1297">
            <v>1472312.50243271</v>
          </cell>
          <cell r="B1297">
            <v>-44.494943752307599</v>
          </cell>
          <cell r="C1297">
            <v>-133.29381287094</v>
          </cell>
        </row>
        <row r="1298">
          <cell r="A1298">
            <v>1485935.6422870001</v>
          </cell>
          <cell r="B1298">
            <v>-44.620111682117901</v>
          </cell>
          <cell r="C1298">
            <v>-134.33535224766501</v>
          </cell>
        </row>
        <row r="1299">
          <cell r="A1299">
            <v>1499684.83550237</v>
          </cell>
          <cell r="B1299">
            <v>-44.7721496888216</v>
          </cell>
          <cell r="C1299">
            <v>-135.33720956480599</v>
          </cell>
        </row>
        <row r="1300">
          <cell r="A1300">
            <v>1513561.2484362</v>
          </cell>
          <cell r="B1300">
            <v>-44.898616313507198</v>
          </cell>
          <cell r="C1300">
            <v>-136.389698023915</v>
          </cell>
        </row>
        <row r="1301">
          <cell r="A1301">
            <v>1527566.05823807</v>
          </cell>
          <cell r="B1301">
            <v>-45.0255316208385</v>
          </cell>
          <cell r="C1301">
            <v>-137.449243818426</v>
          </cell>
        </row>
        <row r="1302">
          <cell r="A1302">
            <v>1541700.45294955</v>
          </cell>
          <cell r="B1302">
            <v>-45.152908916431599</v>
          </cell>
          <cell r="C1302">
            <v>-138.516499071445</v>
          </cell>
        </row>
        <row r="1303">
          <cell r="A1303">
            <v>1555965.6316050701</v>
          </cell>
          <cell r="B1303">
            <v>-45.280764291770701</v>
          </cell>
          <cell r="C1303">
            <v>-139.59215975829099</v>
          </cell>
        </row>
        <row r="1304">
          <cell r="A1304">
            <v>1570362.8043335499</v>
          </cell>
          <cell r="B1304">
            <v>-45.409117017076902</v>
          </cell>
          <cell r="C1304">
            <v>-140.67697253026299</v>
          </cell>
        </row>
        <row r="1305">
          <cell r="A1305">
            <v>1584893.19246111</v>
          </cell>
          <cell r="B1305">
            <v>-45.5379900110661</v>
          </cell>
          <cell r="C1305">
            <v>-141.771742627799</v>
          </cell>
        </row>
        <row r="1306">
          <cell r="A1306">
            <v>1599558.02861466</v>
          </cell>
          <cell r="B1306">
            <v>-45.6540365495148</v>
          </cell>
          <cell r="C1306">
            <v>-142.905122211205</v>
          </cell>
        </row>
        <row r="1307">
          <cell r="A1307">
            <v>1614358.55682648</v>
          </cell>
          <cell r="B1307">
            <v>-45.783798669279399</v>
          </cell>
          <cell r="C1307">
            <v>-144.02307348231599</v>
          </cell>
        </row>
        <row r="1308">
          <cell r="A1308">
            <v>1629296.03263972</v>
          </cell>
          <cell r="B1308">
            <v>-45.914173855362897</v>
          </cell>
          <cell r="C1308">
            <v>-145.15386252710101</v>
          </cell>
        </row>
        <row r="1309">
          <cell r="A1309">
            <v>1644371.7232149299</v>
          </cell>
          <cell r="B1309">
            <v>-46.045205957367102</v>
          </cell>
          <cell r="C1309">
            <v>-146.29864254221599</v>
          </cell>
        </row>
        <row r="1310">
          <cell r="A1310">
            <v>1659586.9074375499</v>
          </cell>
          <cell r="B1310">
            <v>-46.176946073933102</v>
          </cell>
          <cell r="C1310">
            <v>-147.458696221786</v>
          </cell>
        </row>
        <row r="1311">
          <cell r="A1311">
            <v>1674942.8760264299</v>
          </cell>
          <cell r="B1311">
            <v>-46.295902387345002</v>
          </cell>
          <cell r="C1311">
            <v>-148.66444750805999</v>
          </cell>
        </row>
        <row r="1312">
          <cell r="A1312">
            <v>1690440.9316432599</v>
          </cell>
          <cell r="B1312">
            <v>-46.429006719292197</v>
          </cell>
          <cell r="C1312">
            <v>-149.860141072358</v>
          </cell>
        </row>
        <row r="1313">
          <cell r="A1313">
            <v>1706082.3890031199</v>
          </cell>
          <cell r="B1313">
            <v>-46.5630210108027</v>
          </cell>
          <cell r="C1313">
            <v>-151.076059610257</v>
          </cell>
        </row>
        <row r="1314">
          <cell r="A1314">
            <v>1721868.5749860001</v>
          </cell>
          <cell r="B1314">
            <v>-46.698033818587199</v>
          </cell>
          <cell r="C1314">
            <v>-152.31438126410399</v>
          </cell>
        </row>
        <row r="1315">
          <cell r="A1315">
            <v>1737800.8287493701</v>
          </cell>
          <cell r="B1315">
            <v>-46.834144268198699</v>
          </cell>
          <cell r="C1315">
            <v>-153.577688076361</v>
          </cell>
        </row>
        <row r="1316">
          <cell r="A1316">
            <v>1753880.50184176</v>
          </cell>
          <cell r="B1316">
            <v>-46.971461393785702</v>
          </cell>
          <cell r="C1316">
            <v>-154.869108409647</v>
          </cell>
        </row>
        <row r="1317">
          <cell r="A1317">
            <v>1770108.95831742</v>
          </cell>
          <cell r="B1317">
            <v>-47.110322738846399</v>
          </cell>
          <cell r="C1317">
            <v>-156.19572598214299</v>
          </cell>
        </row>
        <row r="1318">
          <cell r="A1318">
            <v>1786487.57485204</v>
          </cell>
          <cell r="B1318">
            <v>-47.2504940617046</v>
          </cell>
          <cell r="C1318">
            <v>-157.55793187366299</v>
          </cell>
        </row>
        <row r="1319">
          <cell r="A1319">
            <v>1803017.74085957</v>
          </cell>
          <cell r="B1319">
            <v>-47.392226555328598</v>
          </cell>
          <cell r="C1319">
            <v>-158.96385524435101</v>
          </cell>
        </row>
        <row r="1320">
          <cell r="A1320">
            <v>1819700.85860998</v>
          </cell>
          <cell r="B1320">
            <v>-47.535612165913498</v>
          </cell>
          <cell r="C1320">
            <v>-160.42269830201801</v>
          </cell>
        </row>
        <row r="1321">
          <cell r="A1321">
            <v>1836538.3433483399</v>
          </cell>
          <cell r="B1321">
            <v>-47.680685795823003</v>
          </cell>
          <cell r="C1321">
            <v>-161.947835549133</v>
          </cell>
        </row>
        <row r="1322">
          <cell r="A1322">
            <v>1853531.62341481</v>
          </cell>
          <cell r="B1322">
            <v>-47.844091290113496</v>
          </cell>
          <cell r="C1322">
            <v>-163.50352944344201</v>
          </cell>
        </row>
        <row r="1323">
          <cell r="A1323">
            <v>1870682.1403657999</v>
          </cell>
          <cell r="B1323">
            <v>-47.992147914222102</v>
          </cell>
          <cell r="C1323">
            <v>-165.23220747140201</v>
          </cell>
        </row>
        <row r="1324">
          <cell r="A1324">
            <v>1887991.3490962901</v>
          </cell>
          <cell r="B1324">
            <v>-48.140362973676801</v>
          </cell>
          <cell r="C1324">
            <v>-167.141282968588</v>
          </cell>
        </row>
        <row r="1325">
          <cell r="A1325">
            <v>1905460.7179632401</v>
          </cell>
          <cell r="B1325">
            <v>-48.285891431534601</v>
          </cell>
          <cell r="C1325">
            <v>-169.35010035164001</v>
          </cell>
        </row>
        <row r="1326">
          <cell r="A1326">
            <v>1923091.72891015</v>
          </cell>
          <cell r="B1326">
            <v>-48.420349862779503</v>
          </cell>
          <cell r="C1326">
            <v>-172.137113247179</v>
          </cell>
        </row>
        <row r="1327">
          <cell r="A1327">
            <v>1940885.8775927699</v>
          </cell>
          <cell r="B1327">
            <v>-48.514202512553297</v>
          </cell>
          <cell r="C1327">
            <v>-176.374913985511</v>
          </cell>
        </row>
        <row r="1328">
          <cell r="A1328">
            <v>1958844.6735059801</v>
          </cell>
          <cell r="B1328">
            <v>-48.425002617882001</v>
          </cell>
          <cell r="C1328">
            <v>-186.528771363511</v>
          </cell>
        </row>
        <row r="1329">
          <cell r="A1329">
            <v>1976969.6401118599</v>
          </cell>
          <cell r="B1329">
            <v>-58.815587946752501</v>
          </cell>
          <cell r="C1329">
            <v>-250.607555607839</v>
          </cell>
        </row>
        <row r="1330">
          <cell r="A1330">
            <v>1995262.31496887</v>
          </cell>
          <cell r="B1330">
            <v>-48.334044476868499</v>
          </cell>
          <cell r="C1330">
            <v>-133.043961521325</v>
          </cell>
        </row>
        <row r="1331">
          <cell r="A1331">
            <v>2013724.2498623801</v>
          </cell>
          <cell r="B1331">
            <v>-48.924607148813998</v>
          </cell>
          <cell r="C1331">
            <v>-161.46438482937899</v>
          </cell>
        </row>
        <row r="1332">
          <cell r="A1332">
            <v>2032357.0109362199</v>
          </cell>
          <cell r="B1332">
            <v>-49.296304578017597</v>
          </cell>
          <cell r="C1332">
            <v>-167.76066152652001</v>
          </cell>
        </row>
        <row r="1333">
          <cell r="A1333">
            <v>2051162.17882556</v>
          </cell>
          <cell r="B1333">
            <v>-49.557539823502601</v>
          </cell>
          <cell r="C1333">
            <v>-171.23708022548499</v>
          </cell>
        </row>
        <row r="1334">
          <cell r="A1334">
            <v>2070141.34879104</v>
          </cell>
          <cell r="B1334">
            <v>-49.783974694964897</v>
          </cell>
          <cell r="C1334">
            <v>-173.82820628539801</v>
          </cell>
        </row>
        <row r="1335">
          <cell r="A1335">
            <v>2089296.1308540399</v>
          </cell>
          <cell r="B1335">
            <v>-49.998948906543603</v>
          </cell>
          <cell r="C1335">
            <v>-176.02454579649</v>
          </cell>
        </row>
        <row r="1336">
          <cell r="A1336">
            <v>2108628.14993328</v>
          </cell>
          <cell r="B1336">
            <v>-50.210448365790597</v>
          </cell>
          <cell r="C1336">
            <v>-178.01131750346201</v>
          </cell>
        </row>
        <row r="1337">
          <cell r="A1337">
            <v>2128139.0459827101</v>
          </cell>
          <cell r="B1337">
            <v>-50.438223795146897</v>
          </cell>
          <cell r="C1337">
            <v>-179.763520404915</v>
          </cell>
        </row>
        <row r="1338">
          <cell r="A1338">
            <v>2147830.4741305299</v>
          </cell>
          <cell r="B1338">
            <v>-50.651040765293303</v>
          </cell>
          <cell r="C1338">
            <v>-181.542583463466</v>
          </cell>
        </row>
        <row r="1339">
          <cell r="A1339">
            <v>2167704.1048196899</v>
          </cell>
          <cell r="B1339">
            <v>-50.865934025565899</v>
          </cell>
          <cell r="C1339">
            <v>-183.26982005966599</v>
          </cell>
        </row>
        <row r="1340">
          <cell r="A1340">
            <v>2187761.6239495501</v>
          </cell>
          <cell r="B1340">
            <v>-51.083270785314099</v>
          </cell>
          <cell r="C1340">
            <v>-184.96198336002399</v>
          </cell>
        </row>
        <row r="1341">
          <cell r="A1341">
            <v>2208004.7330188998</v>
          </cell>
          <cell r="B1341">
            <v>-51.305288973531297</v>
          </cell>
          <cell r="C1341">
            <v>-186.69420141090799</v>
          </cell>
        </row>
        <row r="1342">
          <cell r="A1342">
            <v>2228435.1492702998</v>
          </cell>
          <cell r="B1342">
            <v>-51.5280358025719</v>
          </cell>
          <cell r="C1342">
            <v>-188.35136862163199</v>
          </cell>
        </row>
        <row r="1343">
          <cell r="A1343">
            <v>2249054.60583578</v>
          </cell>
          <cell r="B1343">
            <v>-51.7534943497227</v>
          </cell>
          <cell r="C1343">
            <v>-189.99939423790201</v>
          </cell>
        </row>
        <row r="1344">
          <cell r="A1344">
            <v>2269864.8518838198</v>
          </cell>
          <cell r="B1344">
            <v>-51.981662402312899</v>
          </cell>
          <cell r="C1344">
            <v>-191.64333493197699</v>
          </cell>
        </row>
        <row r="1345">
          <cell r="A1345">
            <v>2290867.65276777</v>
          </cell>
          <cell r="B1345">
            <v>-52.194834506787899</v>
          </cell>
          <cell r="C1345">
            <v>-193.32719223275501</v>
          </cell>
        </row>
        <row r="1346">
          <cell r="A1346">
            <v>2312064.7901755902</v>
          </cell>
          <cell r="B1346">
            <v>-52.428117389446498</v>
          </cell>
          <cell r="C1346">
            <v>-194.975979982789</v>
          </cell>
        </row>
        <row r="1347">
          <cell r="A1347">
            <v>2333458.062281</v>
          </cell>
          <cell r="B1347">
            <v>-52.664098353938499</v>
          </cell>
          <cell r="C1347">
            <v>-196.632287578654</v>
          </cell>
        </row>
        <row r="1348">
          <cell r="A1348">
            <v>2355049.2838960001</v>
          </cell>
          <cell r="B1348">
            <v>-52.902795481825002</v>
          </cell>
          <cell r="C1348">
            <v>-198.29942392390799</v>
          </cell>
        </row>
        <row r="1349">
          <cell r="A1349">
            <v>2376840.2866248698</v>
          </cell>
          <cell r="B1349">
            <v>-53.144241682984202</v>
          </cell>
          <cell r="C1349">
            <v>-199.98059341591599</v>
          </cell>
        </row>
        <row r="1350">
          <cell r="A1350">
            <v>2398832.9190194798</v>
          </cell>
          <cell r="B1350">
            <v>-53.391010614590002</v>
          </cell>
          <cell r="C1350">
            <v>-201.77938745541101</v>
          </cell>
        </row>
        <row r="1351">
          <cell r="A1351">
            <v>2421029.0467361701</v>
          </cell>
          <cell r="B1351">
            <v>-53.638164910238601</v>
          </cell>
          <cell r="C1351">
            <v>-203.50414663248</v>
          </cell>
        </row>
        <row r="1352">
          <cell r="A1352">
            <v>2443430.55269397</v>
          </cell>
          <cell r="B1352">
            <v>-53.888249726029798</v>
          </cell>
          <cell r="C1352">
            <v>-205.252847841993</v>
          </cell>
        </row>
        <row r="1353">
          <cell r="A1353">
            <v>2466039.3372343401</v>
          </cell>
          <cell r="B1353">
            <v>-54.1413579142598</v>
          </cell>
          <cell r="C1353">
            <v>-207.02887662585201</v>
          </cell>
        </row>
        <row r="1354">
          <cell r="A1354">
            <v>2488857.31828239</v>
          </cell>
          <cell r="B1354">
            <v>-54.415462630138897</v>
          </cell>
          <cell r="C1354">
            <v>-208.61330697579501</v>
          </cell>
        </row>
        <row r="1355">
          <cell r="A1355">
            <v>2511886.43150958</v>
          </cell>
          <cell r="B1355">
            <v>-54.6752829280017</v>
          </cell>
          <cell r="C1355">
            <v>-210.44412895734101</v>
          </cell>
        </row>
        <row r="1356">
          <cell r="A1356">
            <v>2535128.6304978998</v>
          </cell>
          <cell r="B1356">
            <v>-54.938527981302698</v>
          </cell>
          <cell r="C1356">
            <v>-212.313158194105</v>
          </cell>
        </row>
        <row r="1357">
          <cell r="A1357">
            <v>2558585.8869056399</v>
          </cell>
          <cell r="B1357">
            <v>-55.186308592665704</v>
          </cell>
          <cell r="C1357">
            <v>-214.26796128465401</v>
          </cell>
        </row>
        <row r="1358">
          <cell r="A1358">
            <v>2582260.1906345901</v>
          </cell>
          <cell r="B1358">
            <v>-55.456644255600601</v>
          </cell>
          <cell r="C1358">
            <v>-216.227540373235</v>
          </cell>
        </row>
        <row r="1359">
          <cell r="A1359">
            <v>2606153.5499988901</v>
          </cell>
          <cell r="B1359">
            <v>-55.7309702169673</v>
          </cell>
          <cell r="C1359">
            <v>-218.23994579560301</v>
          </cell>
        </row>
        <row r="1360">
          <cell r="A1360">
            <v>2630267.99189538</v>
          </cell>
          <cell r="B1360">
            <v>-56.009532715761701</v>
          </cell>
          <cell r="C1360">
            <v>-220.31125656410001</v>
          </cell>
        </row>
        <row r="1361">
          <cell r="A1361">
            <v>2654605.5619755401</v>
          </cell>
          <cell r="B1361">
            <v>-56.294711731897401</v>
          </cell>
          <cell r="C1361">
            <v>-222.61935354615301</v>
          </cell>
        </row>
        <row r="1362">
          <cell r="A1362">
            <v>2679168.3248190298</v>
          </cell>
          <cell r="B1362">
            <v>-56.582436420133398</v>
          </cell>
          <cell r="C1362">
            <v>-224.840239353768</v>
          </cell>
        </row>
        <row r="1363">
          <cell r="A1363">
            <v>2703958.36410884</v>
          </cell>
          <cell r="B1363">
            <v>-56.875334645207303</v>
          </cell>
          <cell r="C1363">
            <v>-227.14514641200901</v>
          </cell>
        </row>
        <row r="1364">
          <cell r="A1364">
            <v>2728977.7828080398</v>
          </cell>
          <cell r="B1364">
            <v>-57.173828042276099</v>
          </cell>
          <cell r="C1364">
            <v>-229.54577667242401</v>
          </cell>
        </row>
        <row r="1365">
          <cell r="A1365">
            <v>2754228.7033381602</v>
          </cell>
          <cell r="B1365">
            <v>-57.499476534112297</v>
          </cell>
          <cell r="C1365">
            <v>-231.72195993636501</v>
          </cell>
        </row>
        <row r="1366">
          <cell r="A1366">
            <v>2779713.2677592798</v>
          </cell>
          <cell r="B1366">
            <v>-57.811504131848899</v>
          </cell>
          <cell r="C1366">
            <v>-234.34713147749201</v>
          </cell>
        </row>
        <row r="1367">
          <cell r="A1367">
            <v>2805433.6379517098</v>
          </cell>
          <cell r="B1367">
            <v>-58.130711906837398</v>
          </cell>
          <cell r="C1367">
            <v>-237.131075009054</v>
          </cell>
        </row>
        <row r="1368">
          <cell r="A1368">
            <v>2831391.9957993701</v>
          </cell>
          <cell r="B1368">
            <v>-58.456300138906798</v>
          </cell>
          <cell r="C1368">
            <v>-240.359328141768</v>
          </cell>
        </row>
        <row r="1369">
          <cell r="A1369">
            <v>2857590.5433749398</v>
          </cell>
          <cell r="B1369">
            <v>-58.789690788384398</v>
          </cell>
          <cell r="C1369">
            <v>-243.65299012110501</v>
          </cell>
        </row>
        <row r="1370">
          <cell r="A1370">
            <v>2884031.5031265998</v>
          </cell>
          <cell r="B1370">
            <v>-59.1283973437273</v>
          </cell>
          <cell r="C1370">
            <v>-247.42321146686101</v>
          </cell>
        </row>
        <row r="1371">
          <cell r="A1371">
            <v>2910717.1180666001</v>
          </cell>
          <cell r="B1371">
            <v>-59.442570383269398</v>
          </cell>
          <cell r="C1371">
            <v>-252.226653102927</v>
          </cell>
        </row>
        <row r="1372">
          <cell r="A1372">
            <v>2937649.6519615301</v>
          </cell>
          <cell r="B1372">
            <v>-59.705829868284503</v>
          </cell>
          <cell r="C1372">
            <v>-260.366666820273</v>
          </cell>
        </row>
        <row r="1373">
          <cell r="A1373">
            <v>2964831.3895243402</v>
          </cell>
          <cell r="B1373">
            <v>-63.690235381785001</v>
          </cell>
          <cell r="C1373">
            <v>-324.682880854183</v>
          </cell>
        </row>
        <row r="1374">
          <cell r="A1374">
            <v>2992264.6366081801</v>
          </cell>
          <cell r="B1374">
            <v>-59.793121245615602</v>
          </cell>
          <cell r="C1374">
            <v>-231.884123061715</v>
          </cell>
        </row>
        <row r="1375">
          <cell r="A1375">
            <v>3019951.7204020098</v>
          </cell>
          <cell r="B1375">
            <v>-60.719865958980499</v>
          </cell>
          <cell r="C1375">
            <v>-250.936160945095</v>
          </cell>
        </row>
        <row r="1376">
          <cell r="A1376">
            <v>3047894.9896279802</v>
          </cell>
          <cell r="B1376">
            <v>-61.234427339497302</v>
          </cell>
          <cell r="C1376">
            <v>-257.641613374202</v>
          </cell>
        </row>
        <row r="1377">
          <cell r="A1377">
            <v>3076096.81474071</v>
          </cell>
          <cell r="B1377">
            <v>-61.684294418016002</v>
          </cell>
          <cell r="C1377">
            <v>-262.70559163385298</v>
          </cell>
        </row>
        <row r="1378">
          <cell r="A1378">
            <v>3104559.5881283502</v>
          </cell>
          <cell r="B1378">
            <v>-62.165801688735499</v>
          </cell>
          <cell r="C1378">
            <v>-267.091321035146</v>
          </cell>
        </row>
        <row r="1379">
          <cell r="A1379">
            <v>3133285.72431558</v>
          </cell>
          <cell r="B1379">
            <v>-62.596307481438899</v>
          </cell>
          <cell r="C1379">
            <v>-271.56963141331101</v>
          </cell>
        </row>
        <row r="1380">
          <cell r="A1380">
            <v>3162277.6601683702</v>
          </cell>
          <cell r="B1380">
            <v>-63.023271989970603</v>
          </cell>
          <cell r="C1380">
            <v>-276.06323811019899</v>
          </cell>
        </row>
        <row r="1381">
          <cell r="A1381">
            <v>3191537.85510075</v>
          </cell>
          <cell r="B1381">
            <v>-63.427046854150298</v>
          </cell>
          <cell r="C1381">
            <v>-280.679023677266</v>
          </cell>
        </row>
        <row r="1382">
          <cell r="A1382">
            <v>3221068.7912834301</v>
          </cell>
          <cell r="B1382">
            <v>-63.841399896698299</v>
          </cell>
          <cell r="C1382">
            <v>-285.38903915134199</v>
          </cell>
        </row>
        <row r="1383">
          <cell r="A1383">
            <v>3250872.9738543401</v>
          </cell>
          <cell r="B1383">
            <v>-64.244103708031005</v>
          </cell>
          <cell r="C1383">
            <v>-290.25726484995499</v>
          </cell>
        </row>
        <row r="1384">
          <cell r="A1384">
            <v>3280952.9311311902</v>
          </cell>
          <cell r="B1384">
            <v>-64.591596939386406</v>
          </cell>
          <cell r="C1384">
            <v>-295.71268716877</v>
          </cell>
        </row>
        <row r="1385">
          <cell r="A1385">
            <v>3311311.2148258998</v>
          </cell>
          <cell r="B1385">
            <v>-64.951309565940505</v>
          </cell>
          <cell r="C1385">
            <v>-300.947613072134</v>
          </cell>
        </row>
        <row r="1386">
          <cell r="A1386">
            <v>3341950.40026114</v>
          </cell>
          <cell r="B1386">
            <v>-65.284004910651404</v>
          </cell>
          <cell r="C1386">
            <v>-306.368017359899</v>
          </cell>
        </row>
        <row r="1387">
          <cell r="A1387">
            <v>3372873.0865886798</v>
          </cell>
          <cell r="B1387">
            <v>-65.678133345325193</v>
          </cell>
          <cell r="C1387">
            <v>-311.369581332731</v>
          </cell>
        </row>
        <row r="1388">
          <cell r="A1388">
            <v>3404081.89701</v>
          </cell>
          <cell r="B1388">
            <v>-65.948297500694494</v>
          </cell>
          <cell r="C1388">
            <v>-317.14774803074403</v>
          </cell>
        </row>
        <row r="1389">
          <cell r="A1389">
            <v>3435579.4789987402</v>
          </cell>
          <cell r="B1389">
            <v>-66.161328305288393</v>
          </cell>
          <cell r="C1389">
            <v>-323.12479422809298</v>
          </cell>
        </row>
        <row r="1390">
          <cell r="A1390">
            <v>3467368.5045253099</v>
          </cell>
          <cell r="B1390">
            <v>-66.342076940657606</v>
          </cell>
          <cell r="C1390">
            <v>-329.17027017744198</v>
          </cell>
        </row>
        <row r="1391">
          <cell r="A1391">
            <v>3499451.6702835602</v>
          </cell>
          <cell r="B1391">
            <v>-66.472984711014504</v>
          </cell>
          <cell r="C1391">
            <v>-335.29312112569801</v>
          </cell>
        </row>
        <row r="1392">
          <cell r="A1392">
            <v>3531831.6979195601</v>
          </cell>
          <cell r="B1392">
            <v>-66.475446935403795</v>
          </cell>
          <cell r="C1392">
            <v>-341.70588387641698</v>
          </cell>
        </row>
        <row r="1393">
          <cell r="A1393">
            <v>3564511.3342624302</v>
          </cell>
          <cell r="B1393">
            <v>-66.501708336267995</v>
          </cell>
          <cell r="C1393">
            <v>-347.818719279162</v>
          </cell>
        </row>
        <row r="1394">
          <cell r="A1394">
            <v>3597493.3515574201</v>
          </cell>
          <cell r="B1394">
            <v>-66.480380237673799</v>
          </cell>
          <cell r="C1394">
            <v>-353.88344220095797</v>
          </cell>
        </row>
        <row r="1395">
          <cell r="A1395">
            <v>3630780.54770101</v>
          </cell>
          <cell r="B1395">
            <v>-66.403441736395294</v>
          </cell>
          <cell r="C1395">
            <v>-359.95314382502698</v>
          </cell>
        </row>
        <row r="1396">
          <cell r="A1396">
            <v>3664375.7464783299</v>
          </cell>
          <cell r="B1396">
            <v>-66.298572626491094</v>
          </cell>
          <cell r="C1396">
            <v>-365.84514035489599</v>
          </cell>
        </row>
        <row r="1397">
          <cell r="A1397">
            <v>3698281.7978026499</v>
          </cell>
          <cell r="B1397">
            <v>-66.159748228581904</v>
          </cell>
          <cell r="C1397">
            <v>-371.62582621126899</v>
          </cell>
        </row>
        <row r="1398">
          <cell r="A1398">
            <v>3732501.5779571999</v>
          </cell>
          <cell r="B1398">
            <v>-66.051593933711601</v>
          </cell>
          <cell r="C1398">
            <v>-377.06841525810302</v>
          </cell>
        </row>
        <row r="1399">
          <cell r="A1399">
            <v>3767037.9898390798</v>
          </cell>
          <cell r="B1399">
            <v>-65.8623040253879</v>
          </cell>
          <cell r="C1399">
            <v>-382.65309416836402</v>
          </cell>
        </row>
        <row r="1400">
          <cell r="A1400">
            <v>3801893.9632056099</v>
          </cell>
          <cell r="B1400">
            <v>-65.641311905334106</v>
          </cell>
          <cell r="C1400">
            <v>-388.31195835467997</v>
          </cell>
        </row>
        <row r="1401">
          <cell r="A1401">
            <v>3837072.4549227799</v>
          </cell>
          <cell r="B1401">
            <v>-65.418598996642103</v>
          </cell>
          <cell r="C1401">
            <v>-393.93266273877498</v>
          </cell>
        </row>
        <row r="1402">
          <cell r="A1402">
            <v>3872576.4492161698</v>
          </cell>
          <cell r="B1402">
            <v>-65.176770506448804</v>
          </cell>
          <cell r="C1402">
            <v>-399.90263776178898</v>
          </cell>
        </row>
        <row r="1403">
          <cell r="A1403">
            <v>3908408.9579240102</v>
          </cell>
          <cell r="B1403">
            <v>-64.861444883972695</v>
          </cell>
          <cell r="C1403">
            <v>-407.40836849502898</v>
          </cell>
        </row>
        <row r="1404">
          <cell r="A1404">
            <v>3944573.0207527801</v>
          </cell>
          <cell r="B1404">
            <v>-64.042718802267302</v>
          </cell>
          <cell r="C1404">
            <v>-428.88185211384803</v>
          </cell>
        </row>
        <row r="1405">
          <cell r="A1405">
            <v>3981071.7055349601</v>
          </cell>
          <cell r="B1405">
            <v>-64.225831633475494</v>
          </cell>
          <cell r="C1405">
            <v>-383.51645142898201</v>
          </cell>
        </row>
        <row r="1406">
          <cell r="A1406">
            <v>4017908.1084893998</v>
          </cell>
          <cell r="B1406">
            <v>-64.4537720140451</v>
          </cell>
          <cell r="C1406">
            <v>-407.34405322303297</v>
          </cell>
        </row>
        <row r="1407">
          <cell r="A1407">
            <v>4055085.3544838298</v>
          </cell>
          <cell r="B1407">
            <v>-64.302864631765303</v>
          </cell>
          <cell r="C1407">
            <v>-414.39576887638202</v>
          </cell>
        </row>
        <row r="1408">
          <cell r="A1408">
            <v>4092606.5973001001</v>
          </cell>
          <cell r="B1408">
            <v>-64.1471396617588</v>
          </cell>
          <cell r="C1408">
            <v>-419.55188789397698</v>
          </cell>
        </row>
        <row r="1409">
          <cell r="A1409">
            <v>4130475.01990161</v>
          </cell>
          <cell r="B1409">
            <v>-63.997126862841498</v>
          </cell>
          <cell r="C1409">
            <v>-424.06192261646601</v>
          </cell>
        </row>
        <row r="1410">
          <cell r="A1410">
            <v>4168693.83470335</v>
          </cell>
          <cell r="B1410">
            <v>-63.815790553545803</v>
          </cell>
          <cell r="C1410">
            <v>-428.09771153924498</v>
          </cell>
        </row>
        <row r="1411">
          <cell r="A1411">
            <v>4207266.28384443</v>
          </cell>
          <cell r="B1411">
            <v>-63.686709819617697</v>
          </cell>
          <cell r="C1411">
            <v>-432.01254903380101</v>
          </cell>
        </row>
        <row r="1412">
          <cell r="A1412">
            <v>4246195.6394631304</v>
          </cell>
          <cell r="B1412">
            <v>-63.547398991361398</v>
          </cell>
          <cell r="C1412">
            <v>-435.890186021305</v>
          </cell>
        </row>
        <row r="1413">
          <cell r="A1413">
            <v>4285485.2039743904</v>
          </cell>
          <cell r="B1413">
            <v>-63.4341426370829</v>
          </cell>
          <cell r="C1413">
            <v>-439.49060201853803</v>
          </cell>
        </row>
        <row r="1414">
          <cell r="A1414">
            <v>4325138.31035008</v>
          </cell>
          <cell r="B1414">
            <v>-63.393962780660999</v>
          </cell>
          <cell r="C1414">
            <v>-442.98066172127898</v>
          </cell>
        </row>
        <row r="1415">
          <cell r="A1415">
            <v>4365158.3224016502</v>
          </cell>
          <cell r="B1415">
            <v>-63.292256361701497</v>
          </cell>
          <cell r="C1415">
            <v>-446.37755737028101</v>
          </cell>
        </row>
        <row r="1416">
          <cell r="A1416">
            <v>4405548.6350655304</v>
          </cell>
          <cell r="B1416">
            <v>-63.169347749816197</v>
          </cell>
          <cell r="C1416">
            <v>-449.59739778998602</v>
          </cell>
        </row>
        <row r="1417">
          <cell r="A1417">
            <v>4446312.6746910801</v>
          </cell>
          <cell r="B1417">
            <v>-63.08122235415</v>
          </cell>
          <cell r="C1417">
            <v>-452.878950818975</v>
          </cell>
        </row>
        <row r="1418">
          <cell r="A1418">
            <v>4487453.8993313201</v>
          </cell>
          <cell r="B1418">
            <v>-62.9986614885714</v>
          </cell>
          <cell r="C1418">
            <v>-456.12828915108997</v>
          </cell>
        </row>
        <row r="1419">
          <cell r="A1419">
            <v>4528975.7990362002</v>
          </cell>
          <cell r="B1419">
            <v>-62.900418628336297</v>
          </cell>
          <cell r="C1419">
            <v>-459.509987549546</v>
          </cell>
        </row>
        <row r="1420">
          <cell r="A1420">
            <v>4570881.8961487496</v>
          </cell>
          <cell r="B1420">
            <v>-62.828459905636898</v>
          </cell>
          <cell r="C1420">
            <v>-462.74977377418702</v>
          </cell>
        </row>
        <row r="1421">
          <cell r="A1421">
            <v>4613175.7456037896</v>
          </cell>
          <cell r="B1421">
            <v>-62.815454250820501</v>
          </cell>
          <cell r="C1421">
            <v>-465.733404850451</v>
          </cell>
        </row>
        <row r="1422">
          <cell r="A1422">
            <v>4655860.9352295902</v>
          </cell>
          <cell r="B1422">
            <v>-62.7559771125024</v>
          </cell>
          <cell r="C1422">
            <v>-469.037642657839</v>
          </cell>
        </row>
        <row r="1423">
          <cell r="A1423">
            <v>4698941.0860521495</v>
          </cell>
          <cell r="B1423">
            <v>-62.6812959861359</v>
          </cell>
          <cell r="C1423">
            <v>-472.57142147972201</v>
          </cell>
        </row>
        <row r="1424">
          <cell r="A1424">
            <v>4742419.8526024399</v>
          </cell>
          <cell r="B1424">
            <v>-62.636752459405997</v>
          </cell>
          <cell r="C1424">
            <v>-476.07783854976901</v>
          </cell>
        </row>
        <row r="1425">
          <cell r="A1425">
            <v>4786300.9232263798</v>
          </cell>
          <cell r="B1425">
            <v>-62.578939470972003</v>
          </cell>
          <cell r="C1425">
            <v>-479.933128321482</v>
          </cell>
        </row>
        <row r="1426">
          <cell r="A1426">
            <v>4830588.0203977199</v>
          </cell>
          <cell r="B1426">
            <v>-62.551876849813901</v>
          </cell>
          <cell r="C1426">
            <v>-484.00410027233801</v>
          </cell>
        </row>
        <row r="1427">
          <cell r="A1427">
            <v>4875284.9010338504</v>
          </cell>
          <cell r="B1427">
            <v>-62.511762588938801</v>
          </cell>
          <cell r="C1427">
            <v>-488.93476308647899</v>
          </cell>
        </row>
        <row r="1428">
          <cell r="A1428">
            <v>4920395.3568145102</v>
          </cell>
          <cell r="B1428">
            <v>-62.327707394575498</v>
          </cell>
          <cell r="C1428">
            <v>-498.78434342155799</v>
          </cell>
        </row>
        <row r="1429">
          <cell r="A1429">
            <v>4965923.2145033497</v>
          </cell>
          <cell r="B1429">
            <v>-62.527009619259303</v>
          </cell>
          <cell r="C1429">
            <v>-442.49247068739299</v>
          </cell>
        </row>
        <row r="1430">
          <cell r="A1430">
            <v>5011872.3362727202</v>
          </cell>
          <cell r="B1430">
            <v>-62.618890407816501</v>
          </cell>
          <cell r="C1430">
            <v>-488.89713340121699</v>
          </cell>
        </row>
        <row r="1431">
          <cell r="A1431">
            <v>5058246.6200311296</v>
          </cell>
          <cell r="B1431">
            <v>-62.769826047169701</v>
          </cell>
          <cell r="C1431">
            <v>-495.14501047124099</v>
          </cell>
        </row>
        <row r="1432">
          <cell r="A1432">
            <v>5105049.9997540601</v>
          </cell>
          <cell r="B1432">
            <v>-62.893537343885299</v>
          </cell>
          <cell r="C1432">
            <v>-499.64513135559798</v>
          </cell>
        </row>
        <row r="1433">
          <cell r="A1433">
            <v>5152286.44581756</v>
          </cell>
          <cell r="B1433">
            <v>-63.000151245204997</v>
          </cell>
          <cell r="C1433">
            <v>-503.77943588258898</v>
          </cell>
        </row>
        <row r="1434">
          <cell r="A1434">
            <v>5199959.9653351596</v>
          </cell>
          <cell r="B1434">
            <v>-63.169748042869898</v>
          </cell>
          <cell r="C1434">
            <v>-507.34853183208202</v>
          </cell>
        </row>
        <row r="1435">
          <cell r="A1435">
            <v>5248074.6024977202</v>
          </cell>
          <cell r="B1435">
            <v>-63.320692492746801</v>
          </cell>
          <cell r="C1435">
            <v>-510.94474208261801</v>
          </cell>
        </row>
        <row r="1436">
          <cell r="A1436">
            <v>5296634.4389165798</v>
          </cell>
          <cell r="B1436">
            <v>-63.482628070548003</v>
          </cell>
          <cell r="C1436">
            <v>-514.482714802896</v>
          </cell>
        </row>
        <row r="1437">
          <cell r="A1437">
            <v>5345643.5939697102</v>
          </cell>
          <cell r="B1437">
            <v>-63.652735902892999</v>
          </cell>
          <cell r="C1437">
            <v>-517.97810033343296</v>
          </cell>
        </row>
        <row r="1438">
          <cell r="A1438">
            <v>5395106.2251512697</v>
          </cell>
          <cell r="B1438">
            <v>-63.805991230121101</v>
          </cell>
          <cell r="C1438">
            <v>-521.62695029558301</v>
          </cell>
        </row>
        <row r="1439">
          <cell r="A1439">
            <v>5445026.5284241997</v>
          </cell>
          <cell r="B1439">
            <v>-63.991496030081798</v>
          </cell>
          <cell r="C1439">
            <v>-525.14143207094696</v>
          </cell>
        </row>
        <row r="1440">
          <cell r="A1440">
            <v>5495408.7385762399</v>
          </cell>
          <cell r="B1440">
            <v>-64.191457481383793</v>
          </cell>
          <cell r="C1440">
            <v>-528.759613019168</v>
          </cell>
        </row>
        <row r="1441">
          <cell r="A1441">
            <v>5546257.1295790998</v>
          </cell>
          <cell r="B1441">
            <v>-64.394942803783195</v>
          </cell>
          <cell r="C1441">
            <v>-532.41022591875003</v>
          </cell>
        </row>
        <row r="1442">
          <cell r="A1442">
            <v>5597576.0149510996</v>
          </cell>
          <cell r="B1442">
            <v>-64.624055561909699</v>
          </cell>
          <cell r="C1442">
            <v>-535.87994757252</v>
          </cell>
        </row>
        <row r="1443">
          <cell r="A1443">
            <v>5649369.7481230199</v>
          </cell>
          <cell r="B1443">
            <v>-64.821654008328593</v>
          </cell>
          <cell r="C1443">
            <v>-539.92616670712005</v>
          </cell>
        </row>
        <row r="1444">
          <cell r="A1444">
            <v>5701642.7228074698</v>
          </cell>
          <cell r="B1444">
            <v>-65.057960820999796</v>
          </cell>
          <cell r="C1444">
            <v>-544.01657428538499</v>
          </cell>
        </row>
        <row r="1445">
          <cell r="A1445">
            <v>5754399.3733715601</v>
          </cell>
          <cell r="B1445">
            <v>-65.323893837581807</v>
          </cell>
          <cell r="C1445">
            <v>-548.51570261175402</v>
          </cell>
        </row>
        <row r="1446">
          <cell r="A1446">
            <v>5807644.1752131199</v>
          </cell>
          <cell r="B1446">
            <v>-65.598626282552701</v>
          </cell>
          <cell r="C1446">
            <v>-553.38918480517702</v>
          </cell>
        </row>
        <row r="1447">
          <cell r="A1447">
            <v>5861381.64514028</v>
          </cell>
          <cell r="B1447">
            <v>-65.896458147172595</v>
          </cell>
          <cell r="C1447">
            <v>-558.97782358433506</v>
          </cell>
        </row>
        <row r="1448">
          <cell r="A1448">
            <v>5915616.3417547401</v>
          </cell>
          <cell r="B1448">
            <v>-66.032027573756693</v>
          </cell>
          <cell r="C1448">
            <v>-572.20003637863897</v>
          </cell>
        </row>
        <row r="1449">
          <cell r="A1449">
            <v>5970352.86583836</v>
          </cell>
          <cell r="B1449">
            <v>-66.089294367565202</v>
          </cell>
          <cell r="C1449">
            <v>-547.83322038186805</v>
          </cell>
        </row>
        <row r="1450">
          <cell r="A1450">
            <v>6025595.8607435804</v>
          </cell>
          <cell r="B1450">
            <v>-66.948404289361093</v>
          </cell>
          <cell r="C1450">
            <v>-564.74461557468305</v>
          </cell>
        </row>
        <row r="1451">
          <cell r="A1451">
            <v>6081350.0127871698</v>
          </cell>
          <cell r="B1451">
            <v>-67.427110836278302</v>
          </cell>
          <cell r="C1451">
            <v>-571.62634438280395</v>
          </cell>
        </row>
        <row r="1452">
          <cell r="A1452">
            <v>6137620.0516479397</v>
          </cell>
          <cell r="B1452">
            <v>-67.935504013201097</v>
          </cell>
          <cell r="C1452">
            <v>-577.39372433579297</v>
          </cell>
        </row>
        <row r="1453">
          <cell r="A1453">
            <v>6194410.7507678103</v>
          </cell>
          <cell r="B1453">
            <v>-68.516026244478397</v>
          </cell>
          <cell r="C1453">
            <v>-582.52291570557895</v>
          </cell>
        </row>
        <row r="1454">
          <cell r="A1454">
            <v>6251726.9277568599</v>
          </cell>
          <cell r="B1454">
            <v>-69.073594042396493</v>
          </cell>
          <cell r="C1454">
            <v>-588.09275586992703</v>
          </cell>
        </row>
        <row r="1455">
          <cell r="A1455">
            <v>6309573.4448019303</v>
          </cell>
          <cell r="B1455">
            <v>-69.628034695519801</v>
          </cell>
          <cell r="C1455">
            <v>-593.95853693841002</v>
          </cell>
        </row>
        <row r="1456">
          <cell r="A1456">
            <v>6367955.2090791604</v>
          </cell>
          <cell r="B1456">
            <v>-70.249886808793804</v>
          </cell>
          <cell r="C1456">
            <v>-600.33876971854704</v>
          </cell>
        </row>
        <row r="1457">
          <cell r="A1457">
            <v>6426877.1731701903</v>
          </cell>
          <cell r="B1457">
            <v>-70.870104079278804</v>
          </cell>
          <cell r="C1457">
            <v>-606.72823031434905</v>
          </cell>
        </row>
        <row r="1458">
          <cell r="A1458">
            <v>6486344.3354823804</v>
          </cell>
          <cell r="B1458">
            <v>-71.512020034257503</v>
          </cell>
          <cell r="C1458">
            <v>-612.75292717480102</v>
          </cell>
        </row>
        <row r="1459">
          <cell r="A1459">
            <v>6546361.7406727402</v>
          </cell>
          <cell r="B1459">
            <v>-72.134370605503904</v>
          </cell>
          <cell r="C1459">
            <v>-620.27227285675099</v>
          </cell>
        </row>
        <row r="1460">
          <cell r="A1460">
            <v>6606934.48007596</v>
          </cell>
          <cell r="B1460">
            <v>-72.786486313695306</v>
          </cell>
          <cell r="C1460">
            <v>-629.00031023073302</v>
          </cell>
        </row>
        <row r="1461">
          <cell r="A1461">
            <v>6668067.6921362104</v>
          </cell>
          <cell r="B1461">
            <v>-73.409934323866594</v>
          </cell>
          <cell r="C1461">
            <v>-638.08199231780804</v>
          </cell>
        </row>
        <row r="1462">
          <cell r="A1462">
            <v>6729766.5628431803</v>
          </cell>
          <cell r="B1462">
            <v>-73.971613510447398</v>
          </cell>
          <cell r="C1462">
            <v>-648.34678359157704</v>
          </cell>
        </row>
        <row r="1463">
          <cell r="A1463">
            <v>6792036.3261718396</v>
          </cell>
          <cell r="B1463">
            <v>-74.538642451589794</v>
          </cell>
          <cell r="C1463">
            <v>-659.33605263567495</v>
          </cell>
        </row>
        <row r="1464">
          <cell r="A1464">
            <v>6854882.2645266196</v>
          </cell>
          <cell r="B1464">
            <v>-74.931922591581099</v>
          </cell>
          <cell r="C1464">
            <v>-673.04907281659496</v>
          </cell>
        </row>
        <row r="1465">
          <cell r="A1465">
            <v>6918309.70918936</v>
          </cell>
          <cell r="B1465">
            <v>-74.696771691295993</v>
          </cell>
          <cell r="C1465">
            <v>-707.57788908446605</v>
          </cell>
        </row>
        <row r="1466">
          <cell r="A1466">
            <v>6982324.0407717098</v>
          </cell>
          <cell r="B1466">
            <v>-75.256483215402298</v>
          </cell>
          <cell r="C1466">
            <v>-684.576120237336</v>
          </cell>
        </row>
        <row r="1467">
          <cell r="A1467">
            <v>7046930.6896714596</v>
          </cell>
          <cell r="B1467">
            <v>-75.397590308657499</v>
          </cell>
          <cell r="C1467">
            <v>-702.00280462547505</v>
          </cell>
        </row>
        <row r="1468">
          <cell r="A1468">
            <v>7112135.1365332901</v>
          </cell>
          <cell r="B1468">
            <v>-75.232061417189897</v>
          </cell>
          <cell r="C1468">
            <v>-715.49259202518601</v>
          </cell>
        </row>
        <row r="1469">
          <cell r="A1469">
            <v>7177942.9127136096</v>
          </cell>
          <cell r="B1469">
            <v>-74.916847700470797</v>
          </cell>
          <cell r="C1469">
            <v>-727.68299507085101</v>
          </cell>
        </row>
        <row r="1470">
          <cell r="A1470">
            <v>7244359.6007498996</v>
          </cell>
          <cell r="B1470">
            <v>-74.416284119680796</v>
          </cell>
          <cell r="C1470">
            <v>-738.80164692402798</v>
          </cell>
        </row>
        <row r="1471">
          <cell r="A1471">
            <v>7311390.8348341696</v>
          </cell>
          <cell r="B1471">
            <v>-73.944425663671694</v>
          </cell>
          <cell r="C1471">
            <v>-748.81984204448497</v>
          </cell>
        </row>
        <row r="1472">
          <cell r="A1472">
            <v>7379042.3012910103</v>
          </cell>
          <cell r="B1472">
            <v>-73.449878008798507</v>
          </cell>
          <cell r="C1472">
            <v>-757.81790880267897</v>
          </cell>
        </row>
        <row r="1473">
          <cell r="A1473">
            <v>7447319.7390598804</v>
          </cell>
          <cell r="B1473">
            <v>-73.068769018522602</v>
          </cell>
          <cell r="C1473">
            <v>-765.85212043653598</v>
          </cell>
        </row>
        <row r="1474">
          <cell r="A1474">
            <v>7516228.94018206</v>
          </cell>
          <cell r="B1474">
            <v>-72.484019156210294</v>
          </cell>
          <cell r="C1474">
            <v>-773.65310272182398</v>
          </cell>
        </row>
        <row r="1475">
          <cell r="A1475">
            <v>7585775.7502918299</v>
          </cell>
          <cell r="B1475">
            <v>-71.975730590154598</v>
          </cell>
          <cell r="C1475">
            <v>-781.25970135434204</v>
          </cell>
        </row>
        <row r="1476">
          <cell r="A1476">
            <v>7655966.0691125598</v>
          </cell>
          <cell r="B1476">
            <v>-71.500517302718194</v>
          </cell>
          <cell r="C1476">
            <v>-788.431955954469</v>
          </cell>
        </row>
        <row r="1477">
          <cell r="A1477">
            <v>7726805.8509570202</v>
          </cell>
          <cell r="B1477">
            <v>-71.106050987951505</v>
          </cell>
          <cell r="C1477">
            <v>-795.13711527787405</v>
          </cell>
        </row>
        <row r="1478">
          <cell r="A1478">
            <v>7798301.1052325899</v>
          </cell>
          <cell r="B1478">
            <v>-70.668474110875593</v>
          </cell>
          <cell r="C1478">
            <v>-802.91206155254895</v>
          </cell>
        </row>
        <row r="1479">
          <cell r="A1479">
            <v>7870457.8969509797</v>
          </cell>
          <cell r="B1479">
            <v>-70.200810989216194</v>
          </cell>
          <cell r="C1479">
            <v>-813.18394391166498</v>
          </cell>
        </row>
        <row r="1480">
          <cell r="A1480">
            <v>7943282.3472428201</v>
          </cell>
          <cell r="B1480">
            <v>-69.401214540649207</v>
          </cell>
          <cell r="C1480">
            <v>-783.81659415486604</v>
          </cell>
        </row>
        <row r="1481">
          <cell r="A1481">
            <v>8016780.63387678</v>
          </cell>
          <cell r="B1481">
            <v>-69.818622881516504</v>
          </cell>
          <cell r="C1481">
            <v>-815.707503717657</v>
          </cell>
        </row>
        <row r="1482">
          <cell r="A1482">
            <v>8090958.9917838201</v>
          </cell>
          <cell r="B1482">
            <v>-69.666188631992895</v>
          </cell>
          <cell r="C1482">
            <v>-823.56599362555198</v>
          </cell>
        </row>
        <row r="1483">
          <cell r="A1483">
            <v>8165823.7135859197</v>
          </cell>
          <cell r="B1483">
            <v>-69.523582309758794</v>
          </cell>
          <cell r="C1483">
            <v>-830.34081608650501</v>
          </cell>
        </row>
        <row r="1484">
          <cell r="A1484">
            <v>8241381.1501300205</v>
          </cell>
          <cell r="B1484">
            <v>-69.411138500036898</v>
          </cell>
          <cell r="C1484">
            <v>-836.33152490503005</v>
          </cell>
        </row>
        <row r="1485">
          <cell r="A1485">
            <v>8317637.7110267002</v>
          </cell>
          <cell r="B1485">
            <v>-69.391212630413804</v>
          </cell>
          <cell r="C1485">
            <v>-841.92340573750596</v>
          </cell>
        </row>
        <row r="1486">
          <cell r="A1486">
            <v>8394599.8651939798</v>
          </cell>
          <cell r="B1486">
            <v>-69.329557705684394</v>
          </cell>
          <cell r="C1486">
            <v>-847.53265855733696</v>
          </cell>
        </row>
        <row r="1487">
          <cell r="A1487">
            <v>8472274.1414059605</v>
          </cell>
          <cell r="B1487">
            <v>-69.281063049129301</v>
          </cell>
          <cell r="C1487">
            <v>-853.39192267930105</v>
          </cell>
        </row>
        <row r="1488">
          <cell r="A1488">
            <v>8550667.1288468391</v>
          </cell>
          <cell r="B1488">
            <v>-69.249601473534497</v>
          </cell>
          <cell r="C1488">
            <v>-859.32107631756401</v>
          </cell>
        </row>
        <row r="1489">
          <cell r="A1489">
            <v>8629785.4776696991</v>
          </cell>
          <cell r="B1489">
            <v>-69.258756871157303</v>
          </cell>
          <cell r="C1489">
            <v>-865.20780353112605</v>
          </cell>
        </row>
        <row r="1490">
          <cell r="A1490">
            <v>8709635.8995608091</v>
          </cell>
          <cell r="B1490">
            <v>-69.339919092105404</v>
          </cell>
          <cell r="C1490">
            <v>-870.96307363087396</v>
          </cell>
        </row>
        <row r="1491">
          <cell r="A1491">
            <v>8790225.1683088392</v>
          </cell>
          <cell r="B1491">
            <v>-69.385595168477593</v>
          </cell>
          <cell r="C1491">
            <v>-878.24918752001599</v>
          </cell>
        </row>
        <row r="1492">
          <cell r="A1492">
            <v>8871560.12037961</v>
          </cell>
          <cell r="B1492">
            <v>-69.415238676798594</v>
          </cell>
          <cell r="C1492">
            <v>-889.43386480378501</v>
          </cell>
        </row>
        <row r="1493">
          <cell r="A1493">
            <v>8953647.6554959305</v>
          </cell>
          <cell r="B1493">
            <v>-69.478733510385595</v>
          </cell>
          <cell r="C1493">
            <v>-877.59205769769096</v>
          </cell>
        </row>
        <row r="1494">
          <cell r="A1494">
            <v>9036494.7372230198</v>
          </cell>
          <cell r="B1494">
            <v>-69.981654486126601</v>
          </cell>
          <cell r="C1494">
            <v>-891.82291496012294</v>
          </cell>
        </row>
        <row r="1495">
          <cell r="A1495">
            <v>9120108.3935590908</v>
          </cell>
          <cell r="B1495">
            <v>-70.362660687693094</v>
          </cell>
          <cell r="C1495">
            <v>-899.55085483369396</v>
          </cell>
        </row>
        <row r="1496">
          <cell r="A1496">
            <v>9204495.7175317202</v>
          </cell>
          <cell r="B1496">
            <v>-70.746238471693303</v>
          </cell>
          <cell r="C1496">
            <v>-906.70584176580496</v>
          </cell>
        </row>
        <row r="1497">
          <cell r="A1497">
            <v>9289663.8677993603</v>
          </cell>
          <cell r="B1497">
            <v>-71.232051133446703</v>
          </cell>
          <cell r="C1497">
            <v>-912.92105698886098</v>
          </cell>
        </row>
        <row r="1498">
          <cell r="A1498">
            <v>9375620.0692588091</v>
          </cell>
          <cell r="B1498">
            <v>-71.686790219137293</v>
          </cell>
          <cell r="C1498">
            <v>-919.92496956171897</v>
          </cell>
        </row>
        <row r="1499">
          <cell r="A1499">
            <v>9462371.6136579197</v>
          </cell>
          <cell r="B1499">
            <v>-72.176456880153907</v>
          </cell>
          <cell r="C1499">
            <v>-927.14496006291904</v>
          </cell>
        </row>
        <row r="1500">
          <cell r="A1500">
            <v>9549925.8602143601</v>
          </cell>
          <cell r="B1500">
            <v>-72.769345094608497</v>
          </cell>
          <cell r="C1500">
            <v>-933.99802422938501</v>
          </cell>
        </row>
        <row r="1501">
          <cell r="A1501">
            <v>9638290.2362396996</v>
          </cell>
          <cell r="B1501">
            <v>-73.345122954371405</v>
          </cell>
          <cell r="C1501">
            <v>-942.23003137374496</v>
          </cell>
        </row>
        <row r="1502">
          <cell r="A1502">
            <v>9727472.2377696596</v>
          </cell>
          <cell r="B1502">
            <v>-74.040285227629198</v>
          </cell>
          <cell r="C1502">
            <v>-951.59137411911001</v>
          </cell>
        </row>
        <row r="1503">
          <cell r="A1503">
            <v>9817479.4301998392</v>
          </cell>
          <cell r="B1503">
            <v>-74.748558381103507</v>
          </cell>
          <cell r="C1503">
            <v>-963.05912041122599</v>
          </cell>
        </row>
        <row r="1504">
          <cell r="A1504">
            <v>9908319.44892768</v>
          </cell>
          <cell r="B1504">
            <v>-96.055330560161494</v>
          </cell>
          <cell r="C1504">
            <v>-992.61726271745999</v>
          </cell>
        </row>
        <row r="1505">
          <cell r="A1505">
            <v>10000000</v>
          </cell>
          <cell r="B1505">
            <v>-76.451055105939403</v>
          </cell>
          <cell r="C1505">
            <v>-976.46041778560198</v>
          </cell>
        </row>
      </sheetData>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Microsoft_Visio_2003-2010_Drawing.vsd"/></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oleObject" Target="../embeddings/Microsoft_Visio_2003-2010_Drawing1.vsd"/></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88"/>
  <sheetViews>
    <sheetView tabSelected="1" topLeftCell="A2" zoomScale="85" zoomScaleNormal="85" workbookViewId="0">
      <selection activeCell="B39" sqref="B39"/>
    </sheetView>
  </sheetViews>
  <sheetFormatPr defaultRowHeight="14.4" x14ac:dyDescent="0.3"/>
  <cols>
    <col min="1" max="1" width="45.21875" customWidth="1"/>
    <col min="2" max="2" width="10.88671875" customWidth="1"/>
  </cols>
  <sheetData>
    <row r="1" spans="1:18" x14ac:dyDescent="0.3">
      <c r="A1" s="76"/>
      <c r="B1" s="74" t="s">
        <v>149</v>
      </c>
      <c r="C1" s="74"/>
      <c r="D1" s="74"/>
      <c r="E1" s="74"/>
      <c r="F1" s="74"/>
      <c r="G1" s="74"/>
      <c r="H1" s="74"/>
      <c r="I1" s="74"/>
      <c r="J1" s="74"/>
      <c r="K1" s="74"/>
      <c r="L1" s="74"/>
      <c r="M1" s="74"/>
      <c r="N1" s="74"/>
      <c r="O1" s="74"/>
      <c r="P1" s="74"/>
      <c r="Q1" s="74"/>
      <c r="R1" s="74"/>
    </row>
    <row r="2" spans="1:18" x14ac:dyDescent="0.3">
      <c r="A2" s="76"/>
      <c r="B2" s="74"/>
      <c r="C2" s="74"/>
      <c r="D2" s="74"/>
      <c r="E2" s="74"/>
      <c r="F2" s="74"/>
      <c r="G2" s="74"/>
      <c r="H2" s="74"/>
      <c r="I2" s="74"/>
      <c r="J2" s="74"/>
      <c r="K2" s="74"/>
      <c r="L2" s="74"/>
      <c r="M2" s="74"/>
      <c r="N2" s="74"/>
      <c r="O2" s="74"/>
      <c r="P2" s="74"/>
      <c r="Q2" s="74"/>
      <c r="R2" s="74"/>
    </row>
    <row r="3" spans="1:18" x14ac:dyDescent="0.3">
      <c r="A3" s="76"/>
      <c r="B3" s="74"/>
      <c r="C3" s="74"/>
      <c r="D3" s="74"/>
      <c r="E3" s="74"/>
      <c r="F3" s="74"/>
      <c r="G3" s="74"/>
      <c r="H3" s="74"/>
      <c r="I3" s="74"/>
      <c r="J3" s="74"/>
      <c r="K3" s="74"/>
      <c r="L3" s="74"/>
      <c r="M3" s="74"/>
      <c r="N3" s="74"/>
      <c r="O3" s="74"/>
      <c r="P3" s="74"/>
      <c r="Q3" s="74"/>
      <c r="R3" s="74"/>
    </row>
    <row r="4" spans="1:18" ht="14.25" customHeight="1" x14ac:dyDescent="0.3">
      <c r="A4" s="3"/>
      <c r="B4" s="3"/>
      <c r="C4" s="3"/>
      <c r="D4" s="3"/>
      <c r="E4" s="3"/>
      <c r="F4" s="3"/>
      <c r="G4" s="3"/>
      <c r="H4" s="3"/>
      <c r="I4" s="3"/>
      <c r="J4" s="3"/>
      <c r="K4" s="3"/>
      <c r="L4" s="3"/>
      <c r="M4" s="3"/>
      <c r="N4" s="3"/>
      <c r="O4" s="3"/>
      <c r="P4" s="3"/>
      <c r="Q4" s="3"/>
      <c r="R4" s="3"/>
    </row>
    <row r="5" spans="1:18" ht="14.25" customHeight="1" x14ac:dyDescent="0.3">
      <c r="A5" s="3"/>
      <c r="B5" s="3"/>
      <c r="C5" s="2"/>
      <c r="D5" s="4" t="s">
        <v>5</v>
      </c>
      <c r="E5" s="3"/>
      <c r="F5" s="3"/>
      <c r="G5" s="4" t="s">
        <v>123</v>
      </c>
      <c r="H5" s="3"/>
      <c r="I5" s="3"/>
      <c r="J5" s="3"/>
      <c r="K5" s="4" t="s">
        <v>126</v>
      </c>
      <c r="L5" s="3"/>
      <c r="M5" s="3"/>
      <c r="N5" s="3"/>
      <c r="O5" s="3"/>
      <c r="P5" s="3"/>
      <c r="Q5" s="3"/>
      <c r="R5" s="3"/>
    </row>
    <row r="6" spans="1:18" ht="14.25" customHeight="1" x14ac:dyDescent="0.3">
      <c r="A6" s="3"/>
      <c r="B6" s="3"/>
      <c r="C6" s="3"/>
      <c r="D6" s="3"/>
      <c r="E6" s="3"/>
      <c r="F6" s="3"/>
      <c r="G6" s="3"/>
      <c r="H6" s="3"/>
      <c r="I6" s="3"/>
      <c r="J6" s="3"/>
      <c r="K6" s="3"/>
      <c r="L6" s="3"/>
      <c r="M6" s="3"/>
      <c r="N6" s="3"/>
      <c r="O6" s="3"/>
      <c r="P6" s="3"/>
      <c r="Q6" s="3"/>
      <c r="R6" s="3"/>
    </row>
    <row r="7" spans="1:18" ht="14.25" customHeight="1" x14ac:dyDescent="0.3">
      <c r="A7" s="75"/>
      <c r="B7" s="75"/>
      <c r="C7" s="75"/>
      <c r="D7" s="75"/>
      <c r="E7" s="75"/>
      <c r="F7" s="75"/>
      <c r="G7" s="75"/>
      <c r="H7" s="75"/>
      <c r="I7" s="75"/>
      <c r="J7" s="75"/>
      <c r="K7" s="75"/>
      <c r="L7" s="75"/>
      <c r="M7" s="75"/>
      <c r="N7" s="75"/>
      <c r="O7" s="75"/>
      <c r="P7" s="75"/>
      <c r="Q7" s="75"/>
      <c r="R7" s="75"/>
    </row>
    <row r="8" spans="1:18" ht="14.25" customHeight="1" x14ac:dyDescent="0.3">
      <c r="A8" s="75"/>
      <c r="B8" s="75"/>
      <c r="C8" s="75"/>
      <c r="D8" s="75"/>
      <c r="E8" s="75"/>
      <c r="F8" s="75"/>
      <c r="G8" s="75"/>
      <c r="H8" s="75"/>
      <c r="I8" s="75"/>
      <c r="J8" s="75"/>
      <c r="K8" s="75"/>
      <c r="L8" s="75"/>
      <c r="M8" s="75"/>
      <c r="N8" s="75"/>
      <c r="O8" s="75"/>
      <c r="P8" s="75"/>
      <c r="Q8" s="75"/>
      <c r="R8" s="75"/>
    </row>
    <row r="9" spans="1:18" ht="14.25" customHeight="1" thickBot="1" x14ac:dyDescent="0.35">
      <c r="A9" s="75"/>
      <c r="B9" s="75"/>
      <c r="C9" s="75"/>
      <c r="D9" s="75"/>
      <c r="E9" s="75"/>
      <c r="F9" s="75"/>
      <c r="G9" s="75"/>
      <c r="H9" s="75"/>
      <c r="I9" s="75"/>
      <c r="J9" s="75"/>
      <c r="K9" s="75"/>
      <c r="L9" s="75"/>
      <c r="M9" s="75"/>
      <c r="N9" s="75"/>
      <c r="O9" s="75"/>
      <c r="P9" s="75"/>
      <c r="Q9" s="75"/>
      <c r="R9" s="75"/>
    </row>
    <row r="10" spans="1:18" x14ac:dyDescent="0.3">
      <c r="A10" s="73" t="s">
        <v>0</v>
      </c>
      <c r="B10" s="73"/>
      <c r="C10" s="73"/>
      <c r="D10" s="43"/>
      <c r="E10" s="56"/>
      <c r="F10" s="57"/>
      <c r="G10" s="57"/>
      <c r="H10" s="57"/>
      <c r="I10" s="57"/>
      <c r="J10" s="57"/>
      <c r="K10" s="57"/>
      <c r="L10" s="57"/>
      <c r="M10" s="57"/>
      <c r="N10" s="57"/>
      <c r="O10" s="58"/>
      <c r="P10" s="44"/>
      <c r="Q10" s="44"/>
      <c r="R10" s="43"/>
    </row>
    <row r="11" spans="1:18" x14ac:dyDescent="0.3">
      <c r="A11" s="5" t="s">
        <v>1</v>
      </c>
      <c r="B11" s="51">
        <v>10</v>
      </c>
      <c r="C11" s="6" t="s">
        <v>4</v>
      </c>
      <c r="D11" s="43"/>
      <c r="E11" s="59"/>
      <c r="F11" s="60"/>
      <c r="G11" s="60"/>
      <c r="H11" s="60"/>
      <c r="I11" s="60"/>
      <c r="J11" s="60"/>
      <c r="K11" s="60"/>
      <c r="L11" s="60"/>
      <c r="M11" s="60"/>
      <c r="N11" s="60"/>
      <c r="O11" s="61"/>
      <c r="P11" s="44"/>
      <c r="Q11" s="44"/>
      <c r="R11" s="43"/>
    </row>
    <row r="12" spans="1:18" x14ac:dyDescent="0.3">
      <c r="A12" s="5" t="s">
        <v>2</v>
      </c>
      <c r="B12" s="51">
        <v>12</v>
      </c>
      <c r="C12" s="6" t="s">
        <v>4</v>
      </c>
      <c r="D12" s="43"/>
      <c r="E12" s="59"/>
      <c r="F12" s="60"/>
      <c r="G12" s="60"/>
      <c r="H12" s="60"/>
      <c r="I12" s="62">
        <f>B33</f>
        <v>3.3</v>
      </c>
      <c r="J12" s="63" t="s">
        <v>27</v>
      </c>
      <c r="K12" s="60"/>
      <c r="L12" s="60"/>
      <c r="M12" s="60"/>
      <c r="N12" s="60"/>
      <c r="O12" s="61"/>
      <c r="P12" s="44"/>
      <c r="Q12" s="44"/>
      <c r="R12" s="43"/>
    </row>
    <row r="13" spans="1:18" x14ac:dyDescent="0.3">
      <c r="A13" s="5" t="s">
        <v>3</v>
      </c>
      <c r="B13" s="51">
        <v>12.6</v>
      </c>
      <c r="C13" s="6" t="s">
        <v>4</v>
      </c>
      <c r="D13" s="43"/>
      <c r="E13" s="64">
        <f>B12</f>
        <v>12</v>
      </c>
      <c r="F13" s="63" t="s">
        <v>4</v>
      </c>
      <c r="G13" s="60"/>
      <c r="H13" s="60"/>
      <c r="I13" s="60"/>
      <c r="J13" s="60"/>
      <c r="K13" s="60"/>
      <c r="L13" s="60"/>
      <c r="M13" s="60"/>
      <c r="N13" s="60"/>
      <c r="O13" s="61"/>
      <c r="P13" s="44"/>
      <c r="Q13" s="44"/>
      <c r="R13" s="43"/>
    </row>
    <row r="14" spans="1:18" x14ac:dyDescent="0.3">
      <c r="D14" s="43"/>
      <c r="E14" s="59"/>
      <c r="F14" s="60"/>
      <c r="G14" s="60"/>
      <c r="H14" s="60"/>
      <c r="I14" s="60"/>
      <c r="J14" s="60"/>
      <c r="K14" s="60"/>
      <c r="L14" s="60"/>
      <c r="M14" s="60"/>
      <c r="N14" s="60"/>
      <c r="O14" s="61"/>
      <c r="P14" s="44"/>
      <c r="Q14" s="44"/>
      <c r="R14" s="43"/>
    </row>
    <row r="15" spans="1:18" x14ac:dyDescent="0.3">
      <c r="A15" s="73" t="s">
        <v>6</v>
      </c>
      <c r="B15" s="73"/>
      <c r="C15" s="73"/>
      <c r="D15" s="43"/>
      <c r="E15" s="59"/>
      <c r="F15" s="60"/>
      <c r="G15" s="60"/>
      <c r="H15" s="60"/>
      <c r="I15" s="60"/>
      <c r="J15" s="60"/>
      <c r="K15" s="60"/>
      <c r="L15" s="60"/>
      <c r="M15" s="60"/>
      <c r="N15" s="60"/>
      <c r="O15" s="61"/>
      <c r="P15" s="44"/>
      <c r="Q15" s="44"/>
      <c r="R15" s="43"/>
    </row>
    <row r="16" spans="1:18" x14ac:dyDescent="0.3">
      <c r="A16" s="7" t="s">
        <v>7</v>
      </c>
      <c r="B16" s="51">
        <v>15</v>
      </c>
      <c r="C16" s="6" t="s">
        <v>4</v>
      </c>
      <c r="D16" s="43"/>
      <c r="E16" s="59"/>
      <c r="F16" s="60"/>
      <c r="G16" s="60"/>
      <c r="H16" s="60"/>
      <c r="I16" s="60"/>
      <c r="J16" s="60"/>
      <c r="K16" s="60"/>
      <c r="L16" s="60"/>
      <c r="M16" s="63">
        <f>B16</f>
        <v>15</v>
      </c>
      <c r="N16" s="63" t="s">
        <v>4</v>
      </c>
      <c r="O16" s="61"/>
      <c r="P16" s="44"/>
      <c r="Q16" s="44"/>
      <c r="R16" s="43"/>
    </row>
    <row r="17" spans="1:18" x14ac:dyDescent="0.3">
      <c r="A17" s="7" t="s">
        <v>8</v>
      </c>
      <c r="B17" s="51">
        <v>4</v>
      </c>
      <c r="C17" s="6" t="s">
        <v>9</v>
      </c>
      <c r="D17" s="43"/>
      <c r="E17" s="59"/>
      <c r="F17" s="60"/>
      <c r="G17" s="60"/>
      <c r="H17" s="60"/>
      <c r="I17" s="60"/>
      <c r="J17" s="60"/>
      <c r="K17" s="60"/>
      <c r="L17" s="60"/>
      <c r="M17" s="63">
        <f>B17</f>
        <v>4</v>
      </c>
      <c r="N17" s="63" t="s">
        <v>9</v>
      </c>
      <c r="O17" s="61"/>
      <c r="P17" s="44"/>
      <c r="Q17" s="44"/>
      <c r="R17" s="43"/>
    </row>
    <row r="18" spans="1:18" x14ac:dyDescent="0.3">
      <c r="A18" s="7" t="s">
        <v>24</v>
      </c>
      <c r="B18" s="51">
        <v>90</v>
      </c>
      <c r="C18" s="9" t="s">
        <v>13</v>
      </c>
      <c r="D18" s="43"/>
      <c r="E18" s="59"/>
      <c r="F18" s="60"/>
      <c r="G18" s="60"/>
      <c r="H18" s="60"/>
      <c r="I18" s="60"/>
      <c r="J18" s="60"/>
      <c r="K18" s="60"/>
      <c r="L18" s="60"/>
      <c r="M18" s="60"/>
      <c r="N18" s="60"/>
      <c r="O18" s="61"/>
      <c r="P18" s="44"/>
      <c r="Q18" s="44"/>
      <c r="R18" s="43"/>
    </row>
    <row r="19" spans="1:18" x14ac:dyDescent="0.3">
      <c r="D19" s="43"/>
      <c r="E19" s="59"/>
      <c r="F19" s="60"/>
      <c r="G19" s="60"/>
      <c r="H19" s="60"/>
      <c r="I19" s="60"/>
      <c r="J19" s="60"/>
      <c r="K19" s="60"/>
      <c r="L19" s="60"/>
      <c r="M19" s="60"/>
      <c r="N19" s="63">
        <f>B42</f>
        <v>47</v>
      </c>
      <c r="O19" s="65" t="s">
        <v>31</v>
      </c>
      <c r="P19" s="44"/>
      <c r="Q19" s="44"/>
      <c r="R19" s="43"/>
    </row>
    <row r="20" spans="1:18" x14ac:dyDescent="0.3">
      <c r="A20" s="73" t="s">
        <v>14</v>
      </c>
      <c r="B20" s="73"/>
      <c r="C20" s="73"/>
      <c r="D20" s="43"/>
      <c r="E20" s="59"/>
      <c r="F20" s="60"/>
      <c r="G20" s="60"/>
      <c r="H20" s="60"/>
      <c r="I20" s="60"/>
      <c r="J20" s="60"/>
      <c r="K20" s="60"/>
      <c r="L20" s="60"/>
      <c r="M20" s="60"/>
      <c r="N20" s="60"/>
      <c r="O20" s="61"/>
      <c r="P20" s="44"/>
      <c r="Q20" s="44"/>
      <c r="R20" s="43"/>
    </row>
    <row r="21" spans="1:18" x14ac:dyDescent="0.3">
      <c r="A21" s="5" t="s">
        <v>15</v>
      </c>
      <c r="B21" s="51">
        <v>48.7</v>
      </c>
      <c r="C21" s="6" t="s">
        <v>16</v>
      </c>
      <c r="D21" s="43"/>
      <c r="E21" s="59"/>
      <c r="F21" s="60"/>
      <c r="G21" s="60"/>
      <c r="H21" s="60"/>
      <c r="I21" s="60"/>
      <c r="J21" s="60"/>
      <c r="K21" s="66">
        <f>B22</f>
        <v>1168.8000000000002</v>
      </c>
      <c r="L21" s="63" t="s">
        <v>16</v>
      </c>
      <c r="M21" s="60"/>
      <c r="N21" s="60"/>
      <c r="O21" s="61"/>
      <c r="P21" s="44"/>
      <c r="Q21" s="44"/>
      <c r="R21" s="43"/>
    </row>
    <row r="22" spans="1:18" x14ac:dyDescent="0.3">
      <c r="A22" s="5" t="s">
        <v>17</v>
      </c>
      <c r="B22" s="8">
        <f>((B16/0.6)-1)*B21</f>
        <v>1168.8000000000002</v>
      </c>
      <c r="C22" s="6" t="s">
        <v>16</v>
      </c>
      <c r="D22" s="43"/>
      <c r="E22" s="59"/>
      <c r="F22" s="60"/>
      <c r="G22" s="60"/>
      <c r="H22" s="60"/>
      <c r="I22" s="60"/>
      <c r="J22" s="60"/>
      <c r="K22" s="60"/>
      <c r="L22" s="66">
        <f>B51</f>
        <v>1.3623859410490152E-5</v>
      </c>
      <c r="M22" s="63" t="s">
        <v>35</v>
      </c>
      <c r="N22" s="60"/>
      <c r="O22" s="61"/>
      <c r="P22" s="44"/>
      <c r="Q22" s="44"/>
      <c r="R22" s="43"/>
    </row>
    <row r="23" spans="1:18" x14ac:dyDescent="0.3">
      <c r="A23" s="1"/>
      <c r="D23" s="43"/>
      <c r="E23" s="59"/>
      <c r="F23" s="60"/>
      <c r="G23" s="60"/>
      <c r="H23" s="60"/>
      <c r="I23" s="60"/>
      <c r="J23" s="60"/>
      <c r="K23" s="60"/>
      <c r="L23" s="60"/>
      <c r="M23" s="60"/>
      <c r="N23" s="60"/>
      <c r="O23" s="61"/>
      <c r="P23" s="44"/>
      <c r="Q23" s="44"/>
      <c r="R23" s="43"/>
    </row>
    <row r="24" spans="1:18" x14ac:dyDescent="0.3">
      <c r="A24" s="73" t="s">
        <v>22</v>
      </c>
      <c r="B24" s="73"/>
      <c r="C24" s="73"/>
      <c r="D24" s="44">
        <v>0.6</v>
      </c>
      <c r="E24" s="59"/>
      <c r="F24" s="60"/>
      <c r="G24" s="60"/>
      <c r="H24" s="60"/>
      <c r="I24" s="60"/>
      <c r="J24" s="60"/>
      <c r="K24" s="60"/>
      <c r="L24" s="60"/>
      <c r="M24" s="60"/>
      <c r="N24" s="63"/>
      <c r="O24" s="65"/>
      <c r="P24" s="44"/>
      <c r="Q24" s="44"/>
      <c r="R24" s="43"/>
    </row>
    <row r="25" spans="1:18" x14ac:dyDescent="0.3">
      <c r="A25" s="5" t="s">
        <v>20</v>
      </c>
      <c r="B25" s="6">
        <f>0.5</f>
        <v>0.5</v>
      </c>
      <c r="C25" s="6" t="s">
        <v>21</v>
      </c>
      <c r="D25" s="44">
        <f>0.6+(B12-1)*0.8</f>
        <v>9.4</v>
      </c>
      <c r="E25" s="59"/>
      <c r="F25" s="60"/>
      <c r="G25" s="60"/>
      <c r="H25" s="60"/>
      <c r="I25" s="60"/>
      <c r="J25" s="60"/>
      <c r="K25" s="63">
        <f>B21</f>
        <v>48.7</v>
      </c>
      <c r="L25" s="63" t="s">
        <v>16</v>
      </c>
      <c r="M25" s="60"/>
      <c r="N25" s="63"/>
      <c r="O25" s="65"/>
      <c r="P25" s="44"/>
      <c r="Q25" s="44"/>
      <c r="R25" s="43"/>
    </row>
    <row r="26" spans="1:18" x14ac:dyDescent="0.3">
      <c r="A26" s="5" t="s">
        <v>23</v>
      </c>
      <c r="B26" s="11">
        <f>1-B12*B18/B16/100</f>
        <v>0.28000000000000003</v>
      </c>
      <c r="C26" s="6"/>
      <c r="D26" s="44">
        <v>1</v>
      </c>
      <c r="E26" s="59"/>
      <c r="F26" s="60"/>
      <c r="G26" s="60"/>
      <c r="H26" s="60"/>
      <c r="I26" s="60"/>
      <c r="J26" s="60"/>
      <c r="K26" s="60"/>
      <c r="L26" s="60"/>
      <c r="M26" s="60"/>
      <c r="N26" s="63"/>
      <c r="O26" s="65"/>
      <c r="P26" s="44"/>
      <c r="Q26" s="44"/>
      <c r="R26" s="43"/>
    </row>
    <row r="27" spans="1:18" ht="15" thickBot="1" x14ac:dyDescent="0.35">
      <c r="A27" s="1"/>
      <c r="B27" s="10"/>
      <c r="D27" s="43"/>
      <c r="E27" s="67"/>
      <c r="F27" s="68"/>
      <c r="G27" s="68"/>
      <c r="H27" s="68"/>
      <c r="I27" s="68"/>
      <c r="J27" s="68"/>
      <c r="K27" s="68"/>
      <c r="L27" s="68"/>
      <c r="M27" s="68"/>
      <c r="N27" s="69"/>
      <c r="O27" s="70"/>
      <c r="P27" s="44"/>
      <c r="Q27" s="44"/>
      <c r="R27" s="43"/>
    </row>
    <row r="28" spans="1:18" x14ac:dyDescent="0.3">
      <c r="A28" s="73" t="s">
        <v>18</v>
      </c>
      <c r="B28" s="73"/>
      <c r="C28" s="73"/>
      <c r="D28" s="43"/>
      <c r="E28" s="44"/>
      <c r="F28" s="44"/>
      <c r="G28" s="44"/>
      <c r="H28" s="44"/>
      <c r="I28" s="44"/>
      <c r="J28" s="44"/>
      <c r="K28" s="44"/>
      <c r="L28" s="44"/>
      <c r="M28" s="44"/>
      <c r="N28" s="44"/>
      <c r="O28" s="44"/>
      <c r="P28" s="44"/>
      <c r="Q28" s="44"/>
      <c r="R28" s="43"/>
    </row>
    <row r="29" spans="1:18" x14ac:dyDescent="0.3">
      <c r="A29" s="5" t="s">
        <v>125</v>
      </c>
      <c r="B29" s="11">
        <f>B16*B17/B12/B18*100</f>
        <v>5.5555555555555554</v>
      </c>
      <c r="C29" s="6" t="s">
        <v>9</v>
      </c>
      <c r="D29" s="43"/>
      <c r="E29" s="44"/>
      <c r="F29" s="44"/>
      <c r="G29" s="44"/>
      <c r="H29" s="44"/>
      <c r="I29" s="44"/>
      <c r="J29" s="44"/>
      <c r="K29" s="44"/>
      <c r="L29" s="44"/>
      <c r="M29" s="44"/>
      <c r="N29" s="44"/>
      <c r="O29" s="44"/>
      <c r="P29" s="44"/>
      <c r="Q29" s="44"/>
      <c r="R29" s="43"/>
    </row>
    <row r="30" spans="1:18" x14ac:dyDescent="0.3">
      <c r="A30" s="5" t="s">
        <v>124</v>
      </c>
      <c r="B30" s="51">
        <v>30</v>
      </c>
      <c r="C30" s="6" t="s">
        <v>13</v>
      </c>
      <c r="D30" s="43"/>
      <c r="E30" s="43"/>
      <c r="F30" s="43"/>
      <c r="G30" s="43"/>
      <c r="H30" s="43"/>
      <c r="I30" s="43"/>
      <c r="J30" s="43"/>
      <c r="K30" s="43"/>
      <c r="L30" s="43"/>
      <c r="M30" s="43"/>
      <c r="N30" s="43"/>
      <c r="O30" s="43"/>
      <c r="P30" s="43"/>
      <c r="Q30" s="43"/>
      <c r="R30" s="43"/>
    </row>
    <row r="31" spans="1:18" hidden="1" x14ac:dyDescent="0.3">
      <c r="A31" s="7" t="s">
        <v>19</v>
      </c>
      <c r="B31" s="11">
        <f>B29*B30/100</f>
        <v>1.6666666666666665</v>
      </c>
      <c r="C31" s="6" t="s">
        <v>9</v>
      </c>
      <c r="D31" s="43"/>
      <c r="E31" s="43"/>
      <c r="F31" s="43"/>
      <c r="G31" s="43"/>
      <c r="H31" s="43"/>
      <c r="I31" s="43"/>
      <c r="J31" s="43"/>
      <c r="K31" s="43"/>
      <c r="L31" s="43"/>
      <c r="M31" s="43"/>
      <c r="N31" s="43"/>
      <c r="O31" s="43"/>
      <c r="P31" s="43"/>
      <c r="Q31" s="43"/>
      <c r="R31" s="43"/>
    </row>
    <row r="32" spans="1:18" x14ac:dyDescent="0.3">
      <c r="A32" s="7" t="s">
        <v>127</v>
      </c>
      <c r="B32" s="11">
        <f>B12*B26/B25/B31</f>
        <v>4.0320000000000009</v>
      </c>
      <c r="C32" s="6" t="s">
        <v>27</v>
      </c>
      <c r="D32" s="43"/>
      <c r="E32" s="43"/>
      <c r="F32" s="43"/>
      <c r="G32" s="43"/>
      <c r="H32" s="43"/>
      <c r="I32" s="43"/>
      <c r="J32" s="43"/>
      <c r="K32" s="43"/>
      <c r="L32" s="43"/>
      <c r="M32" s="43"/>
      <c r="N32" s="43"/>
      <c r="O32" s="43"/>
      <c r="P32" s="43"/>
      <c r="Q32" s="43"/>
      <c r="R32" s="43"/>
    </row>
    <row r="33" spans="1:18" x14ac:dyDescent="0.3">
      <c r="A33" s="7" t="s">
        <v>133</v>
      </c>
      <c r="B33" s="52">
        <v>3.3</v>
      </c>
      <c r="C33" s="9" t="s">
        <v>27</v>
      </c>
      <c r="D33" s="43"/>
      <c r="E33" s="43"/>
      <c r="F33" s="43"/>
      <c r="G33" s="43"/>
      <c r="H33" s="43"/>
      <c r="I33" s="43"/>
      <c r="J33" s="43"/>
      <c r="K33" s="43"/>
      <c r="L33" s="43"/>
      <c r="M33" s="43"/>
      <c r="N33" s="43"/>
      <c r="O33" s="43"/>
      <c r="P33" s="43"/>
      <c r="Q33" s="43"/>
      <c r="R33" s="43"/>
    </row>
    <row r="34" spans="1:18" x14ac:dyDescent="0.3">
      <c r="A34" s="7" t="s">
        <v>19</v>
      </c>
      <c r="B34" s="11">
        <f>B12*B26/B33/B25</f>
        <v>2.0363636363636366</v>
      </c>
      <c r="C34" s="6" t="s">
        <v>9</v>
      </c>
      <c r="D34" s="43"/>
      <c r="E34" s="43"/>
      <c r="F34" s="43"/>
      <c r="G34" s="43"/>
      <c r="H34" s="43"/>
      <c r="I34" s="43"/>
      <c r="J34" s="43"/>
      <c r="K34" s="43"/>
      <c r="L34" s="43"/>
      <c r="M34" s="43"/>
      <c r="N34" s="43"/>
      <c r="O34" s="43"/>
      <c r="P34" s="43"/>
      <c r="Q34" s="43"/>
      <c r="R34" s="43"/>
    </row>
    <row r="35" spans="1:18" x14ac:dyDescent="0.3">
      <c r="A35" s="7" t="s">
        <v>26</v>
      </c>
      <c r="B35" s="11">
        <f>B29+B34/2</f>
        <v>6.5737373737373739</v>
      </c>
      <c r="C35" s="6" t="s">
        <v>9</v>
      </c>
      <c r="D35" s="43"/>
      <c r="E35" s="43"/>
      <c r="F35" s="43"/>
      <c r="G35" s="43"/>
      <c r="H35" s="43"/>
      <c r="I35" s="43"/>
      <c r="J35" s="43"/>
      <c r="K35" s="43"/>
      <c r="L35" s="43"/>
      <c r="M35" s="43"/>
      <c r="N35" s="43"/>
      <c r="O35" s="43"/>
      <c r="P35" s="43"/>
      <c r="Q35" s="43"/>
      <c r="R35" s="43"/>
    </row>
    <row r="36" spans="1:18" x14ac:dyDescent="0.3">
      <c r="A36" s="7" t="s">
        <v>25</v>
      </c>
      <c r="B36" s="11">
        <f>B29-B34/2</f>
        <v>4.5373737373737368</v>
      </c>
      <c r="C36" s="6" t="s">
        <v>9</v>
      </c>
      <c r="D36" s="43"/>
      <c r="E36" s="43"/>
      <c r="F36" s="43"/>
      <c r="G36" s="43"/>
      <c r="H36" s="43"/>
      <c r="I36" s="43"/>
      <c r="J36" s="43"/>
      <c r="K36" s="43"/>
      <c r="L36" s="43"/>
      <c r="M36" s="43"/>
      <c r="N36" s="43"/>
      <c r="O36" s="43"/>
      <c r="P36" s="43"/>
      <c r="Q36" s="43"/>
      <c r="R36" s="43"/>
    </row>
    <row r="37" spans="1:18" x14ac:dyDescent="0.3">
      <c r="D37" s="43"/>
      <c r="E37" s="43"/>
      <c r="F37" s="43"/>
      <c r="G37" s="43"/>
      <c r="H37" s="43"/>
      <c r="I37" s="43"/>
      <c r="J37" s="43"/>
      <c r="K37" s="43"/>
      <c r="L37" s="43"/>
      <c r="M37" s="43"/>
      <c r="N37" s="43"/>
      <c r="O37" s="43"/>
      <c r="P37" s="43"/>
      <c r="Q37" s="43"/>
      <c r="R37" s="43"/>
    </row>
    <row r="38" spans="1:18" x14ac:dyDescent="0.3">
      <c r="A38" s="72" t="s">
        <v>30</v>
      </c>
      <c r="B38" s="72"/>
      <c r="C38" s="72"/>
      <c r="D38" s="43"/>
      <c r="E38" s="43"/>
      <c r="F38" s="43"/>
      <c r="G38" s="43"/>
      <c r="H38" s="43"/>
      <c r="I38" s="43"/>
      <c r="J38" s="43"/>
      <c r="K38" s="43"/>
      <c r="L38" s="43"/>
      <c r="M38" s="43"/>
      <c r="N38" s="43"/>
      <c r="O38" s="43"/>
      <c r="P38" s="43"/>
      <c r="Q38" s="43"/>
      <c r="R38" s="43"/>
    </row>
    <row r="39" spans="1:18" x14ac:dyDescent="0.3">
      <c r="A39" s="7" t="s">
        <v>10</v>
      </c>
      <c r="B39" s="51">
        <v>150</v>
      </c>
      <c r="C39" s="6" t="s">
        <v>11</v>
      </c>
      <c r="D39" s="43"/>
      <c r="E39" s="43"/>
      <c r="F39" s="43"/>
      <c r="G39" s="43"/>
      <c r="H39" s="43"/>
      <c r="I39" s="43"/>
      <c r="J39" s="43"/>
      <c r="K39" s="43"/>
      <c r="L39" s="43"/>
      <c r="M39" s="43"/>
      <c r="N39" s="43"/>
      <c r="O39" s="43"/>
      <c r="P39" s="43"/>
      <c r="Q39" s="43"/>
      <c r="R39" s="43"/>
    </row>
    <row r="40" spans="1:18" hidden="1" x14ac:dyDescent="0.3">
      <c r="A40" s="7" t="s">
        <v>12</v>
      </c>
      <c r="B40" s="6">
        <f>B39/10/B16</f>
        <v>1</v>
      </c>
      <c r="C40" s="6" t="s">
        <v>13</v>
      </c>
      <c r="D40" s="43"/>
      <c r="E40" s="43"/>
      <c r="F40" s="43"/>
      <c r="G40" s="43"/>
      <c r="H40" s="43"/>
      <c r="I40" s="43"/>
      <c r="J40" s="43"/>
      <c r="K40" s="43"/>
      <c r="L40" s="43"/>
      <c r="M40" s="43"/>
      <c r="N40" s="43"/>
      <c r="O40" s="43"/>
      <c r="P40" s="43"/>
      <c r="Q40" s="43"/>
      <c r="R40" s="43"/>
    </row>
    <row r="41" spans="1:18" x14ac:dyDescent="0.3">
      <c r="A41" s="7" t="s">
        <v>129</v>
      </c>
      <c r="B41" s="11">
        <f>B17*(1-B11*B18/100/B16)/B25/B39*1000</f>
        <v>21.333333333333336</v>
      </c>
      <c r="C41" s="6" t="s">
        <v>31</v>
      </c>
      <c r="D41" s="43"/>
      <c r="E41" s="43"/>
      <c r="F41" s="43"/>
      <c r="G41" s="43"/>
      <c r="H41" s="43"/>
      <c r="I41" s="43"/>
      <c r="J41" s="43"/>
      <c r="K41" s="43"/>
      <c r="L41" s="43"/>
      <c r="M41" s="43"/>
      <c r="N41" s="43"/>
      <c r="O41" s="43"/>
      <c r="P41" s="43"/>
      <c r="Q41" s="43"/>
      <c r="R41" s="43"/>
    </row>
    <row r="42" spans="1:18" x14ac:dyDescent="0.3">
      <c r="A42" s="7" t="s">
        <v>134</v>
      </c>
      <c r="B42" s="51">
        <v>47</v>
      </c>
      <c r="C42" s="6" t="s">
        <v>31</v>
      </c>
      <c r="D42" s="43"/>
      <c r="E42" s="43"/>
      <c r="F42" s="43"/>
      <c r="G42" s="43"/>
      <c r="H42" s="43"/>
      <c r="I42" s="43"/>
      <c r="J42" s="43"/>
      <c r="K42" s="43"/>
      <c r="L42" s="43"/>
      <c r="M42" s="43"/>
      <c r="N42" s="43"/>
      <c r="O42" s="43"/>
      <c r="P42" s="43"/>
      <c r="Q42" s="43"/>
      <c r="R42" s="43"/>
    </row>
    <row r="43" spans="1:18" x14ac:dyDescent="0.3">
      <c r="A43" s="7" t="s">
        <v>122</v>
      </c>
      <c r="B43" s="51">
        <v>10</v>
      </c>
      <c r="C43" s="9" t="s">
        <v>78</v>
      </c>
      <c r="D43" s="43"/>
      <c r="E43" s="43"/>
      <c r="F43" s="43"/>
      <c r="G43" s="43"/>
      <c r="H43" s="43"/>
      <c r="I43" s="43"/>
      <c r="J43" s="43"/>
      <c r="K43" s="43"/>
      <c r="L43" s="43"/>
      <c r="M43" s="43"/>
      <c r="N43" s="43"/>
      <c r="O43" s="43"/>
      <c r="P43" s="43"/>
      <c r="Q43" s="43"/>
      <c r="R43" s="43"/>
    </row>
    <row r="44" spans="1:18" x14ac:dyDescent="0.3">
      <c r="A44" s="7" t="s">
        <v>128</v>
      </c>
      <c r="B44" s="42">
        <f>B43*B35+1000*B17*(1-B11*B18/100/B16)/B25/B42</f>
        <v>133.82248012035245</v>
      </c>
      <c r="C44" s="9" t="s">
        <v>11</v>
      </c>
      <c r="D44" s="43"/>
      <c r="E44" s="43"/>
      <c r="F44" s="43"/>
      <c r="G44" s="43"/>
      <c r="H44" s="43"/>
      <c r="I44" s="43"/>
      <c r="J44" s="43"/>
      <c r="K44" s="43"/>
      <c r="L44" s="43"/>
      <c r="M44" s="43"/>
      <c r="N44" s="43"/>
      <c r="O44" s="43"/>
      <c r="P44" s="43"/>
      <c r="Q44" s="43"/>
      <c r="R44" s="43"/>
    </row>
    <row r="45" spans="1:18" x14ac:dyDescent="0.3">
      <c r="A45" s="53"/>
      <c r="B45" s="54"/>
      <c r="C45" s="48"/>
      <c r="D45" s="43"/>
      <c r="E45" s="43"/>
      <c r="F45" s="43"/>
      <c r="G45" s="43"/>
      <c r="H45" s="43"/>
      <c r="I45" s="43"/>
      <c r="J45" s="43"/>
      <c r="K45" s="43"/>
      <c r="L45" s="43"/>
      <c r="M45" s="43"/>
      <c r="N45" s="43"/>
      <c r="O45" s="43"/>
      <c r="P45" s="43"/>
      <c r="Q45" s="43"/>
      <c r="R45" s="43"/>
    </row>
    <row r="46" spans="1:18" x14ac:dyDescent="0.3">
      <c r="A46" s="72" t="s">
        <v>32</v>
      </c>
      <c r="B46" s="72"/>
      <c r="C46" s="72"/>
      <c r="D46" s="43"/>
      <c r="E46" s="43"/>
      <c r="F46" s="43"/>
      <c r="G46" s="43"/>
      <c r="H46" s="43"/>
      <c r="I46" s="43"/>
      <c r="J46" s="43"/>
      <c r="K46" s="43"/>
      <c r="L46" s="43"/>
      <c r="M46" s="43"/>
      <c r="N46" s="43"/>
      <c r="O46" s="43"/>
      <c r="P46" s="43"/>
      <c r="Q46" s="43"/>
      <c r="R46" s="43"/>
    </row>
    <row r="47" spans="1:18" x14ac:dyDescent="0.3">
      <c r="A47" s="7" t="s">
        <v>146</v>
      </c>
      <c r="B47" s="71">
        <v>20</v>
      </c>
      <c r="C47" s="9" t="s">
        <v>16</v>
      </c>
      <c r="D47" s="43"/>
      <c r="E47" s="43"/>
      <c r="F47" s="43"/>
      <c r="G47" s="43"/>
      <c r="H47" s="43"/>
      <c r="I47" s="43"/>
      <c r="J47" s="43"/>
      <c r="K47" s="43"/>
      <c r="L47" s="43"/>
      <c r="M47" s="43"/>
      <c r="N47" s="43"/>
      <c r="O47" s="43"/>
      <c r="P47" s="43"/>
      <c r="Q47" s="43"/>
      <c r="R47" s="43"/>
    </row>
    <row r="48" spans="1:18" x14ac:dyDescent="0.3">
      <c r="A48" s="7" t="s">
        <v>147</v>
      </c>
      <c r="B48" s="51">
        <v>3.3</v>
      </c>
      <c r="C48" s="9" t="s">
        <v>145</v>
      </c>
      <c r="D48" s="43"/>
      <c r="E48" s="43"/>
      <c r="F48" s="43"/>
      <c r="G48" s="43"/>
      <c r="H48" s="43"/>
      <c r="I48" s="43"/>
      <c r="J48" s="43"/>
      <c r="K48" s="43"/>
      <c r="L48" s="43"/>
      <c r="M48" s="43"/>
      <c r="N48" s="43"/>
      <c r="O48" s="43"/>
      <c r="P48" s="43"/>
      <c r="Q48" s="43"/>
      <c r="R48" s="43"/>
    </row>
    <row r="49" spans="1:18" x14ac:dyDescent="0.3">
      <c r="A49" s="7" t="s">
        <v>148</v>
      </c>
      <c r="B49" s="51">
        <v>100</v>
      </c>
      <c r="C49" s="9" t="s">
        <v>35</v>
      </c>
      <c r="D49" s="43"/>
      <c r="E49" s="43"/>
      <c r="F49" s="43" t="s">
        <v>28</v>
      </c>
      <c r="G49" s="43" t="s">
        <v>29</v>
      </c>
      <c r="H49" s="43"/>
      <c r="I49" s="43"/>
      <c r="J49" s="43"/>
      <c r="K49" s="43"/>
      <c r="L49" s="43"/>
      <c r="M49" s="43"/>
      <c r="N49" s="43"/>
      <c r="O49" s="43"/>
      <c r="P49" s="43"/>
      <c r="Q49" s="43"/>
      <c r="R49" s="43"/>
    </row>
    <row r="50" spans="1:18" x14ac:dyDescent="0.3">
      <c r="A50" s="7" t="s">
        <v>33</v>
      </c>
      <c r="B50" s="51">
        <v>10000000</v>
      </c>
      <c r="C50" s="6" t="s">
        <v>34</v>
      </c>
      <c r="D50" s="43"/>
      <c r="E50" s="43"/>
      <c r="F50" s="44">
        <v>0</v>
      </c>
      <c r="G50" s="45">
        <f>B36</f>
        <v>4.5373737373737368</v>
      </c>
      <c r="H50" s="43"/>
      <c r="I50" s="43"/>
      <c r="J50" s="43"/>
      <c r="K50" s="43"/>
      <c r="L50" s="43"/>
      <c r="M50" s="43"/>
      <c r="N50" s="43"/>
      <c r="O50" s="43"/>
      <c r="P50" s="43"/>
      <c r="Q50" s="43"/>
      <c r="R50" s="43"/>
    </row>
    <row r="51" spans="1:18" x14ac:dyDescent="0.3">
      <c r="A51" s="7" t="s">
        <v>135</v>
      </c>
      <c r="B51" s="8">
        <f>1/2/3.14/B50/B22*1000000</f>
        <v>1.3623859410490152E-5</v>
      </c>
      <c r="C51" s="6" t="s">
        <v>35</v>
      </c>
      <c r="D51" s="43"/>
      <c r="E51" s="43"/>
      <c r="F51" s="44">
        <f>B26/B25</f>
        <v>0.56000000000000005</v>
      </c>
      <c r="G51" s="45">
        <f>B35</f>
        <v>6.5737373737373739</v>
      </c>
      <c r="H51" s="43"/>
      <c r="I51" s="43"/>
      <c r="J51" s="43"/>
      <c r="K51" s="43"/>
      <c r="L51" s="43"/>
      <c r="M51" s="43"/>
      <c r="N51" s="43"/>
      <c r="O51" s="43"/>
      <c r="P51" s="43"/>
      <c r="Q51" s="43"/>
      <c r="R51" s="43"/>
    </row>
    <row r="52" spans="1:18" x14ac:dyDescent="0.3">
      <c r="A52" s="7" t="s">
        <v>136</v>
      </c>
      <c r="B52" s="47">
        <f>Sheet2!BH4/1000</f>
        <v>5.6234132519034929</v>
      </c>
      <c r="C52" s="9" t="s">
        <v>34</v>
      </c>
      <c r="D52" s="43"/>
      <c r="E52" s="43"/>
      <c r="F52" s="44">
        <f>1/B25</f>
        <v>2</v>
      </c>
      <c r="G52" s="45">
        <f>B36</f>
        <v>4.5373737373737368</v>
      </c>
      <c r="H52" s="43"/>
      <c r="I52" s="43"/>
      <c r="J52" s="43"/>
      <c r="K52" s="43"/>
      <c r="L52" s="43"/>
      <c r="M52" s="43"/>
      <c r="N52" s="43"/>
      <c r="O52" s="43"/>
      <c r="P52" s="43"/>
      <c r="Q52" s="43"/>
      <c r="R52" s="43"/>
    </row>
    <row r="53" spans="1:18" x14ac:dyDescent="0.3">
      <c r="A53" s="7" t="s">
        <v>139</v>
      </c>
      <c r="B53" s="6">
        <f>Sheet2!BH5</f>
        <v>78</v>
      </c>
      <c r="C53" s="6" t="s">
        <v>137</v>
      </c>
      <c r="D53" s="43"/>
      <c r="E53" s="43"/>
      <c r="F53" s="44">
        <f>F51+F52</f>
        <v>2.56</v>
      </c>
      <c r="G53" s="45">
        <f>B35</f>
        <v>6.5737373737373739</v>
      </c>
      <c r="H53" s="43"/>
      <c r="I53" s="43"/>
      <c r="J53" s="43"/>
      <c r="K53" s="43"/>
      <c r="L53" s="43"/>
      <c r="M53" s="43"/>
      <c r="N53" s="43"/>
      <c r="O53" s="43" t="s">
        <v>131</v>
      </c>
      <c r="P53" s="43"/>
      <c r="Q53" s="43"/>
      <c r="R53" s="43"/>
    </row>
    <row r="54" spans="1:18" x14ac:dyDescent="0.3">
      <c r="A54" s="7" t="s">
        <v>138</v>
      </c>
      <c r="B54" s="6">
        <f>Sheet2!BH6*-1</f>
        <v>38</v>
      </c>
      <c r="C54" s="6" t="s">
        <v>97</v>
      </c>
      <c r="D54" s="43"/>
      <c r="E54" s="43"/>
      <c r="F54" s="44">
        <f>2/B25</f>
        <v>4</v>
      </c>
      <c r="G54" s="45">
        <f>B36</f>
        <v>4.5373737373737368</v>
      </c>
      <c r="H54" s="43"/>
      <c r="I54" s="43"/>
      <c r="J54" s="43"/>
      <c r="K54" s="43"/>
      <c r="L54" s="43"/>
      <c r="M54" s="43"/>
      <c r="N54" s="43"/>
      <c r="O54" s="43"/>
      <c r="P54" s="43"/>
      <c r="Q54" s="43"/>
      <c r="R54" s="43"/>
    </row>
    <row r="55" spans="1:18" x14ac:dyDescent="0.3">
      <c r="A55" s="43"/>
      <c r="B55" s="43"/>
      <c r="C55" s="43"/>
      <c r="D55" s="43"/>
      <c r="E55" s="43"/>
      <c r="F55" s="43"/>
      <c r="G55" s="43"/>
      <c r="H55" s="43"/>
      <c r="I55" s="43"/>
      <c r="J55" s="43"/>
      <c r="K55" s="43"/>
      <c r="L55" s="43"/>
      <c r="M55" s="43"/>
      <c r="N55" s="43"/>
      <c r="O55" s="43"/>
      <c r="P55" s="43"/>
      <c r="Q55" s="43"/>
      <c r="R55" s="43"/>
    </row>
    <row r="56" spans="1:18" x14ac:dyDescent="0.3">
      <c r="A56" s="43"/>
      <c r="B56" s="43"/>
      <c r="C56" s="43"/>
      <c r="D56" s="43"/>
      <c r="E56" s="43"/>
      <c r="F56" s="43"/>
      <c r="G56" s="43"/>
      <c r="H56" s="43"/>
      <c r="I56" s="43"/>
      <c r="J56" s="43"/>
      <c r="K56" s="43"/>
      <c r="L56" s="43"/>
      <c r="M56" s="43"/>
      <c r="N56" s="43"/>
      <c r="O56" s="43"/>
      <c r="P56" s="43"/>
      <c r="Q56" s="43"/>
      <c r="R56" s="43"/>
    </row>
    <row r="57" spans="1:18" x14ac:dyDescent="0.3">
      <c r="A57" s="43"/>
      <c r="B57" s="43"/>
      <c r="C57" s="43"/>
      <c r="D57" s="43"/>
      <c r="E57" s="43"/>
      <c r="F57" s="43"/>
      <c r="G57" s="43"/>
      <c r="H57" s="43"/>
      <c r="I57" s="43"/>
      <c r="J57" s="43"/>
      <c r="K57" s="43"/>
      <c r="L57" s="43"/>
      <c r="M57" s="43"/>
      <c r="N57" s="43"/>
      <c r="O57" s="43"/>
      <c r="P57" s="43"/>
      <c r="Q57" s="43"/>
      <c r="R57" s="43"/>
    </row>
    <row r="58" spans="1:18" x14ac:dyDescent="0.3">
      <c r="A58" s="43"/>
      <c r="B58" s="43"/>
      <c r="C58" s="43"/>
      <c r="D58" s="43"/>
      <c r="E58" s="43"/>
      <c r="F58" s="43"/>
      <c r="G58" s="43"/>
      <c r="H58" s="43"/>
      <c r="I58" s="43"/>
      <c r="J58" s="43"/>
      <c r="K58" s="43"/>
      <c r="L58" s="43"/>
      <c r="M58" s="43"/>
      <c r="N58" s="43"/>
      <c r="O58" s="43"/>
      <c r="P58" s="43"/>
      <c r="Q58" s="43"/>
      <c r="R58" s="43"/>
    </row>
    <row r="59" spans="1:18" x14ac:dyDescent="0.3">
      <c r="A59" s="43"/>
      <c r="B59" s="43"/>
      <c r="C59" s="43"/>
      <c r="D59" s="43"/>
      <c r="E59" s="43"/>
      <c r="F59" s="43"/>
      <c r="G59" s="43"/>
      <c r="H59" s="43"/>
      <c r="I59" s="43"/>
      <c r="J59" s="43"/>
      <c r="K59" s="43"/>
      <c r="L59" s="43"/>
      <c r="M59" s="43"/>
      <c r="N59" s="43"/>
      <c r="O59" s="43"/>
      <c r="P59" s="43"/>
      <c r="Q59" s="43"/>
      <c r="R59" s="43"/>
    </row>
    <row r="60" spans="1:18" x14ac:dyDescent="0.3">
      <c r="A60" s="43"/>
      <c r="B60" s="43"/>
      <c r="C60" s="43"/>
      <c r="D60" s="43"/>
      <c r="E60" s="43"/>
      <c r="F60" s="43"/>
      <c r="G60" s="43"/>
      <c r="H60" s="43"/>
      <c r="I60" s="43"/>
      <c r="J60" s="43"/>
      <c r="K60" s="43"/>
      <c r="L60" s="43"/>
      <c r="M60" s="43"/>
      <c r="N60" s="43"/>
      <c r="O60" s="43"/>
      <c r="P60" s="43"/>
      <c r="Q60" s="43"/>
      <c r="R60" s="43"/>
    </row>
    <row r="61" spans="1:18" x14ac:dyDescent="0.3">
      <c r="A61" s="43"/>
      <c r="B61" s="43"/>
      <c r="C61" s="43"/>
      <c r="D61" s="43"/>
      <c r="E61" s="43"/>
      <c r="F61" s="43"/>
      <c r="G61" s="43"/>
      <c r="H61" s="43"/>
      <c r="I61" s="43"/>
      <c r="J61" s="43"/>
      <c r="K61" s="43"/>
      <c r="L61" s="43"/>
      <c r="M61" s="43"/>
      <c r="N61" s="43"/>
      <c r="O61" s="43"/>
      <c r="P61" s="43"/>
      <c r="Q61" s="43"/>
      <c r="R61" s="43"/>
    </row>
    <row r="62" spans="1:18" x14ac:dyDescent="0.3">
      <c r="A62" s="43"/>
      <c r="B62" s="43"/>
      <c r="C62" s="43"/>
      <c r="D62" s="43"/>
      <c r="E62" s="43"/>
      <c r="F62" s="43"/>
      <c r="G62" s="43"/>
      <c r="H62" s="43"/>
      <c r="I62" s="43"/>
      <c r="J62" s="43"/>
      <c r="K62" s="43"/>
      <c r="L62" s="43"/>
      <c r="M62" s="43"/>
      <c r="N62" s="43"/>
      <c r="O62" s="43"/>
      <c r="P62" s="43"/>
      <c r="Q62" s="43"/>
      <c r="R62" s="43"/>
    </row>
    <row r="63" spans="1:18" x14ac:dyDescent="0.3">
      <c r="A63" s="43"/>
      <c r="B63" s="43"/>
      <c r="C63" s="43"/>
      <c r="D63" s="43"/>
      <c r="E63" s="43"/>
      <c r="F63" s="43"/>
      <c r="G63" s="43"/>
      <c r="H63" s="43"/>
      <c r="I63" s="43"/>
      <c r="J63" s="43"/>
      <c r="K63" s="43"/>
      <c r="L63" s="43"/>
      <c r="M63" s="43"/>
      <c r="N63" s="43"/>
      <c r="O63" s="43"/>
      <c r="P63" s="43"/>
      <c r="Q63" s="43"/>
      <c r="R63" s="43"/>
    </row>
    <row r="64" spans="1:18" x14ac:dyDescent="0.3">
      <c r="A64" s="43"/>
      <c r="B64" s="43"/>
      <c r="C64" s="43"/>
      <c r="D64" s="43"/>
      <c r="E64" s="43"/>
      <c r="F64" s="43"/>
      <c r="G64" s="43"/>
      <c r="H64" s="43"/>
      <c r="I64" s="43"/>
      <c r="J64" s="43"/>
      <c r="K64" s="43"/>
      <c r="L64" s="43"/>
      <c r="M64" s="43"/>
      <c r="N64" s="43"/>
      <c r="O64" s="43"/>
      <c r="P64" s="43"/>
      <c r="Q64" s="43"/>
      <c r="R64" s="43"/>
    </row>
    <row r="65" spans="1:18" x14ac:dyDescent="0.3">
      <c r="A65" s="43"/>
      <c r="B65" s="43"/>
      <c r="C65" s="43"/>
      <c r="D65" s="43"/>
      <c r="E65" s="43"/>
      <c r="F65" s="43"/>
      <c r="G65" s="43"/>
      <c r="H65" s="43"/>
      <c r="I65" s="43"/>
      <c r="J65" s="43"/>
      <c r="K65" s="43"/>
      <c r="L65" s="43"/>
      <c r="M65" s="43"/>
      <c r="N65" s="43"/>
      <c r="O65" s="43"/>
      <c r="P65" s="43"/>
      <c r="Q65" s="43"/>
      <c r="R65" s="43"/>
    </row>
    <row r="66" spans="1:18" x14ac:dyDescent="0.3">
      <c r="A66" s="43"/>
      <c r="B66" s="43"/>
      <c r="C66" s="43"/>
      <c r="D66" s="43"/>
      <c r="E66" s="43"/>
      <c r="F66" s="43"/>
      <c r="G66" s="43"/>
      <c r="H66" s="43"/>
      <c r="I66" s="43"/>
      <c r="J66" s="43"/>
      <c r="K66" s="43"/>
      <c r="L66" s="43"/>
      <c r="M66" s="43"/>
      <c r="N66" s="43"/>
      <c r="O66" s="43"/>
      <c r="P66" s="43"/>
      <c r="Q66" s="43"/>
      <c r="R66" s="43"/>
    </row>
    <row r="67" spans="1:18" x14ac:dyDescent="0.3">
      <c r="A67" s="43"/>
      <c r="B67" s="43"/>
      <c r="C67" s="43"/>
      <c r="D67" s="43"/>
      <c r="E67" s="43"/>
      <c r="F67" s="43"/>
      <c r="G67" s="43"/>
      <c r="H67" s="43"/>
      <c r="I67" s="43"/>
      <c r="J67" s="43"/>
      <c r="K67" s="43"/>
      <c r="L67" s="43"/>
      <c r="M67" s="43"/>
      <c r="N67" s="43"/>
      <c r="O67" s="43"/>
      <c r="P67" s="43"/>
      <c r="Q67" s="43"/>
      <c r="R67" s="43"/>
    </row>
    <row r="68" spans="1:18" x14ac:dyDescent="0.3">
      <c r="A68" s="43"/>
      <c r="B68" s="43"/>
      <c r="C68" s="43"/>
      <c r="D68" s="43"/>
      <c r="E68" s="43"/>
      <c r="F68" s="43"/>
      <c r="G68" s="43"/>
      <c r="H68" s="43"/>
      <c r="I68" s="43"/>
      <c r="J68" s="43"/>
      <c r="K68" s="43"/>
      <c r="L68" s="43"/>
      <c r="M68" s="43"/>
      <c r="N68" s="43"/>
      <c r="O68" s="43"/>
      <c r="P68" s="43"/>
      <c r="Q68" s="43"/>
      <c r="R68" s="43"/>
    </row>
    <row r="69" spans="1:18" x14ac:dyDescent="0.3">
      <c r="A69" s="43"/>
      <c r="B69" s="43"/>
      <c r="C69" s="43"/>
      <c r="D69" s="43"/>
      <c r="E69" s="43"/>
      <c r="F69" s="43"/>
      <c r="G69" s="43"/>
      <c r="H69" s="43"/>
      <c r="I69" s="43"/>
      <c r="J69" s="43"/>
      <c r="K69" s="43"/>
      <c r="L69" s="43"/>
      <c r="M69" s="43"/>
      <c r="N69" s="43"/>
      <c r="O69" s="43"/>
      <c r="P69" s="43"/>
      <c r="Q69" s="43"/>
      <c r="R69" s="43"/>
    </row>
    <row r="70" spans="1:18" x14ac:dyDescent="0.3">
      <c r="A70" s="43"/>
      <c r="B70" s="43"/>
      <c r="C70" s="43"/>
      <c r="D70" s="43"/>
      <c r="E70" s="43"/>
      <c r="F70" s="43"/>
      <c r="G70" s="43"/>
      <c r="H70" s="43"/>
      <c r="I70" s="43"/>
      <c r="J70" s="43"/>
      <c r="K70" s="43"/>
      <c r="L70" s="43"/>
      <c r="M70" s="43"/>
      <c r="N70" s="43"/>
      <c r="O70" s="43"/>
      <c r="P70" s="43"/>
      <c r="Q70" s="43"/>
      <c r="R70" s="43"/>
    </row>
    <row r="71" spans="1:18" x14ac:dyDescent="0.3">
      <c r="A71" s="43"/>
      <c r="B71" s="43"/>
      <c r="C71" s="43"/>
      <c r="D71" s="43"/>
      <c r="E71" s="43"/>
      <c r="F71" s="43"/>
      <c r="G71" s="43"/>
      <c r="H71" s="43"/>
      <c r="I71" s="43"/>
      <c r="J71" s="43"/>
      <c r="K71" s="43"/>
      <c r="L71" s="43"/>
      <c r="M71" s="43"/>
      <c r="N71" s="43"/>
      <c r="O71" s="43"/>
      <c r="P71" s="43"/>
      <c r="Q71" s="43"/>
      <c r="R71" s="43"/>
    </row>
    <row r="72" spans="1:18" x14ac:dyDescent="0.3">
      <c r="A72" s="43"/>
      <c r="B72" s="43"/>
      <c r="C72" s="43"/>
      <c r="D72" s="43"/>
      <c r="E72" s="43"/>
      <c r="F72" s="43"/>
      <c r="G72" s="43"/>
      <c r="H72" s="43"/>
      <c r="I72" s="43"/>
      <c r="J72" s="43"/>
      <c r="K72" s="43"/>
      <c r="L72" s="43"/>
      <c r="M72" s="43"/>
      <c r="N72" s="43"/>
      <c r="O72" s="43"/>
      <c r="P72" s="43"/>
      <c r="Q72" s="43"/>
      <c r="R72" s="43"/>
    </row>
    <row r="73" spans="1:18" x14ac:dyDescent="0.3">
      <c r="A73" s="43"/>
      <c r="B73" s="43"/>
      <c r="C73" s="43"/>
      <c r="D73" s="43"/>
      <c r="E73" s="43"/>
      <c r="F73" s="43"/>
      <c r="G73" s="43"/>
      <c r="H73" s="43"/>
      <c r="I73" s="43"/>
      <c r="J73" s="43"/>
      <c r="K73" s="43"/>
      <c r="L73" s="43"/>
      <c r="M73" s="43"/>
      <c r="N73" s="43"/>
      <c r="O73" s="43"/>
      <c r="P73" s="43"/>
      <c r="Q73" s="43"/>
      <c r="R73" s="43"/>
    </row>
    <row r="74" spans="1:18" x14ac:dyDescent="0.3">
      <c r="A74" s="43"/>
      <c r="B74" s="43"/>
      <c r="C74" s="43"/>
      <c r="D74" s="43"/>
      <c r="E74" s="43"/>
      <c r="F74" s="43"/>
      <c r="G74" s="43"/>
      <c r="H74" s="43"/>
      <c r="I74" s="43"/>
      <c r="J74" s="43"/>
      <c r="K74" s="43"/>
      <c r="L74" s="43"/>
      <c r="M74" s="43"/>
      <c r="N74" s="43"/>
      <c r="O74" s="43"/>
      <c r="P74" s="43"/>
      <c r="Q74" s="43"/>
      <c r="R74" s="43"/>
    </row>
    <row r="75" spans="1:18" x14ac:dyDescent="0.3">
      <c r="A75" s="43"/>
      <c r="B75" s="43"/>
      <c r="C75" s="43"/>
      <c r="D75" s="43"/>
      <c r="E75" s="43"/>
      <c r="F75" s="43"/>
      <c r="G75" s="43"/>
      <c r="H75" s="43"/>
      <c r="I75" s="43"/>
      <c r="J75" s="43"/>
      <c r="K75" s="43"/>
      <c r="L75" s="43"/>
      <c r="M75" s="43"/>
      <c r="N75" s="43"/>
      <c r="O75" s="43"/>
      <c r="P75" s="43"/>
      <c r="Q75" s="43"/>
      <c r="R75" s="43"/>
    </row>
    <row r="76" spans="1:18" x14ac:dyDescent="0.3">
      <c r="A76" s="43"/>
      <c r="B76" s="43"/>
      <c r="C76" s="43"/>
      <c r="D76" s="43"/>
      <c r="E76" s="43"/>
      <c r="F76" s="43"/>
      <c r="G76" s="43"/>
      <c r="H76" s="43"/>
      <c r="I76" s="43"/>
      <c r="J76" s="43"/>
      <c r="K76" s="43"/>
      <c r="L76" s="43"/>
      <c r="M76" s="43"/>
      <c r="N76" s="43"/>
      <c r="O76" s="43"/>
      <c r="P76" s="43"/>
      <c r="Q76" s="43"/>
      <c r="R76" s="43"/>
    </row>
    <row r="77" spans="1:18" x14ac:dyDescent="0.3">
      <c r="A77" s="43"/>
      <c r="B77" s="43"/>
      <c r="C77" s="43"/>
      <c r="D77" s="43"/>
      <c r="E77" s="43"/>
      <c r="F77" s="43"/>
      <c r="G77" s="43"/>
      <c r="H77" s="43"/>
      <c r="I77" s="43"/>
      <c r="J77" s="43"/>
      <c r="K77" s="43"/>
      <c r="L77" s="43"/>
      <c r="M77" s="43"/>
      <c r="N77" s="43"/>
      <c r="O77" s="43"/>
      <c r="P77" s="43"/>
      <c r="Q77" s="43"/>
      <c r="R77" s="43"/>
    </row>
    <row r="78" spans="1:18" x14ac:dyDescent="0.3">
      <c r="A78" s="43"/>
      <c r="B78" s="43"/>
      <c r="C78" s="43"/>
      <c r="D78" s="43"/>
      <c r="E78" s="43"/>
      <c r="F78" s="43"/>
      <c r="G78" s="43"/>
      <c r="H78" s="43"/>
      <c r="I78" s="43"/>
      <c r="J78" s="43"/>
      <c r="K78" s="43"/>
      <c r="L78" s="43"/>
      <c r="M78" s="43"/>
      <c r="N78" s="43"/>
      <c r="O78" s="43"/>
      <c r="P78" s="43"/>
      <c r="Q78" s="43"/>
      <c r="R78" s="43"/>
    </row>
    <row r="79" spans="1:18" x14ac:dyDescent="0.3">
      <c r="A79" s="43"/>
      <c r="B79" s="43"/>
      <c r="C79" s="43"/>
      <c r="D79" s="43"/>
      <c r="E79" s="43"/>
      <c r="F79" s="43"/>
      <c r="G79" s="43"/>
      <c r="H79" s="43"/>
      <c r="I79" s="43"/>
      <c r="J79" s="43"/>
      <c r="K79" s="43"/>
      <c r="L79" s="43"/>
      <c r="M79" s="43"/>
      <c r="N79" s="43"/>
      <c r="O79" s="43"/>
      <c r="P79" s="43"/>
      <c r="Q79" s="43"/>
      <c r="R79" s="43"/>
    </row>
    <row r="80" spans="1:18" x14ac:dyDescent="0.3">
      <c r="A80" s="43"/>
      <c r="B80" s="43"/>
      <c r="C80" s="43"/>
      <c r="D80" s="43"/>
      <c r="E80" s="43"/>
      <c r="F80" s="43"/>
      <c r="G80" s="43"/>
      <c r="H80" s="43"/>
      <c r="I80" s="43"/>
      <c r="J80" s="43"/>
      <c r="K80" s="43"/>
      <c r="L80" s="43"/>
      <c r="M80" s="43"/>
      <c r="N80" s="43"/>
      <c r="O80" s="43"/>
      <c r="P80" s="43"/>
      <c r="Q80" s="43"/>
      <c r="R80" s="43"/>
    </row>
    <row r="81" spans="1:18" x14ac:dyDescent="0.3">
      <c r="A81" s="43"/>
      <c r="B81" s="43"/>
      <c r="C81" s="43"/>
      <c r="D81" s="43"/>
      <c r="E81" s="43"/>
      <c r="F81" s="43"/>
      <c r="G81" s="43"/>
      <c r="H81" s="43"/>
      <c r="I81" s="43"/>
      <c r="J81" s="43"/>
      <c r="K81" s="43"/>
      <c r="L81" s="43"/>
      <c r="M81" s="43"/>
      <c r="N81" s="43"/>
      <c r="O81" s="43"/>
      <c r="P81" s="43"/>
      <c r="Q81" s="43"/>
      <c r="R81" s="43"/>
    </row>
    <row r="82" spans="1:18" x14ac:dyDescent="0.3">
      <c r="A82" s="43"/>
      <c r="B82" s="43"/>
      <c r="C82" s="43"/>
      <c r="D82" s="43"/>
      <c r="E82" s="43"/>
      <c r="F82" s="43"/>
      <c r="G82" s="43"/>
      <c r="H82" s="43"/>
      <c r="I82" s="43"/>
      <c r="J82" s="43"/>
      <c r="K82" s="43"/>
      <c r="L82" s="43"/>
      <c r="M82" s="43"/>
      <c r="N82" s="43"/>
      <c r="O82" s="43"/>
      <c r="P82" s="43"/>
      <c r="Q82" s="43"/>
      <c r="R82" s="43"/>
    </row>
    <row r="83" spans="1:18" x14ac:dyDescent="0.3">
      <c r="A83" s="43"/>
      <c r="B83" s="43"/>
      <c r="C83" s="43"/>
      <c r="D83" s="43"/>
      <c r="E83" s="43"/>
      <c r="F83" s="43"/>
      <c r="G83" s="43"/>
      <c r="H83" s="43"/>
      <c r="I83" s="43"/>
      <c r="J83" s="43"/>
      <c r="K83" s="43"/>
      <c r="L83" s="43"/>
      <c r="M83" s="43"/>
      <c r="N83" s="43"/>
      <c r="O83" s="43"/>
      <c r="P83" s="43"/>
      <c r="Q83" s="43"/>
      <c r="R83" s="43"/>
    </row>
    <row r="84" spans="1:18" x14ac:dyDescent="0.3">
      <c r="A84" s="43"/>
      <c r="B84" s="43"/>
      <c r="C84" s="43"/>
      <c r="D84" s="43"/>
      <c r="E84" s="43"/>
      <c r="F84" s="43"/>
      <c r="G84" s="43"/>
      <c r="H84" s="43"/>
      <c r="I84" s="43"/>
      <c r="J84" s="43"/>
      <c r="K84" s="43"/>
      <c r="L84" s="43"/>
      <c r="M84" s="43"/>
      <c r="N84" s="43"/>
      <c r="O84" s="43"/>
      <c r="P84" s="43"/>
      <c r="Q84" s="43"/>
      <c r="R84" s="43"/>
    </row>
    <row r="85" spans="1:18" x14ac:dyDescent="0.3">
      <c r="A85" s="43"/>
      <c r="B85" s="43"/>
      <c r="C85" s="43"/>
      <c r="D85" s="43"/>
      <c r="E85" s="43"/>
      <c r="F85" s="43"/>
      <c r="G85" s="43"/>
      <c r="H85" s="43"/>
      <c r="I85" s="43"/>
      <c r="J85" s="43"/>
      <c r="K85" s="43"/>
      <c r="L85" s="43"/>
      <c r="M85" s="43"/>
      <c r="N85" s="43"/>
      <c r="O85" s="43"/>
      <c r="P85" s="43"/>
      <c r="Q85" s="43"/>
      <c r="R85" s="43"/>
    </row>
    <row r="86" spans="1:18" x14ac:dyDescent="0.3">
      <c r="A86" s="43"/>
      <c r="B86" s="43"/>
      <c r="C86" s="43"/>
      <c r="D86" s="43"/>
      <c r="E86" s="43"/>
      <c r="F86" s="43"/>
      <c r="G86" s="43"/>
      <c r="H86" s="43"/>
      <c r="I86" s="43"/>
      <c r="J86" s="43"/>
      <c r="K86" s="43"/>
      <c r="L86" s="43"/>
      <c r="M86" s="43"/>
      <c r="N86" s="43"/>
      <c r="O86" s="43"/>
      <c r="P86" s="43"/>
      <c r="Q86" s="43"/>
      <c r="R86" s="43"/>
    </row>
    <row r="87" spans="1:18" x14ac:dyDescent="0.3">
      <c r="A87" s="43"/>
      <c r="B87" s="43"/>
      <c r="C87" s="43"/>
      <c r="D87" s="43"/>
      <c r="E87" s="43"/>
      <c r="F87" s="43"/>
      <c r="G87" s="43"/>
      <c r="H87" s="43"/>
      <c r="I87" s="43"/>
      <c r="J87" s="43"/>
      <c r="K87" s="43"/>
      <c r="L87" s="43"/>
      <c r="M87" s="43"/>
      <c r="N87" s="43"/>
      <c r="O87" s="43"/>
      <c r="P87" s="43"/>
      <c r="Q87" s="43"/>
      <c r="R87" s="43"/>
    </row>
    <row r="88" spans="1:18" x14ac:dyDescent="0.3">
      <c r="A88" s="43"/>
      <c r="B88" s="43"/>
      <c r="C88" s="43"/>
      <c r="D88" s="43"/>
      <c r="E88" s="43"/>
      <c r="F88" s="43"/>
      <c r="G88" s="43"/>
      <c r="H88" s="43"/>
      <c r="I88" s="43"/>
      <c r="J88" s="43"/>
      <c r="K88" s="43"/>
      <c r="L88" s="43"/>
      <c r="M88" s="43"/>
      <c r="N88" s="43"/>
      <c r="O88" s="43"/>
      <c r="P88" s="43"/>
      <c r="Q88" s="43"/>
      <c r="R88" s="43"/>
    </row>
  </sheetData>
  <sheetProtection password="DEFD" sheet="1" objects="1" scenarios="1" formatCells="0" formatColumns="0" formatRows="0" insertColumns="0" insertRows="0" insertHyperlinks="0" deleteColumns="0" deleteRows="0" selectLockedCells="1" sort="0" autoFilter="0" pivotTables="0"/>
  <mergeCells count="10">
    <mergeCell ref="A38:C38"/>
    <mergeCell ref="A46:C46"/>
    <mergeCell ref="A15:C15"/>
    <mergeCell ref="A20:C20"/>
    <mergeCell ref="B1:R3"/>
    <mergeCell ref="A10:C10"/>
    <mergeCell ref="A7:R9"/>
    <mergeCell ref="A24:C24"/>
    <mergeCell ref="A28:C28"/>
    <mergeCell ref="A1:A3"/>
  </mergeCells>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1037" r:id="rId4">
          <objectPr defaultSize="0" r:id="rId5">
            <anchor moveWithCells="1">
              <from>
                <xdr:col>4</xdr:col>
                <xdr:colOff>243840</xdr:colOff>
                <xdr:row>9</xdr:row>
                <xdr:rowOff>60960</xdr:rowOff>
              </from>
              <to>
                <xdr:col>14</xdr:col>
                <xdr:colOff>342900</xdr:colOff>
                <xdr:row>26</xdr:row>
                <xdr:rowOff>83820</xdr:rowOff>
              </to>
            </anchor>
          </objectPr>
        </oleObject>
      </mc:Choice>
      <mc:Fallback>
        <oleObject progId="Visio.Drawing.11" shapeId="1037"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822"/>
  <sheetViews>
    <sheetView topLeftCell="A32" zoomScale="85" zoomScaleNormal="85" workbookViewId="0">
      <selection activeCell="B43" sqref="B43"/>
    </sheetView>
  </sheetViews>
  <sheetFormatPr defaultRowHeight="14.4" x14ac:dyDescent="0.3"/>
  <cols>
    <col min="2" max="2" width="25" customWidth="1"/>
    <col min="4" max="4" width="12.21875" bestFit="1" customWidth="1"/>
    <col min="27" max="28" width="12.21875" customWidth="1"/>
    <col min="29" max="29" width="11" customWidth="1"/>
    <col min="30" max="30" width="13.88671875" customWidth="1"/>
    <col min="31" max="31" width="12.21875" customWidth="1"/>
    <col min="32" max="32" width="13.21875" customWidth="1"/>
    <col min="33" max="33" width="9.5546875" customWidth="1"/>
    <col min="34" max="34" width="14.109375" customWidth="1"/>
    <col min="35" max="35" width="15" customWidth="1"/>
    <col min="36" max="36" width="12.88671875" customWidth="1"/>
    <col min="37" max="37" width="14.21875" customWidth="1"/>
    <col min="38" max="38" width="13.88671875" customWidth="1"/>
    <col min="39" max="39" width="15.5546875" customWidth="1"/>
    <col min="40" max="40" width="8" bestFit="1" customWidth="1"/>
    <col min="41" max="41" width="11.6640625" customWidth="1"/>
    <col min="42" max="42" width="18.88671875" customWidth="1"/>
    <col min="43" max="43" width="14.5546875" customWidth="1"/>
    <col min="44" max="44" width="11.6640625" customWidth="1"/>
    <col min="45" max="45" width="13.5546875" customWidth="1"/>
    <col min="46" max="46" width="13.88671875" customWidth="1"/>
    <col min="47" max="47" width="14" customWidth="1"/>
    <col min="50" max="50" width="10.109375" bestFit="1" customWidth="1"/>
    <col min="52" max="52" width="9.44140625" customWidth="1"/>
    <col min="53" max="53" width="10.44140625" customWidth="1"/>
    <col min="54" max="54" width="13.88671875" customWidth="1"/>
    <col min="60" max="60" width="12" bestFit="1" customWidth="1"/>
  </cols>
  <sheetData>
    <row r="1" spans="1:64" ht="48" customHeight="1" thickBot="1" x14ac:dyDescent="0.35">
      <c r="A1" s="81" t="s">
        <v>36</v>
      </c>
      <c r="B1" s="81"/>
      <c r="C1" s="81"/>
      <c r="D1" s="81"/>
      <c r="E1" s="81"/>
      <c r="F1" s="81"/>
      <c r="G1" s="81"/>
      <c r="H1" s="81"/>
      <c r="I1" s="81"/>
      <c r="J1" s="81"/>
      <c r="K1" s="81"/>
      <c r="L1" s="81"/>
      <c r="M1" s="81"/>
      <c r="N1" s="81"/>
      <c r="O1" s="81"/>
      <c r="P1" s="81"/>
      <c r="Q1" s="81"/>
      <c r="R1" s="81"/>
      <c r="S1" s="81"/>
      <c r="BG1" s="37"/>
      <c r="BH1" s="37"/>
      <c r="BI1" s="37"/>
      <c r="BJ1" s="37"/>
      <c r="BK1" s="37"/>
      <c r="BL1" s="37"/>
    </row>
    <row r="2" spans="1:64" x14ac:dyDescent="0.3">
      <c r="A2" t="s">
        <v>37</v>
      </c>
      <c r="B2" s="12">
        <f>Sheet1!B25*1000</f>
        <v>500</v>
      </c>
      <c r="C2" t="s">
        <v>34</v>
      </c>
      <c r="D2">
        <f>B2*1000</f>
        <v>500000</v>
      </c>
      <c r="V2" s="13"/>
      <c r="W2" s="14"/>
      <c r="X2" s="82" t="s">
        <v>38</v>
      </c>
      <c r="Y2" s="82"/>
      <c r="Z2" s="82"/>
      <c r="AA2" s="82"/>
      <c r="AB2" s="82"/>
      <c r="AC2" s="82"/>
      <c r="AD2" s="82"/>
      <c r="AE2" s="82"/>
      <c r="AF2" s="82"/>
      <c r="AG2" s="83" t="s">
        <v>39</v>
      </c>
      <c r="AH2" s="83"/>
      <c r="AI2" s="83"/>
      <c r="AJ2" s="83"/>
      <c r="AK2" s="83"/>
      <c r="AL2" s="83"/>
      <c r="AM2" s="83"/>
      <c r="AN2" s="83"/>
      <c r="AO2" s="83"/>
      <c r="AP2" s="15"/>
      <c r="AQ2" s="16"/>
      <c r="AR2" s="84" t="s">
        <v>40</v>
      </c>
      <c r="AS2" s="85"/>
      <c r="AT2" s="79" t="s">
        <v>41</v>
      </c>
      <c r="AU2" s="80"/>
      <c r="AV2" s="79" t="s">
        <v>41</v>
      </c>
      <c r="AW2" s="80"/>
      <c r="AX2" s="79" t="s">
        <v>41</v>
      </c>
      <c r="AY2" s="80"/>
      <c r="AZ2" s="77" t="s">
        <v>42</v>
      </c>
      <c r="BA2" s="77"/>
      <c r="BB2" s="77"/>
      <c r="BC2" s="37"/>
      <c r="BD2" s="77" t="s">
        <v>140</v>
      </c>
      <c r="BE2" s="77"/>
      <c r="BF2" s="77"/>
      <c r="BG2" s="37"/>
      <c r="BH2" s="37"/>
      <c r="BI2" s="37"/>
      <c r="BJ2" s="37"/>
      <c r="BK2" s="37"/>
      <c r="BL2" s="37"/>
    </row>
    <row r="3" spans="1:64" ht="28.8" x14ac:dyDescent="0.3">
      <c r="A3" t="s">
        <v>43</v>
      </c>
      <c r="B3" s="12">
        <v>0.6</v>
      </c>
      <c r="C3" t="s">
        <v>4</v>
      </c>
      <c r="V3" s="17"/>
      <c r="W3" s="18" t="s">
        <v>44</v>
      </c>
      <c r="X3" s="19" t="s">
        <v>45</v>
      </c>
      <c r="Y3" s="19" t="s">
        <v>46</v>
      </c>
      <c r="Z3" s="19" t="s">
        <v>47</v>
      </c>
      <c r="AA3" s="19" t="s">
        <v>48</v>
      </c>
      <c r="AB3" s="19" t="s">
        <v>49</v>
      </c>
      <c r="AC3" s="19" t="s">
        <v>50</v>
      </c>
      <c r="AD3" s="19" t="s">
        <v>51</v>
      </c>
      <c r="AE3" s="19" t="s">
        <v>52</v>
      </c>
      <c r="AF3" s="19" t="s">
        <v>53</v>
      </c>
      <c r="AG3" s="20" t="s">
        <v>54</v>
      </c>
      <c r="AH3" s="21" t="s">
        <v>55</v>
      </c>
      <c r="AI3" s="21" t="s">
        <v>56</v>
      </c>
      <c r="AJ3" s="21" t="s">
        <v>57</v>
      </c>
      <c r="AK3" s="21" t="s">
        <v>58</v>
      </c>
      <c r="AL3" s="21" t="s">
        <v>59</v>
      </c>
      <c r="AM3" s="21" t="s">
        <v>60</v>
      </c>
      <c r="AN3" s="21" t="s">
        <v>61</v>
      </c>
      <c r="AO3" s="21" t="s">
        <v>62</v>
      </c>
      <c r="AP3" s="22" t="s">
        <v>63</v>
      </c>
      <c r="AQ3" s="23" t="s">
        <v>64</v>
      </c>
      <c r="AR3" s="24" t="s">
        <v>65</v>
      </c>
      <c r="AS3" s="25" t="s">
        <v>66</v>
      </c>
      <c r="AT3" s="26" t="s">
        <v>67</v>
      </c>
      <c r="AU3" s="27" t="s">
        <v>68</v>
      </c>
      <c r="AV3" s="26" t="s">
        <v>69</v>
      </c>
      <c r="AW3" s="27" t="s">
        <v>70</v>
      </c>
      <c r="AX3" s="26" t="s">
        <v>71</v>
      </c>
      <c r="AY3" s="27" t="s">
        <v>72</v>
      </c>
      <c r="AZ3" s="28" t="s">
        <v>73</v>
      </c>
      <c r="BA3" s="28" t="s">
        <v>74</v>
      </c>
      <c r="BB3" s="28" t="s">
        <v>132</v>
      </c>
      <c r="BC3" s="48"/>
      <c r="BD3" s="28" t="s">
        <v>73</v>
      </c>
      <c r="BE3" s="28" t="s">
        <v>74</v>
      </c>
      <c r="BF3" s="28" t="s">
        <v>132</v>
      </c>
      <c r="BG3" s="37"/>
      <c r="BH3" s="37"/>
      <c r="BI3" s="37"/>
      <c r="BJ3" s="37"/>
      <c r="BK3" s="37"/>
      <c r="BL3" s="37"/>
    </row>
    <row r="4" spans="1:64" x14ac:dyDescent="0.3">
      <c r="A4" t="s">
        <v>75</v>
      </c>
      <c r="B4" s="12">
        <v>0.18</v>
      </c>
      <c r="C4" t="s">
        <v>76</v>
      </c>
      <c r="D4">
        <f>B4/1000</f>
        <v>1.7999999999999998E-4</v>
      </c>
      <c r="V4" s="29">
        <v>1</v>
      </c>
      <c r="W4" s="50">
        <f>10*10^V4</f>
        <v>100</v>
      </c>
      <c r="X4" s="30">
        <f>DC_gain_power</f>
        <v>2.6066753699001226</v>
      </c>
      <c r="Y4" s="31">
        <f t="shared" ref="Y4:Y5" si="0">20*LOG(1/SQRT((W4/fp)^2+1))</f>
        <v>-1.3294665206997435E-2</v>
      </c>
      <c r="Z4" s="31">
        <f t="shared" ref="Z4:Z5" si="1">-180/PI()*ATAN(W4/fp)</f>
        <v>-3.1692637617729176</v>
      </c>
      <c r="AA4" s="31">
        <f t="shared" ref="AA4:AA5" si="2">20*LOG(SQRT((W4/fzRHP)^2+1))</f>
        <v>4.9405939193556931E-6</v>
      </c>
      <c r="AB4" s="31">
        <f t="shared" ref="AB4:AB5" si="3">-180/PI()*ATAN(W4/fzRHP)</f>
        <v>-6.1111087937499468E-2</v>
      </c>
      <c r="AC4" s="31">
        <f>20*LOG(SQRT((W4/fzESR)^2+1))</f>
        <v>3.7873875369473255E-7</v>
      </c>
      <c r="AD4" s="31">
        <f t="shared" ref="AD4:AD5" si="4">180/PI()*ATAN(W4/fzESR)</f>
        <v>1.691999950814789E-2</v>
      </c>
      <c r="AE4" s="31">
        <f>X4+Y4+AA4+AC4</f>
        <v>2.593386024025798</v>
      </c>
      <c r="AF4" s="31">
        <f>Z4+AB4+AD4</f>
        <v>-3.2134548502022691</v>
      </c>
      <c r="AG4" s="31">
        <f t="shared" ref="AG4:AG67" si="5">DC_gain_comp</f>
        <v>92.110410468749379</v>
      </c>
      <c r="AH4" s="31">
        <f t="shared" ref="AH4:AH5" si="6">20*LOG(1/SQRT((W4/fp_comp1)^2+1))</f>
        <v>-53.598155040429049</v>
      </c>
      <c r="AI4" s="31">
        <f t="shared" ref="AI4:AI5" si="7">-180/PI()*ATAN(W4/fp_comp1)</f>
        <v>-89.880266632698806</v>
      </c>
      <c r="AJ4" s="31">
        <f>20*LOG(SQRT((W4/fz_comp)^2+1))</f>
        <v>7.4620604452955187E-3</v>
      </c>
      <c r="AK4" s="31">
        <f t="shared" ref="AK4:AK5" si="8">180/PI()*ATAN(W4/fz_comp)</f>
        <v>2.3746394171268124</v>
      </c>
      <c r="AL4" s="32">
        <f t="shared" ref="AL4:AL5" si="9">20*LOG(1/SQRT((W4/fp_comp2)^2+1))</f>
        <v>-6.8580981524042927E-6</v>
      </c>
      <c r="AM4" s="31">
        <f t="shared" ref="AM4:AM5" si="10">-180/PI()*ATAN(W4/fp_comp2)</f>
        <v>-7.1999962100755002E-2</v>
      </c>
      <c r="AN4" s="31">
        <f>AG4+AH4+AJ4+AL4</f>
        <v>38.519710630667475</v>
      </c>
      <c r="AO4" s="31">
        <f>AI4+AK4+AM4</f>
        <v>-87.577627177672753</v>
      </c>
      <c r="AP4" s="30">
        <f t="shared" ref="AP4:AP67" si="11">-20*LOG(GmPS*Rsns)</f>
        <v>23.609121289162623</v>
      </c>
      <c r="AQ4" s="30">
        <f t="shared" ref="AQ4:AQ67" si="12">20*LOG(Vref/Vout)</f>
        <v>-27.95880017344075</v>
      </c>
      <c r="AR4" s="31">
        <f>AE4+AN4+AP4+AQ4</f>
        <v>36.763417770415145</v>
      </c>
      <c r="AS4" s="33">
        <f>AF4+AO4</f>
        <v>-90.791082027875021</v>
      </c>
      <c r="AT4" s="31">
        <f t="shared" ref="AT4:AT5" si="13">20*LOG(SQRT((W4/fz_ff)^2+1))</f>
        <v>0</v>
      </c>
      <c r="AU4" s="31">
        <f t="shared" ref="AU4:AU5" si="14">180/PI()*ATAN(W4/fz_ff)</f>
        <v>5.7324840764331191E-7</v>
      </c>
      <c r="AV4" s="32">
        <f t="shared" ref="AV4:AV5" si="15">20*LOG(1/SQRT((W4/fp_ff)^2+1))</f>
        <v>0</v>
      </c>
      <c r="AW4" s="31">
        <f t="shared" ref="AW4:AW5" si="16">-180/PI()*ATAN(W4/fp_ff)</f>
        <v>-2.2929936305732479E-8</v>
      </c>
      <c r="AX4" s="34">
        <f>AT4+AV4</f>
        <v>0</v>
      </c>
      <c r="AY4" s="35">
        <f>AU4+AW4</f>
        <v>5.503184713375794E-7</v>
      </c>
      <c r="AZ4" s="10">
        <f>AR4+AX4</f>
        <v>36.763417770415145</v>
      </c>
      <c r="BA4" s="10">
        <f>AS4+AY4</f>
        <v>-90.791081477556546</v>
      </c>
      <c r="BB4" s="10">
        <f>BA4+180</f>
        <v>89.208918522443454</v>
      </c>
      <c r="BC4" s="37"/>
      <c r="BD4" s="46">
        <f>ROUND(AZ4,0)</f>
        <v>37</v>
      </c>
      <c r="BE4" s="46">
        <f>ROUND(BA4,0)</f>
        <v>-91</v>
      </c>
      <c r="BF4" s="46">
        <f>ROUND(BB4,0)</f>
        <v>89</v>
      </c>
      <c r="BG4" s="37" t="s">
        <v>141</v>
      </c>
      <c r="BH4" s="49">
        <f>LOOKUP(1,0/(BD4:BD822=0),W4:W822)</f>
        <v>5623.4132519034929</v>
      </c>
      <c r="BI4" s="37"/>
      <c r="BJ4" s="37"/>
      <c r="BK4" s="37"/>
      <c r="BL4" s="37"/>
    </row>
    <row r="5" spans="1:64" x14ac:dyDescent="0.3">
      <c r="A5" t="s">
        <v>77</v>
      </c>
      <c r="B5" s="12">
        <v>66</v>
      </c>
      <c r="C5" t="s">
        <v>78</v>
      </c>
      <c r="D5">
        <f>B5/1000</f>
        <v>6.6000000000000003E-2</v>
      </c>
      <c r="V5" s="29">
        <v>1.01</v>
      </c>
      <c r="W5" s="36">
        <f t="shared" ref="W5:W6" si="17">10*10^V5</f>
        <v>102.32929922807543</v>
      </c>
      <c r="X5" s="30">
        <f t="shared" ref="X5:X68" si="18">DC_gain_power</f>
        <v>2.6066753699001226</v>
      </c>
      <c r="Y5" s="31">
        <f t="shared" si="0"/>
        <v>-1.3920220385243381E-2</v>
      </c>
      <c r="Z5" s="31">
        <f t="shared" si="1"/>
        <v>-3.2429296261125766</v>
      </c>
      <c r="AA5" s="31">
        <f t="shared" si="2"/>
        <v>5.1734367991433227E-6</v>
      </c>
      <c r="AB5" s="31">
        <f t="shared" si="3"/>
        <v>-6.2534546919519082E-2</v>
      </c>
      <c r="AC5" s="31">
        <f t="shared" ref="AC5:AC6" si="19">20*LOG(SQRT((W5/fzESR)^2+1))</f>
        <v>3.9658815921978501E-7</v>
      </c>
      <c r="AD5" s="31">
        <f t="shared" si="4"/>
        <v>1.7314116902361336E-2</v>
      </c>
      <c r="AE5" s="31">
        <f t="shared" ref="AE5:AE6" si="20">X5+Y5+AA5+AC5</f>
        <v>2.5927607195398372</v>
      </c>
      <c r="AF5" s="31">
        <f t="shared" ref="AF5:AF6" si="21">Z5+AB5+AD5</f>
        <v>-3.2881500561297341</v>
      </c>
      <c r="AG5" s="31">
        <f t="shared" si="5"/>
        <v>92.110410468749379</v>
      </c>
      <c r="AH5" s="31">
        <f t="shared" si="6"/>
        <v>-53.798154186831994</v>
      </c>
      <c r="AI5" s="31">
        <f t="shared" si="7"/>
        <v>-89.882992089217012</v>
      </c>
      <c r="AJ5" s="31">
        <f t="shared" ref="AJ5:AJ6" si="22">20*LOG(SQRT((W5/fz_comp)^2+1))</f>
        <v>7.8134203535604897E-3</v>
      </c>
      <c r="AK5" s="31">
        <f t="shared" si="8"/>
        <v>2.4298863296328697</v>
      </c>
      <c r="AL5" s="32">
        <f t="shared" si="9"/>
        <v>-7.1813100949240136E-6</v>
      </c>
      <c r="AM5" s="31">
        <f t="shared" si="10"/>
        <v>-7.3677054834443451E-2</v>
      </c>
      <c r="AN5" s="31">
        <f t="shared" ref="AN5:AN6" si="23">AG5+AH5+AJ5+AL5</f>
        <v>38.320062520960853</v>
      </c>
      <c r="AO5" s="31">
        <f t="shared" ref="AO5:AO6" si="24">AI5+AK5+AM5</f>
        <v>-87.526782814418596</v>
      </c>
      <c r="AP5" s="30">
        <f t="shared" si="11"/>
        <v>23.609121289162623</v>
      </c>
      <c r="AQ5" s="30">
        <f t="shared" si="12"/>
        <v>-27.95880017344075</v>
      </c>
      <c r="AR5" s="31">
        <f t="shared" ref="AR5:AR6" si="25">AE5+AN5+AP5+AQ5</f>
        <v>36.563144356222566</v>
      </c>
      <c r="AS5" s="33">
        <f t="shared" ref="AS5:AS6" si="26">AF5+AO5</f>
        <v>-90.814932870548333</v>
      </c>
      <c r="AT5" s="31">
        <f t="shared" si="13"/>
        <v>0</v>
      </c>
      <c r="AU5" s="31">
        <f t="shared" si="14"/>
        <v>5.8660107837750227E-7</v>
      </c>
      <c r="AV5" s="32">
        <f t="shared" si="15"/>
        <v>0</v>
      </c>
      <c r="AW5" s="31">
        <f t="shared" si="16"/>
        <v>-2.3464043135100092E-8</v>
      </c>
      <c r="AX5" s="34">
        <f t="shared" ref="AX5:AY6" si="27">AT5+AV5</f>
        <v>0</v>
      </c>
      <c r="AY5" s="35">
        <f t="shared" si="27"/>
        <v>5.6313703524240213E-7</v>
      </c>
      <c r="AZ5" s="10">
        <f t="shared" ref="AZ5:BA6" si="28">AR5+AX5</f>
        <v>36.563144356222566</v>
      </c>
      <c r="BA5" s="10">
        <f t="shared" si="28"/>
        <v>-90.814932307411297</v>
      </c>
      <c r="BB5" s="10">
        <f t="shared" ref="BB5:BB6" si="29">BA5+180</f>
        <v>89.185067692588703</v>
      </c>
      <c r="BC5" s="48"/>
      <c r="BD5" s="46">
        <f t="shared" ref="BD5:BD6" si="30">ROUND(AZ5,0)</f>
        <v>37</v>
      </c>
      <c r="BE5" s="46">
        <f t="shared" ref="BE5:BE6" si="31">ROUND(BA5,0)</f>
        <v>-91</v>
      </c>
      <c r="BF5" s="46">
        <f t="shared" ref="BF5:BF6" si="32">ROUND(BB5,0)</f>
        <v>89</v>
      </c>
      <c r="BG5" s="37" t="s">
        <v>142</v>
      </c>
      <c r="BH5" s="37">
        <f>LOOKUP(1,0/(BD4:BD822=0),BF4:BF822)</f>
        <v>78</v>
      </c>
      <c r="BI5" s="37"/>
      <c r="BJ5" s="37"/>
      <c r="BK5" s="37"/>
      <c r="BL5" s="37"/>
    </row>
    <row r="6" spans="1:64" x14ac:dyDescent="0.3">
      <c r="A6" t="s">
        <v>79</v>
      </c>
      <c r="B6" s="12">
        <v>1</v>
      </c>
      <c r="C6" t="s">
        <v>80</v>
      </c>
      <c r="V6" s="29">
        <v>1.02</v>
      </c>
      <c r="W6" s="38">
        <f t="shared" si="17"/>
        <v>104.71285480508999</v>
      </c>
      <c r="X6" s="30">
        <f t="shared" si="18"/>
        <v>2.6066753699001226</v>
      </c>
      <c r="Y6" s="31">
        <f t="shared" ref="Y6:Y69" si="33">20*LOG(1/SQRT((W6/fp)^2+1))</f>
        <v>-1.457516051070595E-2</v>
      </c>
      <c r="Z6" s="31">
        <f t="shared" ref="Z6:Z69" si="34">-180/PI()*ATAN(W6/fp)</f>
        <v>-3.3183002776873436</v>
      </c>
      <c r="AA6" s="31">
        <f t="shared" ref="AA6:AA69" si="35">20*LOG(SQRT((W6/fzRHP)^2+1))</f>
        <v>5.4172532128997827E-6</v>
      </c>
      <c r="AB6" s="31">
        <f t="shared" ref="AB6:AB69" si="36">-180/PI()*ATAN(W6/fzRHP)</f>
        <v>-6.3991162440690613E-2</v>
      </c>
      <c r="AC6" s="31">
        <f t="shared" si="19"/>
        <v>4.1527878223284197E-7</v>
      </c>
      <c r="AD6" s="31">
        <f t="shared" ref="AD6:AD69" si="37">180/PI()*ATAN(W6/fzESR)</f>
        <v>1.7717414468299452E-2</v>
      </c>
      <c r="AE6" s="31">
        <f t="shared" si="20"/>
        <v>2.5921060419214115</v>
      </c>
      <c r="AF6" s="31">
        <f t="shared" si="21"/>
        <v>-3.364574025659735</v>
      </c>
      <c r="AG6" s="31">
        <f t="shared" si="5"/>
        <v>92.110410468749379</v>
      </c>
      <c r="AH6" s="31">
        <f t="shared" ref="AH6:AH69" si="38">20*LOG(1/SQRT((W6/fp_comp1)^2+1))</f>
        <v>-53.998153371652968</v>
      </c>
      <c r="AI6" s="31">
        <f t="shared" ref="AI6:AI69" si="39">-180/PI()*ATAN(W6/fp_comp1)</f>
        <v>-89.885655507282351</v>
      </c>
      <c r="AJ6" s="31">
        <f t="shared" si="22"/>
        <v>8.1813088792987779E-3</v>
      </c>
      <c r="AK6" s="31">
        <f t="shared" ref="AK6:AK69" si="40">180/PI()*ATAN(W6/fz_comp)</f>
        <v>2.486415427284236</v>
      </c>
      <c r="AL6" s="32">
        <f t="shared" ref="AL6:AL69" si="41">20*LOG(1/SQRT((W6/fp_comp2)^2+1))</f>
        <v>-7.5197545195182489E-6</v>
      </c>
      <c r="AM6" s="31">
        <f t="shared" ref="AM6:AM69" si="42">-180/PI()*ATAN(W6/fp_comp2)</f>
        <v>-7.5393211945513378E-2</v>
      </c>
      <c r="AN6" s="31">
        <f t="shared" si="23"/>
        <v>38.120430886221193</v>
      </c>
      <c r="AO6" s="31">
        <f t="shared" si="24"/>
        <v>-87.474633291943618</v>
      </c>
      <c r="AP6" s="30">
        <f t="shared" si="11"/>
        <v>23.609121289162623</v>
      </c>
      <c r="AQ6" s="30">
        <f t="shared" si="12"/>
        <v>-27.95880017344075</v>
      </c>
      <c r="AR6" s="31">
        <f t="shared" si="25"/>
        <v>36.362858043864478</v>
      </c>
      <c r="AS6" s="33">
        <f t="shared" si="26"/>
        <v>-90.839207317603353</v>
      </c>
      <c r="AT6" s="31">
        <f t="shared" ref="AT6:AT69" si="43">20*LOG(SQRT((W6/fz_ff)^2+1))</f>
        <v>0</v>
      </c>
      <c r="AU6" s="31">
        <f t="shared" ref="AU6:AU69" si="44">180/PI()*ATAN(W6/fz_ff)</f>
        <v>6.0026477276803156E-7</v>
      </c>
      <c r="AV6" s="32">
        <f t="shared" ref="AV6:AV69" si="45">20*LOG(1/SQRT((W6/fp_ff)^2+1))</f>
        <v>0</v>
      </c>
      <c r="AW6" s="31">
        <f t="shared" ref="AW6:AW69" si="46">-180/PI()*ATAN(W6/fp_ff)</f>
        <v>-2.4010590910721266E-8</v>
      </c>
      <c r="AX6" s="34">
        <f t="shared" si="27"/>
        <v>0</v>
      </c>
      <c r="AY6" s="35">
        <f t="shared" si="27"/>
        <v>5.7625418185731033E-7</v>
      </c>
      <c r="AZ6" s="10">
        <f t="shared" si="28"/>
        <v>36.362858043864478</v>
      </c>
      <c r="BA6" s="10">
        <f t="shared" si="28"/>
        <v>-90.839206741349173</v>
      </c>
      <c r="BB6" s="10">
        <f t="shared" si="29"/>
        <v>89.160793258650827</v>
      </c>
      <c r="BC6" s="37"/>
      <c r="BD6" s="46">
        <f t="shared" si="30"/>
        <v>36</v>
      </c>
      <c r="BE6" s="46">
        <f t="shared" si="31"/>
        <v>-91</v>
      </c>
      <c r="BF6" s="46">
        <f t="shared" si="32"/>
        <v>89</v>
      </c>
      <c r="BG6" s="37" t="s">
        <v>143</v>
      </c>
      <c r="BH6" s="37">
        <f>LOOKUP(1,0/(BF4:BF822=0),BD4:BD822)</f>
        <v>-38</v>
      </c>
      <c r="BI6" s="37"/>
      <c r="BJ6" s="37"/>
      <c r="BK6" s="37"/>
      <c r="BL6" s="37"/>
    </row>
    <row r="7" spans="1:64" x14ac:dyDescent="0.3">
      <c r="A7" t="s">
        <v>81</v>
      </c>
      <c r="B7" s="40">
        <f>Sheet1!B33</f>
        <v>3.3</v>
      </c>
      <c r="C7" t="s">
        <v>27</v>
      </c>
      <c r="D7">
        <f>B7/1000000</f>
        <v>3.2999999999999997E-6</v>
      </c>
      <c r="V7" s="29">
        <v>1.03</v>
      </c>
      <c r="W7" s="36">
        <f t="shared" ref="W7:W70" si="47">10*10^V7</f>
        <v>107.15193052376068</v>
      </c>
      <c r="X7" s="30">
        <f t="shared" si="18"/>
        <v>2.6066753699001226</v>
      </c>
      <c r="Y7" s="31">
        <f t="shared" si="33"/>
        <v>-1.5260861169285626E-2</v>
      </c>
      <c r="Z7" s="31">
        <f t="shared" si="34"/>
        <v>-3.3954146350222518</v>
      </c>
      <c r="AA7" s="31">
        <f t="shared" si="35"/>
        <v>5.6725603243262434E-6</v>
      </c>
      <c r="AB7" s="31">
        <f t="shared" si="36"/>
        <v>-6.5481706810308141E-2</v>
      </c>
      <c r="AC7" s="31">
        <f t="shared" ref="AC7:AC70" si="48">20*LOG(SQRT((W7/fzESR)^2+1))</f>
        <v>4.3485026815729304E-7</v>
      </c>
      <c r="AD7" s="31">
        <f t="shared" si="37"/>
        <v>1.8130106039510027E-2</v>
      </c>
      <c r="AE7" s="31">
        <f t="shared" ref="AE7:AE70" si="49">X7+Y7+AA7+AC7</f>
        <v>2.5914206161414293</v>
      </c>
      <c r="AF7" s="31">
        <f t="shared" ref="AF7:AF70" si="50">Z7+AB7+AD7</f>
        <v>-3.4427662357930502</v>
      </c>
      <c r="AG7" s="31">
        <f t="shared" si="5"/>
        <v>92.110410468749379</v>
      </c>
      <c r="AH7" s="31">
        <f t="shared" si="38"/>
        <v>-54.198152593162909</v>
      </c>
      <c r="AI7" s="31">
        <f t="shared" si="39"/>
        <v>-89.88825829902828</v>
      </c>
      <c r="AJ7" s="31">
        <f t="shared" ref="AJ7:AJ70" si="51">20*LOG(SQRT((W7/fz_comp)^2+1))</f>
        <v>8.5665020587254205E-3</v>
      </c>
      <c r="AK7" s="31">
        <f t="shared" si="40"/>
        <v>2.5442562420949879</v>
      </c>
      <c r="AL7" s="32">
        <f t="shared" si="41"/>
        <v>-7.8741493096645716E-6</v>
      </c>
      <c r="AM7" s="31">
        <f t="shared" si="42"/>
        <v>-7.7149343350856686E-2</v>
      </c>
      <c r="AN7" s="31">
        <f t="shared" ref="AN7:AN70" si="52">AG7+AH7+AJ7+AL7</f>
        <v>37.920816503495885</v>
      </c>
      <c r="AO7" s="31">
        <f t="shared" ref="AO7:AO70" si="53">AI7+AK7+AM7</f>
        <v>-87.421151400284145</v>
      </c>
      <c r="AP7" s="30">
        <f t="shared" si="11"/>
        <v>23.609121289162623</v>
      </c>
      <c r="AQ7" s="30">
        <f t="shared" si="12"/>
        <v>-27.95880017344075</v>
      </c>
      <c r="AR7" s="31">
        <f t="shared" ref="AR7:AR70" si="54">AE7+AN7+AP7+AQ7</f>
        <v>36.162558235359185</v>
      </c>
      <c r="AS7" s="33">
        <f t="shared" ref="AS7:AS70" si="55">AF7+AO7</f>
        <v>-90.86391763607719</v>
      </c>
      <c r="AT7" s="31">
        <f t="shared" si="43"/>
        <v>0</v>
      </c>
      <c r="AU7" s="31">
        <f t="shared" si="44"/>
        <v>6.1424673548652609E-7</v>
      </c>
      <c r="AV7" s="32">
        <f t="shared" si="45"/>
        <v>0</v>
      </c>
      <c r="AW7" s="31">
        <f t="shared" si="46"/>
        <v>-2.4569869419461041E-8</v>
      </c>
      <c r="AX7" s="34">
        <f t="shared" ref="AX7:AX70" si="56">AT7+AV7</f>
        <v>0</v>
      </c>
      <c r="AY7" s="35">
        <f t="shared" ref="AY7:AY70" si="57">AU7+AW7</f>
        <v>5.8967686606706509E-7</v>
      </c>
      <c r="AZ7" s="10">
        <f t="shared" ref="AZ7:AZ70" si="58">AR7+AX7</f>
        <v>36.162558235359185</v>
      </c>
      <c r="BA7" s="10">
        <f t="shared" ref="BA7:BA70" si="59">AS7+AY7</f>
        <v>-90.863917046400317</v>
      </c>
      <c r="BB7" s="10">
        <f t="shared" ref="BB7:BB70" si="60">BA7+180</f>
        <v>89.136082953599683</v>
      </c>
      <c r="BC7" s="48"/>
      <c r="BD7" s="46">
        <f t="shared" ref="BD7:BD70" si="61">ROUND(AZ7,0)</f>
        <v>36</v>
      </c>
      <c r="BE7" s="46">
        <f t="shared" ref="BE7:BE70" si="62">ROUND(BA7,0)</f>
        <v>-91</v>
      </c>
      <c r="BF7" s="46">
        <f t="shared" ref="BF7:BF70" si="63">ROUND(BB7,0)</f>
        <v>89</v>
      </c>
      <c r="BG7" s="37"/>
      <c r="BH7" s="37"/>
      <c r="BI7" s="37"/>
      <c r="BJ7" s="37"/>
      <c r="BK7" s="37"/>
      <c r="BL7" s="37"/>
    </row>
    <row r="8" spans="1:64" x14ac:dyDescent="0.3">
      <c r="A8" t="s">
        <v>82</v>
      </c>
      <c r="B8" s="12">
        <f>Sheet1!B42</f>
        <v>47</v>
      </c>
      <c r="C8" t="s">
        <v>31</v>
      </c>
      <c r="D8">
        <f>B8/1000000</f>
        <v>4.6999999999999997E-5</v>
      </c>
      <c r="V8" s="29">
        <v>1.04</v>
      </c>
      <c r="W8" s="38">
        <f t="shared" si="47"/>
        <v>109.64781961431854</v>
      </c>
      <c r="X8" s="30">
        <f t="shared" si="18"/>
        <v>2.6066753699001226</v>
      </c>
      <c r="Y8" s="31">
        <f t="shared" si="33"/>
        <v>-1.5978761885277689E-2</v>
      </c>
      <c r="Z8" s="31">
        <f t="shared" si="34"/>
        <v>-3.474312467030892</v>
      </c>
      <c r="AA8" s="31">
        <f t="shared" si="35"/>
        <v>5.9398996713431863E-6</v>
      </c>
      <c r="AB8" s="31">
        <f t="shared" si="36"/>
        <v>-6.7006970326651399E-2</v>
      </c>
      <c r="AC8" s="31">
        <f t="shared" si="48"/>
        <v>4.5534412935378787E-7</v>
      </c>
      <c r="AD8" s="31">
        <f t="shared" si="37"/>
        <v>1.855241043035535E-2</v>
      </c>
      <c r="AE8" s="31">
        <f t="shared" si="49"/>
        <v>2.5907030032586458</v>
      </c>
      <c r="AF8" s="31">
        <f t="shared" si="50"/>
        <v>-3.5227670269271885</v>
      </c>
      <c r="AG8" s="31">
        <f t="shared" si="5"/>
        <v>92.110410468749379</v>
      </c>
      <c r="AH8" s="31">
        <f t="shared" si="38"/>
        <v>-54.398151849710537</v>
      </c>
      <c r="AI8" s="31">
        <f t="shared" si="39"/>
        <v>-89.890801844446443</v>
      </c>
      <c r="AJ8" s="31">
        <f t="shared" si="51"/>
        <v>8.9698122193260389E-3</v>
      </c>
      <c r="AK8" s="31">
        <f t="shared" si="40"/>
        <v>2.6034389701903269</v>
      </c>
      <c r="AL8" s="32">
        <f t="shared" si="41"/>
        <v>-8.2452461825042983E-6</v>
      </c>
      <c r="AM8" s="31">
        <f t="shared" si="42"/>
        <v>-7.894638016138382E-2</v>
      </c>
      <c r="AN8" s="31">
        <f t="shared" si="52"/>
        <v>37.721220186011983</v>
      </c>
      <c r="AO8" s="31">
        <f t="shared" si="53"/>
        <v>-87.366309254417502</v>
      </c>
      <c r="AP8" s="30">
        <f t="shared" si="11"/>
        <v>23.609121289162623</v>
      </c>
      <c r="AQ8" s="30">
        <f t="shared" si="12"/>
        <v>-27.95880017344075</v>
      </c>
      <c r="AR8" s="31">
        <f t="shared" si="54"/>
        <v>35.962244304992502</v>
      </c>
      <c r="AS8" s="33">
        <f t="shared" si="55"/>
        <v>-90.889076281344686</v>
      </c>
      <c r="AT8" s="31">
        <f t="shared" si="43"/>
        <v>0</v>
      </c>
      <c r="AU8" s="31">
        <f t="shared" si="44"/>
        <v>6.2855437995469211E-7</v>
      </c>
      <c r="AV8" s="32">
        <f t="shared" si="45"/>
        <v>0</v>
      </c>
      <c r="AW8" s="31">
        <f t="shared" si="46"/>
        <v>-2.5142175198187684E-8</v>
      </c>
      <c r="AX8" s="34">
        <f t="shared" si="56"/>
        <v>0</v>
      </c>
      <c r="AY8" s="35">
        <f t="shared" si="57"/>
        <v>6.0341220475650442E-7</v>
      </c>
      <c r="AZ8" s="10">
        <f t="shared" si="58"/>
        <v>35.962244304992502</v>
      </c>
      <c r="BA8" s="10">
        <f t="shared" si="59"/>
        <v>-90.889075677932482</v>
      </c>
      <c r="BB8" s="10">
        <f t="shared" si="60"/>
        <v>89.110924322067518</v>
      </c>
      <c r="BC8" s="37"/>
      <c r="BD8" s="46">
        <f t="shared" si="61"/>
        <v>36</v>
      </c>
      <c r="BE8" s="46">
        <f t="shared" si="62"/>
        <v>-91</v>
      </c>
      <c r="BF8" s="46">
        <f t="shared" si="63"/>
        <v>89</v>
      </c>
    </row>
    <row r="9" spans="1:64" x14ac:dyDescent="0.3">
      <c r="A9" t="s">
        <v>83</v>
      </c>
      <c r="B9" s="12">
        <f>Sheet1!B43</f>
        <v>10</v>
      </c>
      <c r="C9" t="s">
        <v>78</v>
      </c>
      <c r="D9">
        <f>B9/1000</f>
        <v>0.01</v>
      </c>
      <c r="V9" s="29">
        <v>1.05</v>
      </c>
      <c r="W9" s="36">
        <f t="shared" si="47"/>
        <v>112.20184543019636</v>
      </c>
      <c r="X9" s="30">
        <f t="shared" si="18"/>
        <v>2.6066753699001226</v>
      </c>
      <c r="Y9" s="31">
        <f t="shared" si="33"/>
        <v>-1.6730369049400742E-2</v>
      </c>
      <c r="Z9" s="31">
        <f t="shared" si="34"/>
        <v>-3.5550344088613257</v>
      </c>
      <c r="AA9" s="31">
        <f t="shared" si="35"/>
        <v>6.2198383194142998E-6</v>
      </c>
      <c r="AB9" s="31">
        <f t="shared" si="36"/>
        <v>-6.8567761695973728E-2</v>
      </c>
      <c r="AC9" s="31">
        <f t="shared" si="48"/>
        <v>4.7680383576694881E-7</v>
      </c>
      <c r="AD9" s="31">
        <f t="shared" si="37"/>
        <v>1.8984551552029667E-2</v>
      </c>
      <c r="AE9" s="31">
        <f t="shared" si="49"/>
        <v>2.5899516974928773</v>
      </c>
      <c r="AF9" s="31">
        <f t="shared" si="50"/>
        <v>-3.6046176190052699</v>
      </c>
      <c r="AG9" s="31">
        <f t="shared" si="5"/>
        <v>92.110410468749379</v>
      </c>
      <c r="AH9" s="31">
        <f t="shared" si="38"/>
        <v>-54.598151139718922</v>
      </c>
      <c r="AI9" s="31">
        <f t="shared" si="39"/>
        <v>-89.893287492118162</v>
      </c>
      <c r="AJ9" s="31">
        <f t="shared" si="51"/>
        <v>9.3920896631160197E-3</v>
      </c>
      <c r="AK9" s="31">
        <f t="shared" si="40"/>
        <v>2.6639944855877205</v>
      </c>
      <c r="AL9" s="32">
        <f t="shared" si="41"/>
        <v>-8.6338322761481054E-6</v>
      </c>
      <c r="AM9" s="31">
        <f t="shared" si="42"/>
        <v>-8.0785275175648055E-2</v>
      </c>
      <c r="AN9" s="31">
        <f t="shared" si="52"/>
        <v>37.521642784861299</v>
      </c>
      <c r="AO9" s="31">
        <f t="shared" si="53"/>
        <v>-87.310078281706083</v>
      </c>
      <c r="AP9" s="30">
        <f t="shared" si="11"/>
        <v>23.609121289162623</v>
      </c>
      <c r="AQ9" s="30">
        <f t="shared" si="12"/>
        <v>-27.95880017344075</v>
      </c>
      <c r="AR9" s="31">
        <f t="shared" si="54"/>
        <v>35.761915598076051</v>
      </c>
      <c r="AS9" s="33">
        <f t="shared" si="55"/>
        <v>-90.914695900711351</v>
      </c>
      <c r="AT9" s="31">
        <f t="shared" si="43"/>
        <v>0</v>
      </c>
      <c r="AU9" s="31">
        <f t="shared" si="44"/>
        <v>6.4319529227501086E-7</v>
      </c>
      <c r="AV9" s="32">
        <f t="shared" si="45"/>
        <v>0</v>
      </c>
      <c r="AW9" s="31">
        <f t="shared" si="46"/>
        <v>-2.5727811691000432E-8</v>
      </c>
      <c r="AX9" s="34">
        <f t="shared" si="56"/>
        <v>0</v>
      </c>
      <c r="AY9" s="35">
        <f t="shared" si="57"/>
        <v>6.1746748058401037E-7</v>
      </c>
      <c r="AZ9" s="10">
        <f t="shared" si="58"/>
        <v>35.761915598076051</v>
      </c>
      <c r="BA9" s="10">
        <f t="shared" si="59"/>
        <v>-90.914695283243873</v>
      </c>
      <c r="BB9" s="10">
        <f t="shared" si="60"/>
        <v>89.085304716756127</v>
      </c>
      <c r="BC9" s="48"/>
      <c r="BD9" s="46">
        <f t="shared" si="61"/>
        <v>36</v>
      </c>
      <c r="BE9" s="46">
        <f t="shared" si="62"/>
        <v>-91</v>
      </c>
      <c r="BF9" s="46">
        <f t="shared" si="63"/>
        <v>89</v>
      </c>
    </row>
    <row r="10" spans="1:64" x14ac:dyDescent="0.3">
      <c r="A10" t="s">
        <v>84</v>
      </c>
      <c r="B10" s="12">
        <f>Sheet1!B17</f>
        <v>4</v>
      </c>
      <c r="C10" t="s">
        <v>9</v>
      </c>
      <c r="V10" s="29">
        <v>1.06</v>
      </c>
      <c r="W10" s="38">
        <f t="shared" si="47"/>
        <v>114.81536214968834</v>
      </c>
      <c r="X10" s="30">
        <f t="shared" si="18"/>
        <v>2.6066753699001226</v>
      </c>
      <c r="Y10" s="31">
        <f t="shared" si="33"/>
        <v>-1.7517258976751493E-2</v>
      </c>
      <c r="Z10" s="31">
        <f t="shared" si="34"/>
        <v>-3.6376219778341246</v>
      </c>
      <c r="AA10" s="31">
        <f t="shared" si="35"/>
        <v>6.5129700476563925E-6</v>
      </c>
      <c r="AB10" s="31">
        <f t="shared" si="36"/>
        <v>-7.0164908461247705E-2</v>
      </c>
      <c r="AC10" s="31">
        <f t="shared" si="48"/>
        <v>4.9927490750073174E-7</v>
      </c>
      <c r="AD10" s="31">
        <f t="shared" si="37"/>
        <v>1.9426758531278992E-2</v>
      </c>
      <c r="AE10" s="31">
        <f t="shared" si="49"/>
        <v>2.5891651231683266</v>
      </c>
      <c r="AF10" s="31">
        <f t="shared" si="50"/>
        <v>-3.6883601277640934</v>
      </c>
      <c r="AG10" s="31">
        <f t="shared" si="5"/>
        <v>92.110410468749379</v>
      </c>
      <c r="AH10" s="31">
        <f t="shared" si="38"/>
        <v>-54.798150461682084</v>
      </c>
      <c r="AI10" s="31">
        <f t="shared" si="39"/>
        <v>-89.895716559929298</v>
      </c>
      <c r="AJ10" s="31">
        <f t="shared" si="51"/>
        <v>9.8342244266339512E-3</v>
      </c>
      <c r="AK10" s="31">
        <f t="shared" si="40"/>
        <v>2.7259543541798577</v>
      </c>
      <c r="AL10" s="32">
        <f t="shared" si="41"/>
        <v>-9.0407318314879796E-6</v>
      </c>
      <c r="AM10" s="31">
        <f t="shared" si="42"/>
        <v>-8.2667003384964341E-2</v>
      </c>
      <c r="AN10" s="31">
        <f t="shared" si="52"/>
        <v>37.322085190762095</v>
      </c>
      <c r="AO10" s="31">
        <f t="shared" si="53"/>
        <v>-87.252429209134405</v>
      </c>
      <c r="AP10" s="30">
        <f t="shared" si="11"/>
        <v>23.609121289162623</v>
      </c>
      <c r="AQ10" s="30">
        <f t="shared" si="12"/>
        <v>-27.95880017344075</v>
      </c>
      <c r="AR10" s="31">
        <f t="shared" si="54"/>
        <v>35.561571429652297</v>
      </c>
      <c r="AS10" s="33">
        <f t="shared" si="55"/>
        <v>-90.940789336898504</v>
      </c>
      <c r="AT10" s="31">
        <f t="shared" si="43"/>
        <v>0</v>
      </c>
      <c r="AU10" s="31">
        <f t="shared" si="44"/>
        <v>6.5817723525299033E-7</v>
      </c>
      <c r="AV10" s="32">
        <f t="shared" si="45"/>
        <v>0</v>
      </c>
      <c r="AW10" s="31">
        <f t="shared" si="46"/>
        <v>-2.6327089410119612E-8</v>
      </c>
      <c r="AX10" s="34">
        <f t="shared" si="56"/>
        <v>0</v>
      </c>
      <c r="AY10" s="35">
        <f t="shared" si="57"/>
        <v>6.3185014584287077E-7</v>
      </c>
      <c r="AZ10" s="10">
        <f t="shared" si="58"/>
        <v>35.561571429652297</v>
      </c>
      <c r="BA10" s="10">
        <f t="shared" si="59"/>
        <v>-90.940788705048362</v>
      </c>
      <c r="BB10" s="10">
        <f t="shared" si="60"/>
        <v>89.059211294951638</v>
      </c>
      <c r="BC10" s="37"/>
      <c r="BD10" s="46">
        <f t="shared" si="61"/>
        <v>36</v>
      </c>
      <c r="BE10" s="46">
        <f t="shared" si="62"/>
        <v>-91</v>
      </c>
      <c r="BF10" s="46">
        <f t="shared" si="63"/>
        <v>89</v>
      </c>
    </row>
    <row r="11" spans="1:64" x14ac:dyDescent="0.3">
      <c r="A11" t="s">
        <v>85</v>
      </c>
      <c r="B11" s="12">
        <f>Sheet1!B16</f>
        <v>15</v>
      </c>
      <c r="C11" t="s">
        <v>4</v>
      </c>
      <c r="V11" s="29">
        <v>1.07</v>
      </c>
      <c r="W11" s="36">
        <f t="shared" si="47"/>
        <v>117.489755493953</v>
      </c>
      <c r="X11" s="30">
        <f t="shared" si="18"/>
        <v>2.6066753699001226</v>
      </c>
      <c r="Y11" s="31">
        <f t="shared" si="33"/>
        <v>-1.8341081099943864E-2</v>
      </c>
      <c r="Z11" s="31">
        <f t="shared" si="34"/>
        <v>-3.7221175894556375</v>
      </c>
      <c r="AA11" s="31">
        <f t="shared" si="35"/>
        <v>6.8199166294521392E-6</v>
      </c>
      <c r="AB11" s="31">
        <f t="shared" si="36"/>
        <v>-7.1799257440894784E-2</v>
      </c>
      <c r="AC11" s="31">
        <f t="shared" si="48"/>
        <v>5.2280500546512564E-7</v>
      </c>
      <c r="AD11" s="31">
        <f t="shared" si="37"/>
        <v>1.987926583188615E-2</v>
      </c>
      <c r="AE11" s="31">
        <f t="shared" si="49"/>
        <v>2.5883416315218137</v>
      </c>
      <c r="AF11" s="31">
        <f t="shared" si="50"/>
        <v>-3.774037581064646</v>
      </c>
      <c r="AG11" s="31">
        <f t="shared" si="5"/>
        <v>92.110410468749379</v>
      </c>
      <c r="AH11" s="31">
        <f t="shared" si="38"/>
        <v>-54.998149814161827</v>
      </c>
      <c r="AI11" s="31">
        <f t="shared" si="39"/>
        <v>-89.898090335768771</v>
      </c>
      <c r="AJ11" s="31">
        <f t="shared" si="51"/>
        <v>1.0297148121015898E-2</v>
      </c>
      <c r="AK11" s="31">
        <f t="shared" si="40"/>
        <v>2.789350847915764</v>
      </c>
      <c r="AL11" s="32">
        <f t="shared" si="41"/>
        <v>-9.4668079328354787E-6</v>
      </c>
      <c r="AM11" s="31">
        <f t="shared" si="42"/>
        <v>-8.4592562490290096E-2</v>
      </c>
      <c r="AN11" s="31">
        <f t="shared" si="52"/>
        <v>37.122548335900639</v>
      </c>
      <c r="AO11" s="31">
        <f t="shared" si="53"/>
        <v>-87.193332050343287</v>
      </c>
      <c r="AP11" s="30">
        <f t="shared" si="11"/>
        <v>23.609121289162623</v>
      </c>
      <c r="AQ11" s="30">
        <f t="shared" si="12"/>
        <v>-27.95880017344075</v>
      </c>
      <c r="AR11" s="31">
        <f t="shared" si="54"/>
        <v>35.361211083144326</v>
      </c>
      <c r="AS11" s="33">
        <f t="shared" si="55"/>
        <v>-90.967369631407934</v>
      </c>
      <c r="AT11" s="31">
        <f t="shared" si="43"/>
        <v>0</v>
      </c>
      <c r="AU11" s="31">
        <f t="shared" si="44"/>
        <v>6.7350815251310611E-7</v>
      </c>
      <c r="AV11" s="32">
        <f t="shared" si="45"/>
        <v>0</v>
      </c>
      <c r="AW11" s="31">
        <f t="shared" si="46"/>
        <v>-2.6940326100524245E-8</v>
      </c>
      <c r="AX11" s="34">
        <f t="shared" si="56"/>
        <v>0</v>
      </c>
      <c r="AY11" s="35">
        <f t="shared" si="57"/>
        <v>6.4656782641258186E-7</v>
      </c>
      <c r="AZ11" s="10">
        <f t="shared" si="58"/>
        <v>35.361211083144326</v>
      </c>
      <c r="BA11" s="10">
        <f t="shared" si="59"/>
        <v>-90.967368984840107</v>
      </c>
      <c r="BB11" s="10">
        <f t="shared" si="60"/>
        <v>89.032631015159893</v>
      </c>
      <c r="BC11" s="48"/>
      <c r="BD11" s="46">
        <f t="shared" si="61"/>
        <v>35</v>
      </c>
      <c r="BE11" s="46">
        <f t="shared" si="62"/>
        <v>-91</v>
      </c>
      <c r="BF11" s="46">
        <f t="shared" si="63"/>
        <v>89</v>
      </c>
    </row>
    <row r="12" spans="1:64" x14ac:dyDescent="0.3">
      <c r="A12" t="s">
        <v>86</v>
      </c>
      <c r="B12" s="37">
        <f>B11/B10</f>
        <v>3.75</v>
      </c>
      <c r="C12" t="s">
        <v>87</v>
      </c>
      <c r="V12" s="29">
        <v>1.08</v>
      </c>
      <c r="W12" s="38">
        <f t="shared" si="47"/>
        <v>120.22644346174133</v>
      </c>
      <c r="X12" s="30">
        <f t="shared" si="18"/>
        <v>2.6066753699001226</v>
      </c>
      <c r="Y12" s="31">
        <f t="shared" si="33"/>
        <v>-1.9203561303012769E-2</v>
      </c>
      <c r="Z12" s="31">
        <f t="shared" si="34"/>
        <v>-3.8085645734879687</v>
      </c>
      <c r="AA12" s="31">
        <f t="shared" si="35"/>
        <v>7.1413291323480348E-6</v>
      </c>
      <c r="AB12" s="31">
        <f t="shared" si="36"/>
        <v>-7.3471675177732648E-2</v>
      </c>
      <c r="AC12" s="31">
        <f t="shared" si="48"/>
        <v>5.4744404516670164E-7</v>
      </c>
      <c r="AD12" s="31">
        <f t="shared" si="37"/>
        <v>2.0342313378985656E-2</v>
      </c>
      <c r="AE12" s="31">
        <f t="shared" si="49"/>
        <v>2.5874794973702877</v>
      </c>
      <c r="AF12" s="31">
        <f t="shared" si="50"/>
        <v>-3.8616939352867155</v>
      </c>
      <c r="AG12" s="31">
        <f t="shared" si="5"/>
        <v>92.110410468749379</v>
      </c>
      <c r="AH12" s="31">
        <f t="shared" si="38"/>
        <v>-55.198149195784694</v>
      </c>
      <c r="AI12" s="31">
        <f t="shared" si="39"/>
        <v>-89.90041007821138</v>
      </c>
      <c r="AJ12" s="31">
        <f t="shared" si="51"/>
        <v>1.0781835855703414E-2</v>
      </c>
      <c r="AK12" s="31">
        <f t="shared" si="40"/>
        <v>2.8542169591758038</v>
      </c>
      <c r="AL12" s="32">
        <f t="shared" si="41"/>
        <v>-9.9129643363164456E-6</v>
      </c>
      <c r="AM12" s="31">
        <f t="shared" si="42"/>
        <v>-8.6562973431142207E-2</v>
      </c>
      <c r="AN12" s="31">
        <f t="shared" si="52"/>
        <v>36.92303319585605</v>
      </c>
      <c r="AO12" s="31">
        <f t="shared" si="53"/>
        <v>-87.132756092466721</v>
      </c>
      <c r="AP12" s="30">
        <f t="shared" si="11"/>
        <v>23.609121289162623</v>
      </c>
      <c r="AQ12" s="30">
        <f t="shared" si="12"/>
        <v>-27.95880017344075</v>
      </c>
      <c r="AR12" s="31">
        <f t="shared" si="54"/>
        <v>35.160833808948212</v>
      </c>
      <c r="AS12" s="33">
        <f t="shared" si="55"/>
        <v>-90.99445002775343</v>
      </c>
      <c r="AT12" s="31">
        <f t="shared" si="43"/>
        <v>0</v>
      </c>
      <c r="AU12" s="31">
        <f t="shared" si="44"/>
        <v>6.8919617271061891E-7</v>
      </c>
      <c r="AV12" s="32">
        <f t="shared" si="45"/>
        <v>0</v>
      </c>
      <c r="AW12" s="31">
        <f t="shared" si="46"/>
        <v>-2.7567846908424753E-8</v>
      </c>
      <c r="AX12" s="34">
        <f t="shared" si="56"/>
        <v>0</v>
      </c>
      <c r="AY12" s="35">
        <f t="shared" si="57"/>
        <v>6.6162832580219419E-7</v>
      </c>
      <c r="AZ12" s="10">
        <f t="shared" si="58"/>
        <v>35.160833808948212</v>
      </c>
      <c r="BA12" s="10">
        <f t="shared" si="59"/>
        <v>-90.99444936612511</v>
      </c>
      <c r="BB12" s="10">
        <f t="shared" si="60"/>
        <v>89.00555063387489</v>
      </c>
      <c r="BC12" s="37"/>
      <c r="BD12" s="46">
        <f t="shared" si="61"/>
        <v>35</v>
      </c>
      <c r="BE12" s="46">
        <f t="shared" si="62"/>
        <v>-91</v>
      </c>
      <c r="BF12" s="46">
        <f t="shared" si="63"/>
        <v>89</v>
      </c>
    </row>
    <row r="13" spans="1:64" x14ac:dyDescent="0.3">
      <c r="A13" t="s">
        <v>88</v>
      </c>
      <c r="B13" s="12">
        <f>Sheet1!B12</f>
        <v>12</v>
      </c>
      <c r="C13" t="s">
        <v>4</v>
      </c>
      <c r="V13" s="29">
        <v>1.0900000000000001</v>
      </c>
      <c r="W13" s="36">
        <f t="shared" si="47"/>
        <v>123.02687708123818</v>
      </c>
      <c r="X13" s="30">
        <f t="shared" si="18"/>
        <v>2.6066753699001226</v>
      </c>
      <c r="Y13" s="31">
        <f t="shared" si="33"/>
        <v>-2.0106505401799205E-2</v>
      </c>
      <c r="Z13" s="31">
        <f t="shared" si="34"/>
        <v>-3.8970071900552692</v>
      </c>
      <c r="AA13" s="31">
        <f t="shared" si="35"/>
        <v>7.4778893163122288E-6</v>
      </c>
      <c r="AB13" s="31">
        <f t="shared" si="36"/>
        <v>-7.5183048398376529E-2</v>
      </c>
      <c r="AC13" s="31">
        <f t="shared" si="48"/>
        <v>5.7324428735529613E-7</v>
      </c>
      <c r="AD13" s="31">
        <f t="shared" si="37"/>
        <v>2.0816146686274049E-2</v>
      </c>
      <c r="AE13" s="31">
        <f t="shared" si="49"/>
        <v>2.5865769156319267</v>
      </c>
      <c r="AF13" s="31">
        <f t="shared" si="50"/>
        <v>-3.9513740917673714</v>
      </c>
      <c r="AG13" s="31">
        <f t="shared" si="5"/>
        <v>92.110410468749379</v>
      </c>
      <c r="AH13" s="31">
        <f t="shared" si="38"/>
        <v>-55.398148605239037</v>
      </c>
      <c r="AI13" s="31">
        <f t="shared" si="39"/>
        <v>-89.902677017184814</v>
      </c>
      <c r="AJ13" s="31">
        <f t="shared" si="51"/>
        <v>1.1289308249372951E-2</v>
      </c>
      <c r="AK13" s="31">
        <f t="shared" si="40"/>
        <v>2.9205864153355234</v>
      </c>
      <c r="AL13" s="32">
        <f t="shared" si="41"/>
        <v>-1.038014739277269E-5</v>
      </c>
      <c r="AM13" s="31">
        <f t="shared" si="42"/>
        <v>-8.8579280926829235E-2</v>
      </c>
      <c r="AN13" s="31">
        <f t="shared" si="52"/>
        <v>36.723540791612322</v>
      </c>
      <c r="AO13" s="31">
        <f t="shared" si="53"/>
        <v>-87.070669882776116</v>
      </c>
      <c r="AP13" s="30">
        <f t="shared" si="11"/>
        <v>23.609121289162623</v>
      </c>
      <c r="AQ13" s="30">
        <f t="shared" si="12"/>
        <v>-27.95880017344075</v>
      </c>
      <c r="AR13" s="31">
        <f t="shared" si="54"/>
        <v>34.960438822966118</v>
      </c>
      <c r="AS13" s="33">
        <f t="shared" si="55"/>
        <v>-91.022043974543493</v>
      </c>
      <c r="AT13" s="31">
        <f t="shared" si="43"/>
        <v>0</v>
      </c>
      <c r="AU13" s="31">
        <f t="shared" si="44"/>
        <v>7.0524961384149263E-7</v>
      </c>
      <c r="AV13" s="32">
        <f t="shared" si="45"/>
        <v>0</v>
      </c>
      <c r="AW13" s="31">
        <f t="shared" si="46"/>
        <v>-2.8209984553659702E-8</v>
      </c>
      <c r="AX13" s="34">
        <f t="shared" si="56"/>
        <v>0</v>
      </c>
      <c r="AY13" s="35">
        <f t="shared" si="57"/>
        <v>6.7703962928783292E-7</v>
      </c>
      <c r="AZ13" s="10">
        <f t="shared" si="58"/>
        <v>34.960438822966118</v>
      </c>
      <c r="BA13" s="10">
        <f t="shared" si="59"/>
        <v>-91.02204329750387</v>
      </c>
      <c r="BB13" s="10">
        <f t="shared" si="60"/>
        <v>88.97795670249613</v>
      </c>
      <c r="BC13" s="48"/>
      <c r="BD13" s="46">
        <f t="shared" si="61"/>
        <v>35</v>
      </c>
      <c r="BE13" s="46">
        <f t="shared" si="62"/>
        <v>-91</v>
      </c>
      <c r="BF13" s="46">
        <f t="shared" si="63"/>
        <v>89</v>
      </c>
    </row>
    <row r="14" spans="1:64" x14ac:dyDescent="0.3">
      <c r="A14" t="s">
        <v>24</v>
      </c>
      <c r="B14" s="12">
        <f>Sheet1!B18</f>
        <v>90</v>
      </c>
      <c r="C14" t="s">
        <v>13</v>
      </c>
      <c r="D14">
        <f>B14/100</f>
        <v>0.9</v>
      </c>
      <c r="V14" s="29">
        <v>1.1000000000000001</v>
      </c>
      <c r="W14" s="38">
        <f t="shared" si="47"/>
        <v>125.8925411794168</v>
      </c>
      <c r="X14" s="30">
        <f t="shared" si="18"/>
        <v>2.6066753699001226</v>
      </c>
      <c r="Y14" s="31">
        <f t="shared" si="33"/>
        <v>-2.1051802776694672E-2</v>
      </c>
      <c r="Z14" s="31">
        <f t="shared" si="34"/>
        <v>-3.9874906457641623</v>
      </c>
      <c r="AA14" s="31">
        <f t="shared" si="35"/>
        <v>7.8303110647778851E-6</v>
      </c>
      <c r="AB14" s="31">
        <f t="shared" si="36"/>
        <v>-7.6934284483339152E-2</v>
      </c>
      <c r="AC14" s="31">
        <f t="shared" si="48"/>
        <v>6.0026045567185193E-7</v>
      </c>
      <c r="AD14" s="31">
        <f t="shared" si="37"/>
        <v>2.130101698618338E-2</v>
      </c>
      <c r="AE14" s="31">
        <f t="shared" si="49"/>
        <v>2.5856319976949482</v>
      </c>
      <c r="AF14" s="31">
        <f t="shared" si="50"/>
        <v>-4.0431239132613177</v>
      </c>
      <c r="AG14" s="31">
        <f t="shared" si="5"/>
        <v>92.110410468749379</v>
      </c>
      <c r="AH14" s="31">
        <f t="shared" si="38"/>
        <v>-55.598148041272239</v>
      </c>
      <c r="AI14" s="31">
        <f t="shared" si="39"/>
        <v>-89.904892354621722</v>
      </c>
      <c r="AJ14" s="31">
        <f t="shared" si="51"/>
        <v>1.1820633531924238E-2</v>
      </c>
      <c r="AK14" s="31">
        <f t="shared" si="40"/>
        <v>2.9884936935125936</v>
      </c>
      <c r="AL14" s="32">
        <f t="shared" si="41"/>
        <v>-1.0869348056491986E-5</v>
      </c>
      <c r="AM14" s="31">
        <f t="shared" si="42"/>
        <v>-9.064255403028669E-2</v>
      </c>
      <c r="AN14" s="31">
        <f t="shared" si="52"/>
        <v>36.524072191661006</v>
      </c>
      <c r="AO14" s="31">
        <f t="shared" si="53"/>
        <v>-87.007041215139409</v>
      </c>
      <c r="AP14" s="30">
        <f t="shared" si="11"/>
        <v>23.609121289162623</v>
      </c>
      <c r="AQ14" s="30">
        <f t="shared" si="12"/>
        <v>-27.95880017344075</v>
      </c>
      <c r="AR14" s="31">
        <f t="shared" si="54"/>
        <v>34.760025305077825</v>
      </c>
      <c r="AS14" s="33">
        <f t="shared" si="55"/>
        <v>-91.050165128400721</v>
      </c>
      <c r="AT14" s="31">
        <f t="shared" si="43"/>
        <v>0</v>
      </c>
      <c r="AU14" s="31">
        <f t="shared" si="44"/>
        <v>7.2167698765270757E-7</v>
      </c>
      <c r="AV14" s="32">
        <f t="shared" si="45"/>
        <v>0</v>
      </c>
      <c r="AW14" s="31">
        <f t="shared" si="46"/>
        <v>-2.8867079506108306E-8</v>
      </c>
      <c r="AX14" s="34">
        <f t="shared" si="56"/>
        <v>0</v>
      </c>
      <c r="AY14" s="35">
        <f t="shared" si="57"/>
        <v>6.9280990814659928E-7</v>
      </c>
      <c r="AZ14" s="10">
        <f t="shared" si="58"/>
        <v>34.760025305077825</v>
      </c>
      <c r="BA14" s="10">
        <f t="shared" si="59"/>
        <v>-91.050164435590816</v>
      </c>
      <c r="BB14" s="10">
        <f t="shared" si="60"/>
        <v>88.949835564409184</v>
      </c>
      <c r="BC14" s="37"/>
      <c r="BD14" s="46">
        <f t="shared" si="61"/>
        <v>35</v>
      </c>
      <c r="BE14" s="46">
        <f t="shared" si="62"/>
        <v>-91</v>
      </c>
      <c r="BF14" s="46">
        <f t="shared" si="63"/>
        <v>89</v>
      </c>
    </row>
    <row r="15" spans="1:64" x14ac:dyDescent="0.3">
      <c r="B15" s="37"/>
      <c r="V15" s="29">
        <v>1.1100000000000001</v>
      </c>
      <c r="W15" s="36">
        <f t="shared" si="47"/>
        <v>128.82495516931345</v>
      </c>
      <c r="X15" s="30">
        <f t="shared" si="18"/>
        <v>2.6066753699001226</v>
      </c>
      <c r="Y15" s="31">
        <f t="shared" si="33"/>
        <v>-2.2041430163824524E-2</v>
      </c>
      <c r="Z15" s="31">
        <f t="shared" si="34"/>
        <v>-4.0800611098139719</v>
      </c>
      <c r="AA15" s="31">
        <f t="shared" si="35"/>
        <v>8.1993419082601581E-6</v>
      </c>
      <c r="AB15" s="31">
        <f t="shared" si="36"/>
        <v>-7.872631194807736E-2</v>
      </c>
      <c r="AC15" s="31">
        <f t="shared" si="48"/>
        <v>6.2854985815355819E-7</v>
      </c>
      <c r="AD15" s="31">
        <f t="shared" si="37"/>
        <v>2.1797181363086716E-2</v>
      </c>
      <c r="AE15" s="31">
        <f t="shared" si="49"/>
        <v>2.5846427676280643</v>
      </c>
      <c r="AF15" s="31">
        <f t="shared" si="50"/>
        <v>-4.1369902403989629</v>
      </c>
      <c r="AG15" s="31">
        <f t="shared" si="5"/>
        <v>92.110410468749379</v>
      </c>
      <c r="AH15" s="31">
        <f t="shared" si="38"/>
        <v>-55.798147502688053</v>
      </c>
      <c r="AI15" s="31">
        <f t="shared" si="39"/>
        <v>-89.907057265096824</v>
      </c>
      <c r="AJ15" s="31">
        <f t="shared" si="51"/>
        <v>1.2376929741416215E-2</v>
      </c>
      <c r="AK15" s="31">
        <f t="shared" si="40"/>
        <v>3.0579740354902021</v>
      </c>
      <c r="AL15" s="32">
        <f t="shared" si="41"/>
        <v>-1.1381603976873636E-5</v>
      </c>
      <c r="AM15" s="31">
        <f t="shared" si="42"/>
        <v>-9.2753886694807317E-2</v>
      </c>
      <c r="AN15" s="31">
        <f t="shared" si="52"/>
        <v>36.324628514198764</v>
      </c>
      <c r="AO15" s="31">
        <f t="shared" si="53"/>
        <v>-86.941837116301429</v>
      </c>
      <c r="AP15" s="30">
        <f t="shared" si="11"/>
        <v>23.609121289162623</v>
      </c>
      <c r="AQ15" s="30">
        <f t="shared" si="12"/>
        <v>-27.95880017344075</v>
      </c>
      <c r="AR15" s="31">
        <f t="shared" si="54"/>
        <v>34.559592397548698</v>
      </c>
      <c r="AS15" s="33">
        <f t="shared" si="55"/>
        <v>-91.078827356700387</v>
      </c>
      <c r="AT15" s="31">
        <f t="shared" si="43"/>
        <v>0</v>
      </c>
      <c r="AU15" s="31">
        <f t="shared" si="44"/>
        <v>7.3848700415529987E-7</v>
      </c>
      <c r="AV15" s="32">
        <f t="shared" si="45"/>
        <v>0</v>
      </c>
      <c r="AW15" s="31">
        <f t="shared" si="46"/>
        <v>-2.9539480166211993E-8</v>
      </c>
      <c r="AX15" s="34">
        <f t="shared" si="56"/>
        <v>0</v>
      </c>
      <c r="AY15" s="35">
        <f t="shared" si="57"/>
        <v>7.0894752398908791E-7</v>
      </c>
      <c r="AZ15" s="10">
        <f t="shared" si="58"/>
        <v>34.559592397548698</v>
      </c>
      <c r="BA15" s="10">
        <f t="shared" si="59"/>
        <v>-91.078826647752862</v>
      </c>
      <c r="BB15" s="10">
        <f t="shared" si="60"/>
        <v>88.921173352247138</v>
      </c>
      <c r="BC15" s="48"/>
      <c r="BD15" s="46">
        <f t="shared" si="61"/>
        <v>35</v>
      </c>
      <c r="BE15" s="46">
        <f t="shared" si="62"/>
        <v>-91</v>
      </c>
      <c r="BF15" s="46">
        <f t="shared" si="63"/>
        <v>89</v>
      </c>
    </row>
    <row r="16" spans="1:64" x14ac:dyDescent="0.3">
      <c r="A16" s="78" t="s">
        <v>89</v>
      </c>
      <c r="B16" s="78"/>
      <c r="D16" t="s">
        <v>90</v>
      </c>
      <c r="V16" s="29">
        <v>1.1200000000000001</v>
      </c>
      <c r="W16" s="38">
        <f t="shared" si="47"/>
        <v>131.82567385564076</v>
      </c>
      <c r="X16" s="30">
        <f t="shared" si="18"/>
        <v>2.6066753699001226</v>
      </c>
      <c r="Y16" s="31">
        <f t="shared" si="33"/>
        <v>-2.3077455610965122E-2</v>
      </c>
      <c r="Z16" s="31">
        <f t="shared" si="34"/>
        <v>-4.1747657300703374</v>
      </c>
      <c r="AA16" s="31">
        <f t="shared" si="35"/>
        <v>8.5857646058308693E-6</v>
      </c>
      <c r="AB16" s="31">
        <f t="shared" si="36"/>
        <v>-8.0560080935241002E-2</v>
      </c>
      <c r="AC16" s="31">
        <f t="shared" si="48"/>
        <v>6.5817249716705234E-7</v>
      </c>
      <c r="AD16" s="31">
        <f t="shared" si="37"/>
        <v>2.2304902889606383E-2</v>
      </c>
      <c r="AE16" s="31">
        <f t="shared" si="49"/>
        <v>2.5836071582262603</v>
      </c>
      <c r="AF16" s="31">
        <f t="shared" si="50"/>
        <v>-4.2330209081159715</v>
      </c>
      <c r="AG16" s="31">
        <f t="shared" si="5"/>
        <v>92.110410468749379</v>
      </c>
      <c r="AH16" s="31">
        <f t="shared" si="38"/>
        <v>-55.998146988344082</v>
      </c>
      <c r="AI16" s="31">
        <f t="shared" si="39"/>
        <v>-89.909172896449576</v>
      </c>
      <c r="AJ16" s="31">
        <f t="shared" si="51"/>
        <v>1.295936702008367E-2</v>
      </c>
      <c r="AK16" s="31">
        <f t="shared" si="40"/>
        <v>3.1290634628094289</v>
      </c>
      <c r="AL16" s="32">
        <f t="shared" si="41"/>
        <v>-1.1918001710638841E-5</v>
      </c>
      <c r="AM16" s="31">
        <f t="shared" si="42"/>
        <v>-9.4914398353967616E-2</v>
      </c>
      <c r="AN16" s="31">
        <f t="shared" si="52"/>
        <v>36.125210929423666</v>
      </c>
      <c r="AO16" s="31">
        <f t="shared" si="53"/>
        <v>-86.875023831994113</v>
      </c>
      <c r="AP16" s="30">
        <f t="shared" si="11"/>
        <v>23.609121289162623</v>
      </c>
      <c r="AQ16" s="30">
        <f t="shared" si="12"/>
        <v>-27.95880017344075</v>
      </c>
      <c r="AR16" s="31">
        <f t="shared" si="54"/>
        <v>34.359139203371797</v>
      </c>
      <c r="AS16" s="33">
        <f t="shared" si="55"/>
        <v>-91.108044740110088</v>
      </c>
      <c r="AT16" s="31">
        <f t="shared" si="43"/>
        <v>0</v>
      </c>
      <c r="AU16" s="31">
        <f t="shared" si="44"/>
        <v>7.5568857624252648E-7</v>
      </c>
      <c r="AV16" s="32">
        <f t="shared" si="45"/>
        <v>0</v>
      </c>
      <c r="AW16" s="31">
        <f t="shared" si="46"/>
        <v>-3.0227543049701062E-8</v>
      </c>
      <c r="AX16" s="34">
        <f t="shared" si="56"/>
        <v>0</v>
      </c>
      <c r="AY16" s="35">
        <f t="shared" si="57"/>
        <v>7.2546103319282544E-7</v>
      </c>
      <c r="AZ16" s="10">
        <f t="shared" si="58"/>
        <v>34.359139203371797</v>
      </c>
      <c r="BA16" s="10">
        <f t="shared" si="59"/>
        <v>-91.108044014649053</v>
      </c>
      <c r="BB16" s="10">
        <f t="shared" si="60"/>
        <v>88.891955985350947</v>
      </c>
      <c r="BC16" s="37"/>
      <c r="BD16" s="46">
        <f t="shared" si="61"/>
        <v>34</v>
      </c>
      <c r="BE16" s="46">
        <f t="shared" si="62"/>
        <v>-91</v>
      </c>
      <c r="BF16" s="46">
        <f t="shared" si="63"/>
        <v>89</v>
      </c>
    </row>
    <row r="17" spans="1:58" x14ac:dyDescent="0.3">
      <c r="A17" t="s">
        <v>91</v>
      </c>
      <c r="B17">
        <f>(1-B13*D14/B11)</f>
        <v>0.27999999999999992</v>
      </c>
      <c r="D17">
        <f>1-B17</f>
        <v>0.72000000000000008</v>
      </c>
      <c r="V17" s="29">
        <v>1.1299999999999999</v>
      </c>
      <c r="W17" s="36">
        <f t="shared" si="47"/>
        <v>134.89628825916535</v>
      </c>
      <c r="X17" s="30">
        <f t="shared" si="18"/>
        <v>2.6066753699001226</v>
      </c>
      <c r="Y17" s="31">
        <f t="shared" si="33"/>
        <v>-2.4162042604620022E-2</v>
      </c>
      <c r="Z17" s="31">
        <f t="shared" si="34"/>
        <v>-4.2716526490733715</v>
      </c>
      <c r="AA17" s="31">
        <f t="shared" si="35"/>
        <v>8.9903988056658527E-6</v>
      </c>
      <c r="AB17" s="31">
        <f t="shared" si="36"/>
        <v>-8.2436563718383982E-2</v>
      </c>
      <c r="AC17" s="31">
        <f t="shared" si="48"/>
        <v>6.8919121020008315E-7</v>
      </c>
      <c r="AD17" s="31">
        <f t="shared" si="37"/>
        <v>2.2824450766097081E-2</v>
      </c>
      <c r="AE17" s="31">
        <f t="shared" si="49"/>
        <v>2.5825230068855189</v>
      </c>
      <c r="AF17" s="31">
        <f t="shared" si="50"/>
        <v>-4.3312647620256586</v>
      </c>
      <c r="AG17" s="31">
        <f t="shared" si="5"/>
        <v>92.110410468749379</v>
      </c>
      <c r="AH17" s="31">
        <f t="shared" si="38"/>
        <v>-56.198146497149352</v>
      </c>
      <c r="AI17" s="31">
        <f t="shared" si="39"/>
        <v>-89.911240370392619</v>
      </c>
      <c r="AJ17" s="31">
        <f t="shared" si="51"/>
        <v>1.3569170013620442E-2</v>
      </c>
      <c r="AK17" s="31">
        <f t="shared" si="40"/>
        <v>3.2017987920220849</v>
      </c>
      <c r="AL17" s="32">
        <f t="shared" si="41"/>
        <v>-1.2479679020834643E-5</v>
      </c>
      <c r="AM17" s="31">
        <f t="shared" si="42"/>
        <v>-9.7125234515056724E-2</v>
      </c>
      <c r="AN17" s="31">
        <f t="shared" si="52"/>
        <v>35.925820661934623</v>
      </c>
      <c r="AO17" s="31">
        <f t="shared" si="53"/>
        <v>-86.806566812885592</v>
      </c>
      <c r="AP17" s="30">
        <f t="shared" si="11"/>
        <v>23.609121289162623</v>
      </c>
      <c r="AQ17" s="30">
        <f t="shared" si="12"/>
        <v>-27.95880017344075</v>
      </c>
      <c r="AR17" s="31">
        <f t="shared" si="54"/>
        <v>34.158664784542012</v>
      </c>
      <c r="AS17" s="33">
        <f t="shared" si="55"/>
        <v>-91.137831574911246</v>
      </c>
      <c r="AT17" s="31">
        <f t="shared" si="43"/>
        <v>0</v>
      </c>
      <c r="AU17" s="31">
        <f t="shared" si="44"/>
        <v>7.7329082441559739E-7</v>
      </c>
      <c r="AV17" s="32">
        <f t="shared" si="45"/>
        <v>0</v>
      </c>
      <c r="AW17" s="31">
        <f t="shared" si="46"/>
        <v>-3.093163297662389E-8</v>
      </c>
      <c r="AX17" s="34">
        <f t="shared" si="56"/>
        <v>0</v>
      </c>
      <c r="AY17" s="35">
        <f t="shared" si="57"/>
        <v>7.4235919143897352E-7</v>
      </c>
      <c r="AZ17" s="10">
        <f t="shared" si="58"/>
        <v>34.158664784542012</v>
      </c>
      <c r="BA17" s="10">
        <f t="shared" si="59"/>
        <v>-91.137830832552055</v>
      </c>
      <c r="BB17" s="10">
        <f t="shared" si="60"/>
        <v>88.862169167447945</v>
      </c>
      <c r="BC17" s="48"/>
      <c r="BD17" s="46">
        <f t="shared" si="61"/>
        <v>34</v>
      </c>
      <c r="BE17" s="46">
        <f t="shared" si="62"/>
        <v>-91</v>
      </c>
      <c r="BF17" s="46">
        <f t="shared" si="63"/>
        <v>89</v>
      </c>
    </row>
    <row r="18" spans="1:58" x14ac:dyDescent="0.3">
      <c r="A18" t="s">
        <v>92</v>
      </c>
      <c r="B18">
        <f>1/PI()/B12/D8</f>
        <v>1806.0135386314369</v>
      </c>
      <c r="C18" t="s">
        <v>93</v>
      </c>
      <c r="D18">
        <f>fp</f>
        <v>1806.0135386314369</v>
      </c>
      <c r="E18">
        <f>fp</f>
        <v>1806.0135386314369</v>
      </c>
      <c r="F18">
        <v>180</v>
      </c>
      <c r="G18">
        <v>-180</v>
      </c>
      <c r="V18" s="29">
        <v>1.1399999999999999</v>
      </c>
      <c r="W18" s="38">
        <f t="shared" si="47"/>
        <v>138.03842646028852</v>
      </c>
      <c r="X18" s="30">
        <f t="shared" si="18"/>
        <v>2.6066753699001226</v>
      </c>
      <c r="Y18" s="31">
        <f t="shared" si="33"/>
        <v>-2.529745437488275E-2</v>
      </c>
      <c r="Z18" s="31">
        <f t="shared" si="34"/>
        <v>-4.3707710199491405</v>
      </c>
      <c r="AA18" s="31">
        <f t="shared" si="35"/>
        <v>9.4141027885221142E-6</v>
      </c>
      <c r="AB18" s="31">
        <f t="shared" si="36"/>
        <v>-8.4356755217405044E-2</v>
      </c>
      <c r="AC18" s="31">
        <f t="shared" si="48"/>
        <v>7.2167178750930625E-7</v>
      </c>
      <c r="AD18" s="31">
        <f t="shared" si="37"/>
        <v>2.3356100463378028E-2</v>
      </c>
      <c r="AE18" s="31">
        <f t="shared" si="49"/>
        <v>2.581388051299816</v>
      </c>
      <c r="AF18" s="31">
        <f t="shared" si="50"/>
        <v>-4.4317716747031675</v>
      </c>
      <c r="AG18" s="31">
        <f t="shared" si="5"/>
        <v>92.110410468749379</v>
      </c>
      <c r="AH18" s="31">
        <f t="shared" si="38"/>
        <v>-56.39814602806198</v>
      </c>
      <c r="AI18" s="31">
        <f t="shared" si="39"/>
        <v>-89.91326078310648</v>
      </c>
      <c r="AJ18" s="31">
        <f t="shared" si="51"/>
        <v>1.420762037818789E-2</v>
      </c>
      <c r="AK18" s="31">
        <f t="shared" si="40"/>
        <v>3.2762176500945426</v>
      </c>
      <c r="AL18" s="32">
        <f t="shared" si="41"/>
        <v>-1.3067827288668757E-5</v>
      </c>
      <c r="AM18" s="31">
        <f t="shared" si="42"/>
        <v>-9.9387567366322246E-2</v>
      </c>
      <c r="AN18" s="31">
        <f t="shared" si="52"/>
        <v>35.726458993238296</v>
      </c>
      <c r="AO18" s="31">
        <f t="shared" si="53"/>
        <v>-86.736430700378264</v>
      </c>
      <c r="AP18" s="30">
        <f t="shared" si="11"/>
        <v>23.609121289162623</v>
      </c>
      <c r="AQ18" s="30">
        <f t="shared" si="12"/>
        <v>-27.95880017344075</v>
      </c>
      <c r="AR18" s="31">
        <f t="shared" si="54"/>
        <v>33.958168160259987</v>
      </c>
      <c r="AS18" s="33">
        <f t="shared" si="55"/>
        <v>-91.168202375081435</v>
      </c>
      <c r="AT18" s="31">
        <f t="shared" si="43"/>
        <v>0</v>
      </c>
      <c r="AU18" s="31">
        <f t="shared" si="44"/>
        <v>7.9130308161948803E-7</v>
      </c>
      <c r="AV18" s="32">
        <f t="shared" si="45"/>
        <v>0</v>
      </c>
      <c r="AW18" s="31">
        <f t="shared" si="46"/>
        <v>-3.1652123264779522E-8</v>
      </c>
      <c r="AX18" s="34">
        <f t="shared" si="56"/>
        <v>0</v>
      </c>
      <c r="AY18" s="35">
        <f t="shared" si="57"/>
        <v>7.5965095835470848E-7</v>
      </c>
      <c r="AZ18" s="10">
        <f t="shared" si="58"/>
        <v>33.958168160259987</v>
      </c>
      <c r="BA18" s="10">
        <f t="shared" si="59"/>
        <v>-91.168201615430476</v>
      </c>
      <c r="BB18" s="10">
        <f t="shared" si="60"/>
        <v>88.831798384569524</v>
      </c>
      <c r="BC18" s="37"/>
      <c r="BD18" s="46">
        <f t="shared" si="61"/>
        <v>34</v>
      </c>
      <c r="BE18" s="46">
        <f t="shared" si="62"/>
        <v>-91</v>
      </c>
      <c r="BF18" s="46">
        <f t="shared" si="63"/>
        <v>89</v>
      </c>
    </row>
    <row r="19" spans="1:58" x14ac:dyDescent="0.3">
      <c r="A19" t="s">
        <v>94</v>
      </c>
      <c r="B19">
        <f>B12*(1-B17)^2/2/PI()/D7</f>
        <v>93756.730112316567</v>
      </c>
      <c r="C19" t="s">
        <v>93</v>
      </c>
      <c r="D19">
        <f>fzRHP</f>
        <v>93756.730112316567</v>
      </c>
      <c r="E19">
        <f>fzRHP</f>
        <v>93756.730112316567</v>
      </c>
      <c r="V19" s="29">
        <v>1.1499999999999999</v>
      </c>
      <c r="W19" s="36">
        <f t="shared" si="47"/>
        <v>141.25375446227542</v>
      </c>
      <c r="X19" s="30">
        <f t="shared" si="18"/>
        <v>2.6066753699001226</v>
      </c>
      <c r="Y19" s="31">
        <f t="shared" si="33"/>
        <v>-2.6486058384936152E-2</v>
      </c>
      <c r="Z19" s="31">
        <f t="shared" si="34"/>
        <v>-4.4721710221904418</v>
      </c>
      <c r="AA19" s="31">
        <f t="shared" si="35"/>
        <v>9.8577752806439729E-6</v>
      </c>
      <c r="AB19" s="31">
        <f t="shared" si="36"/>
        <v>-8.6321673525990072E-2</v>
      </c>
      <c r="AC19" s="31">
        <f t="shared" si="48"/>
        <v>7.5568312834115789E-7</v>
      </c>
      <c r="AD19" s="31">
        <f t="shared" si="37"/>
        <v>2.3900133868789496E-2</v>
      </c>
      <c r="AE19" s="31">
        <f t="shared" si="49"/>
        <v>2.5801999249735954</v>
      </c>
      <c r="AF19" s="31">
        <f t="shared" si="50"/>
        <v>-4.534592561847643</v>
      </c>
      <c r="AG19" s="31">
        <f t="shared" si="5"/>
        <v>92.110410468749379</v>
      </c>
      <c r="AH19" s="31">
        <f t="shared" si="38"/>
        <v>-56.598145580086971</v>
      </c>
      <c r="AI19" s="31">
        <f t="shared" si="39"/>
        <v>-89.915235205820593</v>
      </c>
      <c r="AJ19" s="31">
        <f t="shared" si="51"/>
        <v>1.487605939967611E-2</v>
      </c>
      <c r="AK19" s="31">
        <f t="shared" si="40"/>
        <v>3.3523584899518752</v>
      </c>
      <c r="AL19" s="32">
        <f t="shared" si="41"/>
        <v>-1.3683694043961709E-5</v>
      </c>
      <c r="AM19" s="31">
        <f t="shared" si="42"/>
        <v>-0.10170259639835384</v>
      </c>
      <c r="AN19" s="31">
        <f t="shared" si="52"/>
        <v>35.52712726436804</v>
      </c>
      <c r="AO19" s="31">
        <f t="shared" si="53"/>
        <v>-86.66457931226708</v>
      </c>
      <c r="AP19" s="30">
        <f t="shared" si="11"/>
        <v>23.609121289162623</v>
      </c>
      <c r="AQ19" s="30">
        <f t="shared" si="12"/>
        <v>-27.95880017344075</v>
      </c>
      <c r="AR19" s="31">
        <f t="shared" si="54"/>
        <v>33.757648305063512</v>
      </c>
      <c r="AS19" s="33">
        <f t="shared" si="55"/>
        <v>-91.199171874114725</v>
      </c>
      <c r="AT19" s="31">
        <f t="shared" si="43"/>
        <v>0</v>
      </c>
      <c r="AU19" s="31">
        <f t="shared" si="44"/>
        <v>8.0973489819138743E-7</v>
      </c>
      <c r="AV19" s="32">
        <f t="shared" si="45"/>
        <v>0</v>
      </c>
      <c r="AW19" s="31">
        <f t="shared" si="46"/>
        <v>-3.2389395927655499E-8</v>
      </c>
      <c r="AX19" s="34">
        <f t="shared" si="56"/>
        <v>0</v>
      </c>
      <c r="AY19" s="35">
        <f t="shared" si="57"/>
        <v>7.7734550226373191E-7</v>
      </c>
      <c r="AZ19" s="10">
        <f t="shared" si="58"/>
        <v>33.757648305063512</v>
      </c>
      <c r="BA19" s="10">
        <f t="shared" si="59"/>
        <v>-91.19917109676922</v>
      </c>
      <c r="BB19" s="10">
        <f t="shared" si="60"/>
        <v>88.80082890323078</v>
      </c>
      <c r="BC19" s="48"/>
      <c r="BD19" s="46">
        <f t="shared" si="61"/>
        <v>34</v>
      </c>
      <c r="BE19" s="46">
        <f t="shared" si="62"/>
        <v>-91</v>
      </c>
      <c r="BF19" s="46">
        <f t="shared" si="63"/>
        <v>89</v>
      </c>
    </row>
    <row r="20" spans="1:58" x14ac:dyDescent="0.3">
      <c r="A20" t="s">
        <v>95</v>
      </c>
      <c r="B20">
        <f>1/2/PI()/D8/D9</f>
        <v>338627.53849339439</v>
      </c>
      <c r="C20" t="s">
        <v>93</v>
      </c>
      <c r="D20">
        <f>fzESR</f>
        <v>338627.53849339439</v>
      </c>
      <c r="E20">
        <f>fzESR</f>
        <v>338627.53849339439</v>
      </c>
      <c r="V20" s="29">
        <v>1.1599999999999999</v>
      </c>
      <c r="W20" s="38">
        <f t="shared" si="47"/>
        <v>144.54397707459276</v>
      </c>
      <c r="X20" s="30">
        <f t="shared" si="18"/>
        <v>2.6066753699001226</v>
      </c>
      <c r="Y20" s="31">
        <f t="shared" si="33"/>
        <v>-2.7730331012122651E-2</v>
      </c>
      <c r="Z20" s="31">
        <f t="shared" si="34"/>
        <v>-4.5759038772702363</v>
      </c>
      <c r="AA20" s="31">
        <f t="shared" si="35"/>
        <v>1.0322357365027738E-5</v>
      </c>
      <c r="AB20" s="31">
        <f t="shared" si="36"/>
        <v>-8.8332360451337064E-2</v>
      </c>
      <c r="AC20" s="31">
        <f t="shared" si="48"/>
        <v>7.9129737400885705E-7</v>
      </c>
      <c r="AD20" s="31">
        <f t="shared" si="37"/>
        <v>2.4456839435651568E-2</v>
      </c>
      <c r="AE20" s="31">
        <f t="shared" si="49"/>
        <v>2.5789561525427387</v>
      </c>
      <c r="AF20" s="31">
        <f t="shared" si="50"/>
        <v>-4.6397793982859215</v>
      </c>
      <c r="AG20" s="31">
        <f t="shared" si="5"/>
        <v>92.110410468749379</v>
      </c>
      <c r="AH20" s="31">
        <f t="shared" si="38"/>
        <v>-56.798145152274103</v>
      </c>
      <c r="AI20" s="31">
        <f t="shared" si="39"/>
        <v>-89.917164685381266</v>
      </c>
      <c r="AJ20" s="31">
        <f t="shared" si="51"/>
        <v>1.5575890729966201E-2</v>
      </c>
      <c r="AK20" s="31">
        <f t="shared" si="40"/>
        <v>3.4302606061505223</v>
      </c>
      <c r="AL20" s="32">
        <f t="shared" si="41"/>
        <v>-1.4328585613252378E-5</v>
      </c>
      <c r="AM20" s="31">
        <f t="shared" si="42"/>
        <v>-0.1040715490399348</v>
      </c>
      <c r="AN20" s="31">
        <f t="shared" si="52"/>
        <v>35.327826878619625</v>
      </c>
      <c r="AO20" s="31">
        <f t="shared" si="53"/>
        <v>-86.59097562827067</v>
      </c>
      <c r="AP20" s="30">
        <f t="shared" si="11"/>
        <v>23.609121289162623</v>
      </c>
      <c r="AQ20" s="30">
        <f t="shared" si="12"/>
        <v>-27.95880017344075</v>
      </c>
      <c r="AR20" s="31">
        <f t="shared" si="54"/>
        <v>33.557104146884235</v>
      </c>
      <c r="AS20" s="33">
        <f t="shared" si="55"/>
        <v>-91.230755026556594</v>
      </c>
      <c r="AT20" s="31">
        <f t="shared" si="43"/>
        <v>0</v>
      </c>
      <c r="AU20" s="31">
        <f t="shared" si="44"/>
        <v>8.2859604692441676E-7</v>
      </c>
      <c r="AV20" s="32">
        <f t="shared" si="45"/>
        <v>0</v>
      </c>
      <c r="AW20" s="31">
        <f t="shared" si="46"/>
        <v>-3.3143841876976675E-8</v>
      </c>
      <c r="AX20" s="34">
        <f t="shared" si="56"/>
        <v>0</v>
      </c>
      <c r="AY20" s="35">
        <f t="shared" si="57"/>
        <v>7.9545220504744009E-7</v>
      </c>
      <c r="AZ20" s="10">
        <f t="shared" si="58"/>
        <v>33.557104146884235</v>
      </c>
      <c r="BA20" s="10">
        <f t="shared" si="59"/>
        <v>-91.230754231104385</v>
      </c>
      <c r="BB20" s="10">
        <f t="shared" si="60"/>
        <v>88.769245768895615</v>
      </c>
      <c r="BC20" s="37"/>
      <c r="BD20" s="46">
        <f t="shared" si="61"/>
        <v>34</v>
      </c>
      <c r="BE20" s="46">
        <f t="shared" si="62"/>
        <v>-91</v>
      </c>
      <c r="BF20" s="46">
        <f t="shared" si="63"/>
        <v>89</v>
      </c>
    </row>
    <row r="21" spans="1:58" x14ac:dyDescent="0.3">
      <c r="A21" t="s">
        <v>96</v>
      </c>
      <c r="B21">
        <f>20*LOG(B12*D17/2)</f>
        <v>2.6066753699001226</v>
      </c>
      <c r="C21" t="s">
        <v>97</v>
      </c>
      <c r="D21">
        <f>DC_gain_power</f>
        <v>2.6066753699001226</v>
      </c>
      <c r="E21">
        <f>DC_gain_power</f>
        <v>2.6066753699001226</v>
      </c>
      <c r="F21">
        <v>100</v>
      </c>
      <c r="G21">
        <v>1000000</v>
      </c>
      <c r="V21" s="29">
        <v>1.17</v>
      </c>
      <c r="W21" s="36">
        <f t="shared" si="47"/>
        <v>147.91083881682073</v>
      </c>
      <c r="X21" s="30">
        <f t="shared" si="18"/>
        <v>2.6066753699001226</v>
      </c>
      <c r="Y21" s="31">
        <f t="shared" si="33"/>
        <v>-2.9032862427797141E-2</v>
      </c>
      <c r="Z21" s="31">
        <f t="shared" si="34"/>
        <v>-4.6820218640478348</v>
      </c>
      <c r="AA21" s="31">
        <f t="shared" si="35"/>
        <v>1.0808834473686798E-5</v>
      </c>
      <c r="AB21" s="31">
        <f t="shared" si="36"/>
        <v>-9.0389882066447241E-2</v>
      </c>
      <c r="AC21" s="31">
        <f t="shared" si="48"/>
        <v>8.2859006604190077E-7</v>
      </c>
      <c r="AD21" s="31">
        <f t="shared" si="37"/>
        <v>2.5026512336203951E-2</v>
      </c>
      <c r="AE21" s="31">
        <f t="shared" si="49"/>
        <v>2.5776541448968651</v>
      </c>
      <c r="AF21" s="31">
        <f t="shared" si="50"/>
        <v>-4.7473852337780782</v>
      </c>
      <c r="AG21" s="31">
        <f t="shared" si="5"/>
        <v>92.110410468749379</v>
      </c>
      <c r="AH21" s="31">
        <f t="shared" si="38"/>
        <v>-56.998144743715962</v>
      </c>
      <c r="AI21" s="31">
        <f t="shared" si="39"/>
        <v>-89.919050244806556</v>
      </c>
      <c r="AJ21" s="31">
        <f t="shared" si="51"/>
        <v>1.6308583245085089E-2</v>
      </c>
      <c r="AK21" s="31">
        <f t="shared" si="40"/>
        <v>3.509964150666284</v>
      </c>
      <c r="AL21" s="32">
        <f t="shared" si="41"/>
        <v>-1.5003869880735869E-5</v>
      </c>
      <c r="AM21" s="31">
        <f t="shared" si="42"/>
        <v>-0.10649568130869612</v>
      </c>
      <c r="AN21" s="31">
        <f t="shared" si="52"/>
        <v>35.128559304408618</v>
      </c>
      <c r="AO21" s="31">
        <f t="shared" si="53"/>
        <v>-86.515581775448979</v>
      </c>
      <c r="AP21" s="30">
        <f t="shared" si="11"/>
        <v>23.609121289162623</v>
      </c>
      <c r="AQ21" s="30">
        <f t="shared" si="12"/>
        <v>-27.95880017344075</v>
      </c>
      <c r="AR21" s="31">
        <f t="shared" si="54"/>
        <v>33.356534565027353</v>
      </c>
      <c r="AS21" s="33">
        <f t="shared" si="55"/>
        <v>-91.262967009227054</v>
      </c>
      <c r="AT21" s="31">
        <f t="shared" si="43"/>
        <v>0</v>
      </c>
      <c r="AU21" s="31">
        <f t="shared" si="44"/>
        <v>8.4789652824929045E-7</v>
      </c>
      <c r="AV21" s="32">
        <f t="shared" si="45"/>
        <v>0</v>
      </c>
      <c r="AW21" s="31">
        <f t="shared" si="46"/>
        <v>-3.3915861129971623E-8</v>
      </c>
      <c r="AX21" s="34">
        <f t="shared" si="56"/>
        <v>0</v>
      </c>
      <c r="AY21" s="35">
        <f t="shared" si="57"/>
        <v>8.139806671193188E-7</v>
      </c>
      <c r="AZ21" s="10">
        <f t="shared" si="58"/>
        <v>33.356534565027353</v>
      </c>
      <c r="BA21" s="10">
        <f t="shared" si="59"/>
        <v>-91.262966195246392</v>
      </c>
      <c r="BB21" s="10">
        <f t="shared" si="60"/>
        <v>88.737033804753608</v>
      </c>
      <c r="BC21" s="48"/>
      <c r="BD21" s="46">
        <f t="shared" si="61"/>
        <v>33</v>
      </c>
      <c r="BE21" s="46">
        <f t="shared" si="62"/>
        <v>-91</v>
      </c>
      <c r="BF21" s="46">
        <f t="shared" si="63"/>
        <v>89</v>
      </c>
    </row>
    <row r="22" spans="1:58" x14ac:dyDescent="0.3">
      <c r="V22" s="29">
        <v>1.18</v>
      </c>
      <c r="W22" s="38">
        <f t="shared" si="47"/>
        <v>151.35612484362088</v>
      </c>
      <c r="X22" s="30">
        <f t="shared" si="18"/>
        <v>2.6066753699001226</v>
      </c>
      <c r="Y22" s="31">
        <f t="shared" si="33"/>
        <v>-3.0396361683254478E-2</v>
      </c>
      <c r="Z22" s="31">
        <f t="shared" si="34"/>
        <v>-4.790578333924925</v>
      </c>
      <c r="AA22" s="31">
        <f t="shared" si="35"/>
        <v>1.1318238485989285E-5</v>
      </c>
      <c r="AB22" s="31">
        <f t="shared" si="36"/>
        <v>-9.2495329275276872E-2</v>
      </c>
      <c r="AC22" s="31">
        <f t="shared" si="48"/>
        <v>8.6764031012150483E-7</v>
      </c>
      <c r="AD22" s="31">
        <f t="shared" si="37"/>
        <v>2.560945461810827E-2</v>
      </c>
      <c r="AE22" s="31">
        <f t="shared" si="49"/>
        <v>2.5762911940956643</v>
      </c>
      <c r="AF22" s="31">
        <f t="shared" si="50"/>
        <v>-4.8574642085820932</v>
      </c>
      <c r="AG22" s="31">
        <f t="shared" si="5"/>
        <v>92.110410468749379</v>
      </c>
      <c r="AH22" s="31">
        <f t="shared" si="38"/>
        <v>-57.198144353545921</v>
      </c>
      <c r="AI22" s="31">
        <f t="shared" si="39"/>
        <v>-89.920892883828714</v>
      </c>
      <c r="AJ22" s="31">
        <f t="shared" si="51"/>
        <v>1.7075674030338717E-2</v>
      </c>
      <c r="AK22" s="31">
        <f t="shared" si="40"/>
        <v>3.5915101487831786</v>
      </c>
      <c r="AL22" s="32">
        <f t="shared" si="41"/>
        <v>-1.5710979205429056E-5</v>
      </c>
      <c r="AM22" s="31">
        <f t="shared" si="42"/>
        <v>-0.10897627847691932</v>
      </c>
      <c r="AN22" s="31">
        <f t="shared" si="52"/>
        <v>34.92932607825459</v>
      </c>
      <c r="AO22" s="31">
        <f t="shared" si="53"/>
        <v>-86.438359013522458</v>
      </c>
      <c r="AP22" s="30">
        <f t="shared" si="11"/>
        <v>23.609121289162623</v>
      </c>
      <c r="AQ22" s="30">
        <f t="shared" si="12"/>
        <v>-27.95880017344075</v>
      </c>
      <c r="AR22" s="31">
        <f t="shared" si="54"/>
        <v>33.15593838807213</v>
      </c>
      <c r="AS22" s="33">
        <f t="shared" si="55"/>
        <v>-91.295823222104545</v>
      </c>
      <c r="AT22" s="31">
        <f t="shared" si="43"/>
        <v>0</v>
      </c>
      <c r="AU22" s="31">
        <f t="shared" si="44"/>
        <v>8.6764657553668E-7</v>
      </c>
      <c r="AV22" s="32">
        <f t="shared" si="45"/>
        <v>0</v>
      </c>
      <c r="AW22" s="31">
        <f t="shared" si="46"/>
        <v>-3.4705863021467196E-8</v>
      </c>
      <c r="AX22" s="34">
        <f t="shared" si="56"/>
        <v>0</v>
      </c>
      <c r="AY22" s="35">
        <f t="shared" si="57"/>
        <v>8.3294071251521285E-7</v>
      </c>
      <c r="AZ22" s="10">
        <f t="shared" si="58"/>
        <v>33.15593838807213</v>
      </c>
      <c r="BA22" s="10">
        <f t="shared" si="59"/>
        <v>-91.295822389163831</v>
      </c>
      <c r="BB22" s="10">
        <f t="shared" si="60"/>
        <v>88.704177610836169</v>
      </c>
      <c r="BC22" s="37"/>
      <c r="BD22" s="46">
        <f t="shared" si="61"/>
        <v>33</v>
      </c>
      <c r="BE22" s="46">
        <f t="shared" si="62"/>
        <v>-91</v>
      </c>
      <c r="BF22" s="46">
        <f t="shared" si="63"/>
        <v>89</v>
      </c>
    </row>
    <row r="23" spans="1:58" x14ac:dyDescent="0.3">
      <c r="A23" s="78" t="s">
        <v>98</v>
      </c>
      <c r="B23" s="78"/>
      <c r="V23" s="29">
        <v>1.19</v>
      </c>
      <c r="W23" s="36">
        <f t="shared" si="47"/>
        <v>154.88166189124817</v>
      </c>
      <c r="X23" s="30">
        <f t="shared" si="18"/>
        <v>2.6066753699001226</v>
      </c>
      <c r="Y23" s="31">
        <f t="shared" si="33"/>
        <v>-3.1823662009232083E-2</v>
      </c>
      <c r="Z23" s="31">
        <f t="shared" si="34"/>
        <v>-4.9016277257049792</v>
      </c>
      <c r="AA23" s="31">
        <f t="shared" si="35"/>
        <v>1.1851649904138209E-5</v>
      </c>
      <c r="AB23" s="31">
        <f t="shared" si="36"/>
        <v>-9.4649818391047233E-2</v>
      </c>
      <c r="AC23" s="31">
        <f t="shared" si="48"/>
        <v>9.0853093230140316E-7</v>
      </c>
      <c r="AD23" s="31">
        <f t="shared" si="37"/>
        <v>2.6205975364595478E-2</v>
      </c>
      <c r="AE23" s="31">
        <f t="shared" si="49"/>
        <v>2.574864468071727</v>
      </c>
      <c r="AF23" s="31">
        <f t="shared" si="50"/>
        <v>-4.9700715687314307</v>
      </c>
      <c r="AG23" s="31">
        <f t="shared" si="5"/>
        <v>92.110410468749379</v>
      </c>
      <c r="AH23" s="31">
        <f t="shared" si="38"/>
        <v>-57.398143980936396</v>
      </c>
      <c r="AI23" s="31">
        <f t="shared" si="39"/>
        <v>-89.922693579424063</v>
      </c>
      <c r="AJ23" s="31">
        <f t="shared" si="51"/>
        <v>1.7878771497673467E-2</v>
      </c>
      <c r="AK23" s="31">
        <f t="shared" si="40"/>
        <v>3.674940515067088</v>
      </c>
      <c r="AL23" s="32">
        <f t="shared" si="41"/>
        <v>-1.6451413441526351E-5</v>
      </c>
      <c r="AM23" s="31">
        <f t="shared" si="42"/>
        <v>-0.1115146557528386</v>
      </c>
      <c r="AN23" s="31">
        <f t="shared" si="52"/>
        <v>34.730128807897209</v>
      </c>
      <c r="AO23" s="31">
        <f t="shared" si="53"/>
        <v>-86.359267720109813</v>
      </c>
      <c r="AP23" s="30">
        <f t="shared" si="11"/>
        <v>23.609121289162623</v>
      </c>
      <c r="AQ23" s="30">
        <f t="shared" si="12"/>
        <v>-27.95880017344075</v>
      </c>
      <c r="AR23" s="31">
        <f t="shared" si="54"/>
        <v>32.955314391690813</v>
      </c>
      <c r="AS23" s="33">
        <f t="shared" si="55"/>
        <v>-91.32933928884124</v>
      </c>
      <c r="AT23" s="31">
        <f t="shared" si="43"/>
        <v>0</v>
      </c>
      <c r="AU23" s="31">
        <f t="shared" si="44"/>
        <v>8.8785666052307844E-7</v>
      </c>
      <c r="AV23" s="32">
        <f t="shared" si="45"/>
        <v>0</v>
      </c>
      <c r="AW23" s="31">
        <f t="shared" si="46"/>
        <v>-3.5514266420923138E-8</v>
      </c>
      <c r="AX23" s="34">
        <f t="shared" si="56"/>
        <v>0</v>
      </c>
      <c r="AY23" s="35">
        <f t="shared" si="57"/>
        <v>8.5234239410215527E-7</v>
      </c>
      <c r="AZ23" s="10">
        <f t="shared" si="58"/>
        <v>32.955314391690813</v>
      </c>
      <c r="BA23" s="10">
        <f t="shared" si="59"/>
        <v>-91.329338436498844</v>
      </c>
      <c r="BB23" s="10">
        <f t="shared" si="60"/>
        <v>88.670661563501156</v>
      </c>
      <c r="BC23" s="48"/>
      <c r="BD23" s="46">
        <f t="shared" si="61"/>
        <v>33</v>
      </c>
      <c r="BE23" s="46">
        <f t="shared" si="62"/>
        <v>-91</v>
      </c>
      <c r="BF23" s="46">
        <f t="shared" si="63"/>
        <v>89</v>
      </c>
    </row>
    <row r="24" spans="1:58" x14ac:dyDescent="0.3">
      <c r="A24" t="s">
        <v>99</v>
      </c>
      <c r="B24" s="12">
        <v>224</v>
      </c>
      <c r="C24" t="s">
        <v>100</v>
      </c>
      <c r="D24">
        <f>B24*1000000</f>
        <v>224000000</v>
      </c>
      <c r="V24" s="29">
        <v>1.2</v>
      </c>
      <c r="W24" s="38">
        <f t="shared" si="47"/>
        <v>158.48931924611136</v>
      </c>
      <c r="X24" s="30">
        <f t="shared" si="18"/>
        <v>2.6066753699001226</v>
      </c>
      <c r="Y24" s="31">
        <f t="shared" si="33"/>
        <v>-3.3317726336617087E-2</v>
      </c>
      <c r="Z24" s="31">
        <f t="shared" si="34"/>
        <v>-5.015225580106061</v>
      </c>
      <c r="AA24" s="31">
        <f t="shared" si="35"/>
        <v>1.2410200157867328E-5</v>
      </c>
      <c r="AB24" s="31">
        <f t="shared" si="36"/>
        <v>-9.6854491728020325E-2</v>
      </c>
      <c r="AC24" s="31">
        <f t="shared" si="48"/>
        <v>9.5134867187306571E-7</v>
      </c>
      <c r="AD24" s="31">
        <f t="shared" si="37"/>
        <v>2.6816390858343697E-2</v>
      </c>
      <c r="AE24" s="31">
        <f t="shared" si="49"/>
        <v>2.5733710051123353</v>
      </c>
      <c r="AF24" s="31">
        <f t="shared" si="50"/>
        <v>-5.0852636809757374</v>
      </c>
      <c r="AG24" s="31">
        <f t="shared" si="5"/>
        <v>92.110410468749379</v>
      </c>
      <c r="AH24" s="31">
        <f t="shared" si="38"/>
        <v>-57.598143625097023</v>
      </c>
      <c r="AI24" s="31">
        <f t="shared" si="39"/>
        <v>-89.92445328633103</v>
      </c>
      <c r="AJ24" s="31">
        <f t="shared" si="51"/>
        <v>1.871955864070286E-2</v>
      </c>
      <c r="AK24" s="31">
        <f t="shared" si="40"/>
        <v>3.7602980694066397</v>
      </c>
      <c r="AL24" s="32">
        <f t="shared" si="41"/>
        <v>-1.7226743132342389E-5</v>
      </c>
      <c r="AM24" s="31">
        <f t="shared" si="42"/>
        <v>-0.11411215897780441</v>
      </c>
      <c r="AN24" s="31">
        <f t="shared" si="52"/>
        <v>34.530969175549927</v>
      </c>
      <c r="AO24" s="31">
        <f t="shared" si="53"/>
        <v>-86.278267375902189</v>
      </c>
      <c r="AP24" s="30">
        <f t="shared" si="11"/>
        <v>23.609121289162623</v>
      </c>
      <c r="AQ24" s="30">
        <f t="shared" si="12"/>
        <v>-27.95880017344075</v>
      </c>
      <c r="AR24" s="31">
        <f t="shared" si="54"/>
        <v>32.754661296384135</v>
      </c>
      <c r="AS24" s="33">
        <f t="shared" si="55"/>
        <v>-91.363531056877932</v>
      </c>
      <c r="AT24" s="31">
        <f t="shared" si="43"/>
        <v>0</v>
      </c>
      <c r="AU24" s="31">
        <f t="shared" si="44"/>
        <v>9.0853749886305853E-7</v>
      </c>
      <c r="AV24" s="32">
        <f t="shared" si="45"/>
        <v>0</v>
      </c>
      <c r="AW24" s="31">
        <f t="shared" si="46"/>
        <v>-3.6341499954522339E-8</v>
      </c>
      <c r="AX24" s="34">
        <f t="shared" si="56"/>
        <v>0</v>
      </c>
      <c r="AY24" s="35">
        <f t="shared" si="57"/>
        <v>8.721959989085362E-7</v>
      </c>
      <c r="AZ24" s="10">
        <f t="shared" si="58"/>
        <v>32.754661296384135</v>
      </c>
      <c r="BA24" s="10">
        <f t="shared" si="59"/>
        <v>-91.363530184681935</v>
      </c>
      <c r="BB24" s="10">
        <f t="shared" si="60"/>
        <v>88.636469815318065</v>
      </c>
      <c r="BC24" s="37"/>
      <c r="BD24" s="46">
        <f t="shared" si="61"/>
        <v>33</v>
      </c>
      <c r="BE24" s="46">
        <f t="shared" si="62"/>
        <v>-91</v>
      </c>
      <c r="BF24" s="46">
        <f t="shared" si="63"/>
        <v>89</v>
      </c>
    </row>
    <row r="25" spans="1:58" x14ac:dyDescent="0.3">
      <c r="A25" t="s">
        <v>101</v>
      </c>
      <c r="B25" s="55">
        <f>Sheet1!B47</f>
        <v>20</v>
      </c>
      <c r="C25" t="s">
        <v>16</v>
      </c>
      <c r="D25">
        <f>B25*1000</f>
        <v>20000</v>
      </c>
      <c r="V25" s="29">
        <v>1.21</v>
      </c>
      <c r="W25" s="36">
        <f t="shared" si="47"/>
        <v>162.18100973589299</v>
      </c>
      <c r="X25" s="30">
        <f t="shared" si="18"/>
        <v>2.6066753699001226</v>
      </c>
      <c r="Y25" s="31">
        <f t="shared" si="33"/>
        <v>-3.4881653046121903E-2</v>
      </c>
      <c r="Z25" s="31">
        <f t="shared" si="34"/>
        <v>-5.1314285538730706</v>
      </c>
      <c r="AA25" s="31">
        <f t="shared" si="35"/>
        <v>1.2995073997850667E-5</v>
      </c>
      <c r="AB25" s="31">
        <f t="shared" si="36"/>
        <v>-9.9110518207052495E-2</v>
      </c>
      <c r="AC25" s="31">
        <f t="shared" si="48"/>
        <v>9.9618434915837713E-7</v>
      </c>
      <c r="AD25" s="31">
        <f t="shared" si="37"/>
        <v>2.7441024749172926E-2</v>
      </c>
      <c r="AE25" s="31">
        <f t="shared" si="49"/>
        <v>2.5718077081123476</v>
      </c>
      <c r="AF25" s="31">
        <f t="shared" si="50"/>
        <v>-5.2030980473309505</v>
      </c>
      <c r="AG25" s="31">
        <f t="shared" si="5"/>
        <v>92.110410468749379</v>
      </c>
      <c r="AH25" s="31">
        <f t="shared" si="38"/>
        <v>-57.798143285273049</v>
      </c>
      <c r="AI25" s="31">
        <f t="shared" si="39"/>
        <v>-89.926172937556188</v>
      </c>
      <c r="AJ25" s="31">
        <f t="shared" si="51"/>
        <v>1.9599796432996419E-2</v>
      </c>
      <c r="AK25" s="31">
        <f t="shared" si="40"/>
        <v>3.8476265531019349</v>
      </c>
      <c r="AL25" s="32">
        <f t="shared" si="41"/>
        <v>-1.8038612838304882E-5</v>
      </c>
      <c r="AM25" s="31">
        <f t="shared" si="42"/>
        <v>-0.11677016533967577</v>
      </c>
      <c r="AN25" s="31">
        <f t="shared" si="52"/>
        <v>34.331848941296492</v>
      </c>
      <c r="AO25" s="31">
        <f t="shared" si="53"/>
        <v>-86.19531654979393</v>
      </c>
      <c r="AP25" s="30">
        <f t="shared" si="11"/>
        <v>23.609121289162623</v>
      </c>
      <c r="AQ25" s="30">
        <f t="shared" si="12"/>
        <v>-27.95880017344075</v>
      </c>
      <c r="AR25" s="31">
        <f t="shared" si="54"/>
        <v>32.553977765130711</v>
      </c>
      <c r="AS25" s="33">
        <f t="shared" si="55"/>
        <v>-91.398414597124884</v>
      </c>
      <c r="AT25" s="31">
        <f t="shared" si="43"/>
        <v>0</v>
      </c>
      <c r="AU25" s="31">
        <f t="shared" si="44"/>
        <v>9.2970005581085115E-7</v>
      </c>
      <c r="AV25" s="32">
        <f t="shared" si="45"/>
        <v>0</v>
      </c>
      <c r="AW25" s="31">
        <f t="shared" si="46"/>
        <v>-3.7188002232434049E-8</v>
      </c>
      <c r="AX25" s="34">
        <f t="shared" si="56"/>
        <v>0</v>
      </c>
      <c r="AY25" s="35">
        <f t="shared" si="57"/>
        <v>8.9251205357841712E-7</v>
      </c>
      <c r="AZ25" s="10">
        <f t="shared" si="58"/>
        <v>32.553977765130711</v>
      </c>
      <c r="BA25" s="10">
        <f t="shared" si="59"/>
        <v>-91.398413704612835</v>
      </c>
      <c r="BB25" s="10">
        <f t="shared" si="60"/>
        <v>88.601586295387165</v>
      </c>
      <c r="BC25" s="48"/>
      <c r="BD25" s="46">
        <f t="shared" si="61"/>
        <v>33</v>
      </c>
      <c r="BE25" s="46">
        <f t="shared" si="62"/>
        <v>-91</v>
      </c>
      <c r="BF25" s="46">
        <f t="shared" si="63"/>
        <v>89</v>
      </c>
    </row>
    <row r="26" spans="1:58" x14ac:dyDescent="0.3">
      <c r="A26" t="s">
        <v>102</v>
      </c>
      <c r="B26" s="12">
        <f>Sheet1!B48/1000</f>
        <v>3.3E-3</v>
      </c>
      <c r="C26" t="s">
        <v>31</v>
      </c>
      <c r="D26">
        <f>B26/1000000</f>
        <v>3.3000000000000002E-9</v>
      </c>
      <c r="V26" s="29">
        <v>1.22</v>
      </c>
      <c r="W26" s="38">
        <f t="shared" si="47"/>
        <v>165.95869074375614</v>
      </c>
      <c r="X26" s="30">
        <f t="shared" si="18"/>
        <v>2.6066753699001226</v>
      </c>
      <c r="Y26" s="31">
        <f t="shared" si="33"/>
        <v>-3.6518681954837991E-2</v>
      </c>
      <c r="Z26" s="31">
        <f t="shared" si="34"/>
        <v>-5.2502944334314829</v>
      </c>
      <c r="AA26" s="31">
        <f t="shared" si="35"/>
        <v>1.3607512006755021E-5</v>
      </c>
      <c r="AB26" s="31">
        <f t="shared" si="36"/>
        <v>-0.10141909397524702</v>
      </c>
      <c r="AC26" s="31">
        <f t="shared" si="48"/>
        <v>1.0431330660894188E-6</v>
      </c>
      <c r="AD26" s="31">
        <f t="shared" si="37"/>
        <v>2.8080208225645858E-2</v>
      </c>
      <c r="AE26" s="31">
        <f t="shared" si="49"/>
        <v>2.5701713385903577</v>
      </c>
      <c r="AF26" s="31">
        <f t="shared" si="50"/>
        <v>-5.3236333191810843</v>
      </c>
      <c r="AG26" s="31">
        <f t="shared" si="5"/>
        <v>92.110410468749379</v>
      </c>
      <c r="AH26" s="31">
        <f t="shared" si="38"/>
        <v>-57.998142960743635</v>
      </c>
      <c r="AI26" s="31">
        <f t="shared" si="39"/>
        <v>-89.927853444869015</v>
      </c>
      <c r="AJ26" s="31">
        <f t="shared" si="51"/>
        <v>2.0521327375438492E-2</v>
      </c>
      <c r="AK26" s="31">
        <f t="shared" si="40"/>
        <v>3.9369706449799931</v>
      </c>
      <c r="AL26" s="32">
        <f t="shared" si="41"/>
        <v>-1.8888744621178088E-5</v>
      </c>
      <c r="AM26" s="31">
        <f t="shared" si="42"/>
        <v>-0.11949008410281953</v>
      </c>
      <c r="AN26" s="31">
        <f t="shared" si="52"/>
        <v>34.132769946636564</v>
      </c>
      <c r="AO26" s="31">
        <f t="shared" si="53"/>
        <v>-86.110372883991843</v>
      </c>
      <c r="AP26" s="30">
        <f t="shared" si="11"/>
        <v>23.609121289162623</v>
      </c>
      <c r="AQ26" s="30">
        <f t="shared" si="12"/>
        <v>-27.95880017344075</v>
      </c>
      <c r="AR26" s="31">
        <f t="shared" si="54"/>
        <v>32.353262400948793</v>
      </c>
      <c r="AS26" s="33">
        <f t="shared" si="55"/>
        <v>-91.434006203172927</v>
      </c>
      <c r="AT26" s="31">
        <f t="shared" si="43"/>
        <v>0</v>
      </c>
      <c r="AU26" s="31">
        <f t="shared" si="44"/>
        <v>9.5135555203427056E-7</v>
      </c>
      <c r="AV26" s="32">
        <f t="shared" si="45"/>
        <v>0</v>
      </c>
      <c r="AW26" s="31">
        <f t="shared" si="46"/>
        <v>-3.8054222081370825E-8</v>
      </c>
      <c r="AX26" s="34">
        <f t="shared" si="56"/>
        <v>0</v>
      </c>
      <c r="AY26" s="35">
        <f t="shared" si="57"/>
        <v>9.1330132995289974E-7</v>
      </c>
      <c r="AZ26" s="10">
        <f t="shared" si="58"/>
        <v>32.353262400948793</v>
      </c>
      <c r="BA26" s="10">
        <f t="shared" si="59"/>
        <v>-91.434005289871592</v>
      </c>
      <c r="BB26" s="10">
        <f t="shared" si="60"/>
        <v>88.565994710128408</v>
      </c>
      <c r="BC26" s="37"/>
      <c r="BD26" s="46">
        <f t="shared" si="61"/>
        <v>32</v>
      </c>
      <c r="BE26" s="46">
        <f t="shared" si="62"/>
        <v>-91</v>
      </c>
      <c r="BF26" s="46">
        <f t="shared" si="63"/>
        <v>89</v>
      </c>
    </row>
    <row r="27" spans="1:58" x14ac:dyDescent="0.3">
      <c r="A27" t="s">
        <v>103</v>
      </c>
      <c r="B27" s="12">
        <f>Sheet1!B49</f>
        <v>100</v>
      </c>
      <c r="C27" t="s">
        <v>35</v>
      </c>
      <c r="D27">
        <f>B27/1000000000000</f>
        <v>1E-10</v>
      </c>
      <c r="V27" s="29">
        <v>1.23</v>
      </c>
      <c r="W27" s="36">
        <f t="shared" si="47"/>
        <v>169.82436524617447</v>
      </c>
      <c r="X27" s="30">
        <f t="shared" si="18"/>
        <v>2.6066753699001226</v>
      </c>
      <c r="Y27" s="31">
        <f t="shared" si="33"/>
        <v>-3.8232200547660279E-2</v>
      </c>
      <c r="Z27" s="31">
        <f t="shared" si="34"/>
        <v>-5.3718821480202132</v>
      </c>
      <c r="AA27" s="31">
        <f t="shared" si="35"/>
        <v>1.4248813239506911E-5</v>
      </c>
      <c r="AB27" s="31">
        <f t="shared" si="36"/>
        <v>-0.10378144304003334</v>
      </c>
      <c r="AC27" s="31">
        <f t="shared" si="48"/>
        <v>1.0922944048595656E-6</v>
      </c>
      <c r="AD27" s="31">
        <f t="shared" si="37"/>
        <v>2.8734280190665522E-2</v>
      </c>
      <c r="AE27" s="31">
        <f t="shared" si="49"/>
        <v>2.5684585104601068</v>
      </c>
      <c r="AF27" s="31">
        <f t="shared" si="50"/>
        <v>-5.4469293108695815</v>
      </c>
      <c r="AG27" s="31">
        <f t="shared" si="5"/>
        <v>92.110410468749379</v>
      </c>
      <c r="AH27" s="31">
        <f t="shared" si="38"/>
        <v>-58.198142650820436</v>
      </c>
      <c r="AI27" s="31">
        <f t="shared" si="39"/>
        <v>-89.929495699285155</v>
      </c>
      <c r="AJ27" s="31">
        <f t="shared" si="51"/>
        <v>2.1486079198644988E-2</v>
      </c>
      <c r="AK27" s="31">
        <f t="shared" si="40"/>
        <v>4.0283759775137575</v>
      </c>
      <c r="AL27" s="32">
        <f t="shared" si="41"/>
        <v>-1.9778941702839978E-5</v>
      </c>
      <c r="AM27" s="31">
        <f t="shared" si="42"/>
        <v>-0.12227335735510229</v>
      </c>
      <c r="AN27" s="31">
        <f t="shared" si="52"/>
        <v>33.933734118185882</v>
      </c>
      <c r="AO27" s="31">
        <f t="shared" si="53"/>
        <v>-86.023393079126492</v>
      </c>
      <c r="AP27" s="30">
        <f t="shared" si="11"/>
        <v>23.609121289162623</v>
      </c>
      <c r="AQ27" s="30">
        <f t="shared" si="12"/>
        <v>-27.95880017344075</v>
      </c>
      <c r="AR27" s="31">
        <f t="shared" si="54"/>
        <v>32.152513744367859</v>
      </c>
      <c r="AS27" s="33">
        <f t="shared" si="55"/>
        <v>-91.47032238999607</v>
      </c>
      <c r="AT27" s="31">
        <f t="shared" si="43"/>
        <v>0</v>
      </c>
      <c r="AU27" s="31">
        <f t="shared" si="44"/>
        <v>9.7351546956405721E-7</v>
      </c>
      <c r="AV27" s="32">
        <f t="shared" si="45"/>
        <v>0</v>
      </c>
      <c r="AW27" s="31">
        <f t="shared" si="46"/>
        <v>-3.8940618782562287E-8</v>
      </c>
      <c r="AX27" s="34">
        <f t="shared" si="56"/>
        <v>0</v>
      </c>
      <c r="AY27" s="35">
        <f t="shared" si="57"/>
        <v>9.3457485078149489E-7</v>
      </c>
      <c r="AZ27" s="10">
        <f t="shared" si="58"/>
        <v>32.152513744367859</v>
      </c>
      <c r="BA27" s="10">
        <f t="shared" si="59"/>
        <v>-91.470321455421214</v>
      </c>
      <c r="BB27" s="10">
        <f t="shared" si="60"/>
        <v>88.529678544578786</v>
      </c>
      <c r="BC27" s="48"/>
      <c r="BD27" s="46">
        <f t="shared" si="61"/>
        <v>32</v>
      </c>
      <c r="BE27" s="46">
        <f t="shared" si="62"/>
        <v>-91</v>
      </c>
      <c r="BF27" s="46">
        <f t="shared" si="63"/>
        <v>89</v>
      </c>
    </row>
    <row r="28" spans="1:58" x14ac:dyDescent="0.3">
      <c r="A28" t="s">
        <v>104</v>
      </c>
      <c r="B28">
        <f>1/2/PI()/D25/D26</f>
        <v>2411.438531695384</v>
      </c>
      <c r="C28" t="s">
        <v>93</v>
      </c>
      <c r="D28">
        <f>fz_comp</f>
        <v>2411.438531695384</v>
      </c>
      <c r="E28">
        <f>fz_comp</f>
        <v>2411.438531695384</v>
      </c>
      <c r="F28">
        <v>180</v>
      </c>
      <c r="G28">
        <v>-180</v>
      </c>
      <c r="V28" s="29">
        <v>1.24</v>
      </c>
      <c r="W28" s="38">
        <f t="shared" si="47"/>
        <v>173.78008287493756</v>
      </c>
      <c r="X28" s="30">
        <f t="shared" si="18"/>
        <v>2.6066753699001226</v>
      </c>
      <c r="Y28" s="31">
        <f t="shared" si="33"/>
        <v>-4.0025750461686146E-2</v>
      </c>
      <c r="Z28" s="31">
        <f t="shared" si="34"/>
        <v>-5.4962517822367332</v>
      </c>
      <c r="AA28" s="31">
        <f t="shared" si="35"/>
        <v>1.4920337965772333E-5</v>
      </c>
      <c r="AB28" s="31">
        <f t="shared" si="36"/>
        <v>-0.10619881791800909</v>
      </c>
      <c r="AC28" s="31">
        <f t="shared" si="48"/>
        <v>1.1437726477897495E-6</v>
      </c>
      <c r="AD28" s="31">
        <f t="shared" si="37"/>
        <v>2.9403587441163167E-2</v>
      </c>
      <c r="AE28" s="31">
        <f t="shared" si="49"/>
        <v>2.5666656835490498</v>
      </c>
      <c r="AF28" s="31">
        <f t="shared" si="50"/>
        <v>-5.5730470127135785</v>
      </c>
      <c r="AG28" s="31">
        <f t="shared" si="5"/>
        <v>92.110410468749379</v>
      </c>
      <c r="AH28" s="31">
        <f t="shared" si="38"/>
        <v>-58.398142354846058</v>
      </c>
      <c r="AI28" s="31">
        <f t="shared" si="39"/>
        <v>-89.931100571538806</v>
      </c>
      <c r="AJ28" s="31">
        <f t="shared" si="51"/>
        <v>2.2496068726581133E-2</v>
      </c>
      <c r="AK28" s="31">
        <f t="shared" si="40"/>
        <v>4.1218891529194739</v>
      </c>
      <c r="AL28" s="32">
        <f t="shared" si="41"/>
        <v>-2.0711092284149224E-5</v>
      </c>
      <c r="AM28" s="31">
        <f t="shared" si="42"/>
        <v>-0.12512146077227063</v>
      </c>
      <c r="AN28" s="31">
        <f t="shared" si="52"/>
        <v>33.73474347153762</v>
      </c>
      <c r="AO28" s="31">
        <f t="shared" si="53"/>
        <v>-85.934332879391604</v>
      </c>
      <c r="AP28" s="30">
        <f t="shared" si="11"/>
        <v>23.609121289162623</v>
      </c>
      <c r="AQ28" s="30">
        <f t="shared" si="12"/>
        <v>-27.95880017344075</v>
      </c>
      <c r="AR28" s="31">
        <f t="shared" si="54"/>
        <v>31.95173027080854</v>
      </c>
      <c r="AS28" s="33">
        <f t="shared" si="55"/>
        <v>-91.507379892105178</v>
      </c>
      <c r="AT28" s="31">
        <f t="shared" si="43"/>
        <v>0</v>
      </c>
      <c r="AU28" s="31">
        <f t="shared" si="44"/>
        <v>9.9619155788180731E-7</v>
      </c>
      <c r="AV28" s="32">
        <f t="shared" si="45"/>
        <v>0</v>
      </c>
      <c r="AW28" s="31">
        <f t="shared" si="46"/>
        <v>-3.9847662315272292E-8</v>
      </c>
      <c r="AX28" s="34">
        <f t="shared" si="56"/>
        <v>0</v>
      </c>
      <c r="AY28" s="35">
        <f t="shared" si="57"/>
        <v>9.5634389556653496E-7</v>
      </c>
      <c r="AZ28" s="10">
        <f t="shared" si="58"/>
        <v>31.95173027080854</v>
      </c>
      <c r="BA28" s="10">
        <f t="shared" si="59"/>
        <v>-91.507378935761281</v>
      </c>
      <c r="BB28" s="10">
        <f t="shared" si="60"/>
        <v>88.492621064238719</v>
      </c>
      <c r="BC28" s="37"/>
      <c r="BD28" s="46">
        <f t="shared" si="61"/>
        <v>32</v>
      </c>
      <c r="BE28" s="46">
        <f t="shared" si="62"/>
        <v>-92</v>
      </c>
      <c r="BF28" s="46">
        <f t="shared" si="63"/>
        <v>88</v>
      </c>
    </row>
    <row r="29" spans="1:58" x14ac:dyDescent="0.3">
      <c r="A29" t="s">
        <v>105</v>
      </c>
      <c r="B29">
        <f>1/2/PI()/(D26+D27)/D24</f>
        <v>0.20897445258914829</v>
      </c>
      <c r="C29" t="s">
        <v>93</v>
      </c>
      <c r="D29">
        <f>fp_comp1</f>
        <v>0.20897445258914829</v>
      </c>
      <c r="E29">
        <f>fp_comp1</f>
        <v>0.20897445258914829</v>
      </c>
      <c r="V29" s="29">
        <v>1.25</v>
      </c>
      <c r="W29" s="36">
        <f t="shared" si="47"/>
        <v>177.82794100389236</v>
      </c>
      <c r="X29" s="30">
        <f t="shared" si="18"/>
        <v>2.6066753699001226</v>
      </c>
      <c r="Y29" s="31">
        <f t="shared" si="33"/>
        <v>-4.1903034231754212E-2</v>
      </c>
      <c r="Z29" s="31">
        <f t="shared" si="34"/>
        <v>-5.6234645879225535</v>
      </c>
      <c r="AA29" s="31">
        <f t="shared" si="35"/>
        <v>1.5623510564793686E-5</v>
      </c>
      <c r="AB29" s="31">
        <f t="shared" si="36"/>
        <v>-0.10867250029888735</v>
      </c>
      <c r="AC29" s="31">
        <f t="shared" si="48"/>
        <v>1.1976769856227579E-6</v>
      </c>
      <c r="AD29" s="31">
        <f t="shared" si="37"/>
        <v>3.0088484851971253E-2</v>
      </c>
      <c r="AE29" s="31">
        <f t="shared" si="49"/>
        <v>2.5647891568559187</v>
      </c>
      <c r="AF29" s="31">
        <f t="shared" si="50"/>
        <v>-5.7020486033694695</v>
      </c>
      <c r="AG29" s="31">
        <f t="shared" si="5"/>
        <v>92.110410468749379</v>
      </c>
      <c r="AH29" s="31">
        <f t="shared" si="38"/>
        <v>-58.598142072192694</v>
      </c>
      <c r="AI29" s="31">
        <f t="shared" si="39"/>
        <v>-89.932668912544429</v>
      </c>
      <c r="AJ29" s="31">
        <f t="shared" si="51"/>
        <v>2.3553405907742665E-2</v>
      </c>
      <c r="AK29" s="31">
        <f t="shared" si="40"/>
        <v>4.217557759204893</v>
      </c>
      <c r="AL29" s="32">
        <f t="shared" si="41"/>
        <v>-2.1687173553797274E-5</v>
      </c>
      <c r="AM29" s="31">
        <f t="shared" si="42"/>
        <v>-0.12803590440012261</v>
      </c>
      <c r="AN29" s="31">
        <f t="shared" si="52"/>
        <v>33.535800115290876</v>
      </c>
      <c r="AO29" s="31">
        <f t="shared" si="53"/>
        <v>-85.843147057739657</v>
      </c>
      <c r="AP29" s="30">
        <f t="shared" si="11"/>
        <v>23.609121289162623</v>
      </c>
      <c r="AQ29" s="30">
        <f t="shared" si="12"/>
        <v>-27.95880017344075</v>
      </c>
      <c r="AR29" s="31">
        <f t="shared" si="54"/>
        <v>31.750910387868664</v>
      </c>
      <c r="AS29" s="33">
        <f t="shared" si="55"/>
        <v>-91.545195661109119</v>
      </c>
      <c r="AT29" s="31">
        <f t="shared" si="43"/>
        <v>0</v>
      </c>
      <c r="AU29" s="31">
        <f t="shared" si="44"/>
        <v>1.0193958401497009E-6</v>
      </c>
      <c r="AV29" s="32">
        <f t="shared" si="45"/>
        <v>0</v>
      </c>
      <c r="AW29" s="31">
        <f t="shared" si="46"/>
        <v>-4.0775833605988047E-8</v>
      </c>
      <c r="AX29" s="34">
        <f t="shared" si="56"/>
        <v>0</v>
      </c>
      <c r="AY29" s="35">
        <f t="shared" si="57"/>
        <v>9.7862000654371276E-7</v>
      </c>
      <c r="AZ29" s="10">
        <f t="shared" si="58"/>
        <v>31.750910387868664</v>
      </c>
      <c r="BA29" s="10">
        <f t="shared" si="59"/>
        <v>-91.545194682489111</v>
      </c>
      <c r="BB29" s="10">
        <f t="shared" si="60"/>
        <v>88.454805317510889</v>
      </c>
      <c r="BC29" s="48"/>
      <c r="BD29" s="46">
        <f t="shared" si="61"/>
        <v>32</v>
      </c>
      <c r="BE29" s="46">
        <f t="shared" si="62"/>
        <v>-92</v>
      </c>
      <c r="BF29" s="46">
        <f t="shared" si="63"/>
        <v>88</v>
      </c>
    </row>
    <row r="30" spans="1:58" x14ac:dyDescent="0.3">
      <c r="A30" t="s">
        <v>106</v>
      </c>
      <c r="B30">
        <f>1/2/PI()/D25/D27</f>
        <v>79577.471545947672</v>
      </c>
      <c r="C30" t="s">
        <v>93</v>
      </c>
      <c r="D30">
        <f>fp_comp2</f>
        <v>79577.471545947672</v>
      </c>
      <c r="E30">
        <f>fp_comp2</f>
        <v>79577.471545947672</v>
      </c>
      <c r="V30" s="29">
        <v>1.26</v>
      </c>
      <c r="W30" s="38">
        <f t="shared" si="47"/>
        <v>181.97008586099841</v>
      </c>
      <c r="X30" s="30">
        <f t="shared" si="18"/>
        <v>2.6066753699001226</v>
      </c>
      <c r="Y30" s="31">
        <f t="shared" si="33"/>
        <v>-4.3867922305332145E-2</v>
      </c>
      <c r="Z30" s="31">
        <f t="shared" si="34"/>
        <v>-5.7535829953121818</v>
      </c>
      <c r="AA30" s="31">
        <f t="shared" si="35"/>
        <v>1.6359822545582157E-5</v>
      </c>
      <c r="AB30" s="31">
        <f t="shared" si="36"/>
        <v>-0.11120380172490099</v>
      </c>
      <c r="AC30" s="31">
        <f t="shared" si="48"/>
        <v>1.2541217547473146E-6</v>
      </c>
      <c r="AD30" s="31">
        <f t="shared" si="37"/>
        <v>3.0789335563979284E-2</v>
      </c>
      <c r="AE30" s="31">
        <f t="shared" si="49"/>
        <v>2.5628250615390908</v>
      </c>
      <c r="AF30" s="31">
        <f t="shared" si="50"/>
        <v>-5.8339974614731034</v>
      </c>
      <c r="AG30" s="31">
        <f t="shared" si="5"/>
        <v>92.110410468749379</v>
      </c>
      <c r="AH30" s="31">
        <f t="shared" si="38"/>
        <v>-58.798141802260815</v>
      </c>
      <c r="AI30" s="31">
        <f t="shared" si="39"/>
        <v>-89.934201553847771</v>
      </c>
      <c r="AJ30" s="31">
        <f t="shared" si="51"/>
        <v>2.4660298020430186E-2</v>
      </c>
      <c r="AK30" s="31">
        <f t="shared" si="40"/>
        <v>4.3154303861384644</v>
      </c>
      <c r="AL30" s="32">
        <f t="shared" si="41"/>
        <v>-2.2709255883289396E-5</v>
      </c>
      <c r="AM30" s="31">
        <f t="shared" si="42"/>
        <v>-0.13101823345488522</v>
      </c>
      <c r="AN30" s="31">
        <f t="shared" si="52"/>
        <v>33.336906255253112</v>
      </c>
      <c r="AO30" s="31">
        <f t="shared" si="53"/>
        <v>-85.749789401164193</v>
      </c>
      <c r="AP30" s="30">
        <f t="shared" si="11"/>
        <v>23.609121289162623</v>
      </c>
      <c r="AQ30" s="30">
        <f t="shared" si="12"/>
        <v>-27.95880017344075</v>
      </c>
      <c r="AR30" s="31">
        <f t="shared" si="54"/>
        <v>31.550052432514079</v>
      </c>
      <c r="AS30" s="33">
        <f t="shared" si="55"/>
        <v>-91.583786862637297</v>
      </c>
      <c r="AT30" s="31">
        <f t="shared" si="43"/>
        <v>0</v>
      </c>
      <c r="AU30" s="31">
        <f t="shared" si="44"/>
        <v>1.0431406195853407E-6</v>
      </c>
      <c r="AV30" s="32">
        <f t="shared" si="45"/>
        <v>0</v>
      </c>
      <c r="AW30" s="31">
        <f t="shared" si="46"/>
        <v>-4.1725624783413638E-8</v>
      </c>
      <c r="AX30" s="34">
        <f t="shared" si="56"/>
        <v>0</v>
      </c>
      <c r="AY30" s="35">
        <f t="shared" si="57"/>
        <v>1.001414994801927E-6</v>
      </c>
      <c r="AZ30" s="10">
        <f t="shared" si="58"/>
        <v>31.550052432514079</v>
      </c>
      <c r="BA30" s="10">
        <f t="shared" si="59"/>
        <v>-91.583785861222296</v>
      </c>
      <c r="BB30" s="10">
        <f t="shared" si="60"/>
        <v>88.416214138777704</v>
      </c>
      <c r="BC30" s="37"/>
      <c r="BD30" s="46">
        <f t="shared" si="61"/>
        <v>32</v>
      </c>
      <c r="BE30" s="46">
        <f t="shared" si="62"/>
        <v>-92</v>
      </c>
      <c r="BF30" s="46">
        <f t="shared" si="63"/>
        <v>88</v>
      </c>
    </row>
    <row r="31" spans="1:58" x14ac:dyDescent="0.3">
      <c r="A31" t="s">
        <v>107</v>
      </c>
      <c r="B31">
        <f>20*LOG(D24*D4)</f>
        <v>92.110410468749379</v>
      </c>
      <c r="C31" t="s">
        <v>97</v>
      </c>
      <c r="D31">
        <f>DC_gain_comp</f>
        <v>92.110410468749379</v>
      </c>
      <c r="E31">
        <f>DC_gain_comp</f>
        <v>92.110410468749379</v>
      </c>
      <c r="F31">
        <v>100</v>
      </c>
      <c r="G31">
        <v>1000000</v>
      </c>
      <c r="V31" s="29">
        <v>1.27</v>
      </c>
      <c r="W31" s="36">
        <f t="shared" si="47"/>
        <v>186.2087136662868</v>
      </c>
      <c r="X31" s="30">
        <f t="shared" si="18"/>
        <v>2.6066753699001226</v>
      </c>
      <c r="Y31" s="31">
        <f t="shared" si="33"/>
        <v>-4.5924460335005052E-2</v>
      </c>
      <c r="Z31" s="31">
        <f t="shared" si="34"/>
        <v>-5.8866706233631652</v>
      </c>
      <c r="AA31" s="31">
        <f t="shared" si="35"/>
        <v>1.7130835707894045E-5</v>
      </c>
      <c r="AB31" s="31">
        <f t="shared" si="36"/>
        <v>-0.11379406428602373</v>
      </c>
      <c r="AC31" s="31">
        <f t="shared" si="48"/>
        <v>1.3132266821367285E-6</v>
      </c>
      <c r="AD31" s="31">
        <f t="shared" si="37"/>
        <v>3.1506511176672219E-2</v>
      </c>
      <c r="AE31" s="31">
        <f t="shared" si="49"/>
        <v>2.5607693536275073</v>
      </c>
      <c r="AF31" s="31">
        <f t="shared" si="50"/>
        <v>-5.9689581764725173</v>
      </c>
      <c r="AG31" s="31">
        <f t="shared" si="5"/>
        <v>92.110410468749379</v>
      </c>
      <c r="AH31" s="31">
        <f t="shared" si="38"/>
        <v>-58.998141544477853</v>
      </c>
      <c r="AI31" s="31">
        <f t="shared" si="39"/>
        <v>-89.935699308066745</v>
      </c>
      <c r="AJ31" s="31">
        <f t="shared" si="51"/>
        <v>2.5819054058826951E-2</v>
      </c>
      <c r="AK31" s="31">
        <f t="shared" si="40"/>
        <v>4.4155566411071003</v>
      </c>
      <c r="AL31" s="32">
        <f t="shared" si="41"/>
        <v>-2.3779507209984669E-5</v>
      </c>
      <c r="AM31" s="31">
        <f t="shared" si="42"/>
        <v>-0.13407002914222049</v>
      </c>
      <c r="AN31" s="31">
        <f t="shared" si="52"/>
        <v>33.138064198823145</v>
      </c>
      <c r="AO31" s="31">
        <f t="shared" si="53"/>
        <v>-85.654212696101865</v>
      </c>
      <c r="AP31" s="30">
        <f t="shared" si="11"/>
        <v>23.609121289162623</v>
      </c>
      <c r="AQ31" s="30">
        <f t="shared" si="12"/>
        <v>-27.95880017344075</v>
      </c>
      <c r="AR31" s="31">
        <f t="shared" si="54"/>
        <v>31.349154668172524</v>
      </c>
      <c r="AS31" s="33">
        <f t="shared" si="55"/>
        <v>-91.623170872574377</v>
      </c>
      <c r="AT31" s="31">
        <f t="shared" si="43"/>
        <v>1.9286549331065739E-15</v>
      </c>
      <c r="AU31" s="31">
        <f t="shared" si="44"/>
        <v>1.0674384859850831E-6</v>
      </c>
      <c r="AV31" s="32">
        <f t="shared" si="45"/>
        <v>0</v>
      </c>
      <c r="AW31" s="31">
        <f t="shared" si="46"/>
        <v>-4.2697539439403336E-8</v>
      </c>
      <c r="AX31" s="34">
        <f t="shared" si="56"/>
        <v>1.9286549331065739E-15</v>
      </c>
      <c r="AY31" s="35">
        <f t="shared" si="57"/>
        <v>1.0247409465456798E-6</v>
      </c>
      <c r="AZ31" s="10">
        <f t="shared" si="58"/>
        <v>31.349154668172527</v>
      </c>
      <c r="BA31" s="10">
        <f t="shared" si="59"/>
        <v>-91.623169847833424</v>
      </c>
      <c r="BB31" s="10">
        <f t="shared" si="60"/>
        <v>88.376830152166576</v>
      </c>
      <c r="BC31" s="48"/>
      <c r="BD31" s="46">
        <f t="shared" si="61"/>
        <v>31</v>
      </c>
      <c r="BE31" s="46">
        <f t="shared" si="62"/>
        <v>-92</v>
      </c>
      <c r="BF31" s="46">
        <f t="shared" si="63"/>
        <v>88</v>
      </c>
    </row>
    <row r="32" spans="1:58" x14ac:dyDescent="0.3">
      <c r="A32" t="s">
        <v>108</v>
      </c>
      <c r="B32">
        <f>20*LOG(D25*D4)</f>
        <v>11.126050015345745</v>
      </c>
      <c r="C32" t="s">
        <v>97</v>
      </c>
      <c r="D32">
        <f>B32</f>
        <v>11.126050015345745</v>
      </c>
      <c r="E32">
        <f>B32</f>
        <v>11.126050015345745</v>
      </c>
      <c r="V32" s="29">
        <v>1.28</v>
      </c>
      <c r="W32" s="38">
        <f t="shared" si="47"/>
        <v>190.54607179632478</v>
      </c>
      <c r="X32" s="30">
        <f t="shared" si="18"/>
        <v>2.6066753699001226</v>
      </c>
      <c r="Y32" s="31">
        <f t="shared" si="33"/>
        <v>-4.8076876756781864E-2</v>
      </c>
      <c r="Z32" s="31">
        <f t="shared" si="34"/>
        <v>-6.0227922891790397</v>
      </c>
      <c r="AA32" s="31">
        <f t="shared" si="35"/>
        <v>1.7938185455562267E-5</v>
      </c>
      <c r="AB32" s="31">
        <f t="shared" si="36"/>
        <v>-0.11644466133137513</v>
      </c>
      <c r="AC32" s="31">
        <f t="shared" si="48"/>
        <v>1.3751171399307746E-6</v>
      </c>
      <c r="AD32" s="31">
        <f t="shared" si="37"/>
        <v>3.2240391945153428E-2</v>
      </c>
      <c r="AE32" s="31">
        <f t="shared" si="49"/>
        <v>2.5586178064459362</v>
      </c>
      <c r="AF32" s="31">
        <f t="shared" si="50"/>
        <v>-6.1069965585652612</v>
      </c>
      <c r="AG32" s="31">
        <f t="shared" si="5"/>
        <v>92.110410468749379</v>
      </c>
      <c r="AH32" s="31">
        <f t="shared" si="38"/>
        <v>-59.198141298297031</v>
      </c>
      <c r="AI32" s="31">
        <f t="shared" si="39"/>
        <v>-89.937162969322316</v>
      </c>
      <c r="AJ32" s="31">
        <f t="shared" si="51"/>
        <v>2.7032089306772297E-2</v>
      </c>
      <c r="AK32" s="31">
        <f t="shared" si="40"/>
        <v>4.5179871648272707</v>
      </c>
      <c r="AL32" s="32">
        <f t="shared" si="41"/>
        <v>-2.4900197645805201E-5</v>
      </c>
      <c r="AM32" s="31">
        <f t="shared" si="42"/>
        <v>-0.13719290949529278</v>
      </c>
      <c r="AN32" s="31">
        <f t="shared" si="52"/>
        <v>32.939276359561475</v>
      </c>
      <c r="AO32" s="31">
        <f t="shared" si="53"/>
        <v>-85.556368713990338</v>
      </c>
      <c r="AP32" s="30">
        <f t="shared" si="11"/>
        <v>23.609121289162623</v>
      </c>
      <c r="AQ32" s="30">
        <f t="shared" si="12"/>
        <v>-27.95880017344075</v>
      </c>
      <c r="AR32" s="31">
        <f t="shared" si="54"/>
        <v>31.148215281729286</v>
      </c>
      <c r="AS32" s="33">
        <f t="shared" si="55"/>
        <v>-91.663365272555595</v>
      </c>
      <c r="AT32" s="31">
        <f t="shared" si="43"/>
        <v>1.9286549331065739E-15</v>
      </c>
      <c r="AU32" s="31">
        <f t="shared" si="44"/>
        <v>1.0923023223993134E-6</v>
      </c>
      <c r="AV32" s="32">
        <f t="shared" si="45"/>
        <v>0</v>
      </c>
      <c r="AW32" s="31">
        <f t="shared" si="46"/>
        <v>-4.3692092895972547E-8</v>
      </c>
      <c r="AX32" s="34">
        <f t="shared" si="56"/>
        <v>1.9286549331065739E-15</v>
      </c>
      <c r="AY32" s="35">
        <f t="shared" si="57"/>
        <v>1.0486102295033408E-6</v>
      </c>
      <c r="AZ32" s="10">
        <f t="shared" si="58"/>
        <v>31.148215281729289</v>
      </c>
      <c r="BA32" s="10">
        <f t="shared" si="59"/>
        <v>-91.663364223945365</v>
      </c>
      <c r="BB32" s="10">
        <f t="shared" si="60"/>
        <v>88.336635776054635</v>
      </c>
      <c r="BC32" s="37"/>
      <c r="BD32" s="46">
        <f t="shared" si="61"/>
        <v>31</v>
      </c>
      <c r="BE32" s="46">
        <f t="shared" si="62"/>
        <v>-92</v>
      </c>
      <c r="BF32" s="46">
        <f t="shared" si="63"/>
        <v>88</v>
      </c>
    </row>
    <row r="33" spans="1:58" x14ac:dyDescent="0.3">
      <c r="V33" s="29">
        <v>1.29</v>
      </c>
      <c r="W33" s="36">
        <f t="shared" si="47"/>
        <v>194.98445997580464</v>
      </c>
      <c r="X33" s="30">
        <f t="shared" si="18"/>
        <v>2.6066753699001226</v>
      </c>
      <c r="Y33" s="31">
        <f t="shared" si="33"/>
        <v>-5.0329590662387479E-2</v>
      </c>
      <c r="Z33" s="31">
        <f t="shared" si="34"/>
        <v>-6.1620140164310433</v>
      </c>
      <c r="AA33" s="31">
        <f t="shared" si="35"/>
        <v>1.8783584262182149E-5</v>
      </c>
      <c r="AB33" s="31">
        <f t="shared" si="36"/>
        <v>-0.11915699819718618</v>
      </c>
      <c r="AC33" s="31">
        <f t="shared" si="48"/>
        <v>1.4399244038748238E-6</v>
      </c>
      <c r="AD33" s="31">
        <f t="shared" si="37"/>
        <v>3.2991366981756649E-2</v>
      </c>
      <c r="AE33" s="31">
        <f t="shared" si="49"/>
        <v>2.556366002746401</v>
      </c>
      <c r="AF33" s="31">
        <f t="shared" si="50"/>
        <v>-6.2481796476464728</v>
      </c>
      <c r="AG33" s="31">
        <f t="shared" si="5"/>
        <v>92.110410468749379</v>
      </c>
      <c r="AH33" s="31">
        <f t="shared" si="38"/>
        <v>-59.398141063196157</v>
      </c>
      <c r="AI33" s="31">
        <f t="shared" si="39"/>
        <v>-89.938593313659354</v>
      </c>
      <c r="AJ33" s="31">
        <f t="shared" si="51"/>
        <v>2.8301930106295264E-2</v>
      </c>
      <c r="AK33" s="31">
        <f t="shared" si="40"/>
        <v>4.6227736468714156</v>
      </c>
      <c r="AL33" s="32">
        <f t="shared" si="41"/>
        <v>-2.6073704284614903E-5</v>
      </c>
      <c r="AM33" s="31">
        <f t="shared" si="42"/>
        <v>-0.14038853023234069</v>
      </c>
      <c r="AN33" s="31">
        <f t="shared" si="52"/>
        <v>32.740545261955234</v>
      </c>
      <c r="AO33" s="31">
        <f t="shared" si="53"/>
        <v>-85.456208197020288</v>
      </c>
      <c r="AP33" s="30">
        <f t="shared" si="11"/>
        <v>23.609121289162623</v>
      </c>
      <c r="AQ33" s="30">
        <f t="shared" si="12"/>
        <v>-27.95880017344075</v>
      </c>
      <c r="AR33" s="31">
        <f t="shared" si="54"/>
        <v>30.947232380423507</v>
      </c>
      <c r="AS33" s="33">
        <f t="shared" si="55"/>
        <v>-91.704387844666755</v>
      </c>
      <c r="AT33" s="31">
        <f t="shared" si="43"/>
        <v>1.9286549331065739E-15</v>
      </c>
      <c r="AU33" s="31">
        <f t="shared" si="44"/>
        <v>1.1177453119632108E-6</v>
      </c>
      <c r="AV33" s="32">
        <f t="shared" si="45"/>
        <v>0</v>
      </c>
      <c r="AW33" s="31">
        <f t="shared" si="46"/>
        <v>-4.4709812478528439E-8</v>
      </c>
      <c r="AX33" s="34">
        <f t="shared" si="56"/>
        <v>1.9286549331065739E-15</v>
      </c>
      <c r="AY33" s="35">
        <f t="shared" si="57"/>
        <v>1.0730354994846823E-6</v>
      </c>
      <c r="AZ33" s="10">
        <f t="shared" si="58"/>
        <v>30.947232380423511</v>
      </c>
      <c r="BA33" s="10">
        <f t="shared" si="59"/>
        <v>-91.704386771631249</v>
      </c>
      <c r="BB33" s="10">
        <f t="shared" si="60"/>
        <v>88.295613228368751</v>
      </c>
      <c r="BC33" s="48"/>
      <c r="BD33" s="46">
        <f t="shared" si="61"/>
        <v>31</v>
      </c>
      <c r="BE33" s="46">
        <f t="shared" si="62"/>
        <v>-92</v>
      </c>
      <c r="BF33" s="46">
        <f t="shared" si="63"/>
        <v>88</v>
      </c>
    </row>
    <row r="34" spans="1:58" x14ac:dyDescent="0.3">
      <c r="A34" s="78" t="s">
        <v>109</v>
      </c>
      <c r="B34" s="78"/>
      <c r="V34" s="29">
        <v>1.3</v>
      </c>
      <c r="W34" s="38">
        <f t="shared" si="47"/>
        <v>199.52623149688804</v>
      </c>
      <c r="X34" s="30">
        <f t="shared" si="18"/>
        <v>2.6066753699001226</v>
      </c>
      <c r="Y34" s="31">
        <f t="shared" si="33"/>
        <v>-5.2687219973685744E-2</v>
      </c>
      <c r="Z34" s="31">
        <f t="shared" si="34"/>
        <v>-6.3044030426780093</v>
      </c>
      <c r="AA34" s="31">
        <f t="shared" si="35"/>
        <v>1.966882531036583E-5</v>
      </c>
      <c r="AB34" s="31">
        <f t="shared" si="36"/>
        <v>-0.1219325129517104</v>
      </c>
      <c r="AC34" s="31">
        <f t="shared" si="48"/>
        <v>1.5077859368314285E-6</v>
      </c>
      <c r="AD34" s="31">
        <f t="shared" si="37"/>
        <v>3.3759834462353921E-2</v>
      </c>
      <c r="AE34" s="31">
        <f t="shared" si="49"/>
        <v>2.5540093265376842</v>
      </c>
      <c r="AF34" s="31">
        <f t="shared" si="50"/>
        <v>-6.3925757211673657</v>
      </c>
      <c r="AG34" s="31">
        <f t="shared" si="5"/>
        <v>92.110410468749379</v>
      </c>
      <c r="AH34" s="31">
        <f t="shared" si="38"/>
        <v>-59.598140838676549</v>
      </c>
      <c r="AI34" s="31">
        <f t="shared" si="39"/>
        <v>-89.939991099458268</v>
      </c>
      <c r="AJ34" s="31">
        <f t="shared" si="51"/>
        <v>2.9631218828148776E-2</v>
      </c>
      <c r="AK34" s="31">
        <f t="shared" si="40"/>
        <v>4.7299688409684491</v>
      </c>
      <c r="AL34" s="32">
        <f t="shared" si="41"/>
        <v>-2.7302516247807134E-5</v>
      </c>
      <c r="AM34" s="31">
        <f t="shared" si="42"/>
        <v>-0.14365858563420597</v>
      </c>
      <c r="AN34" s="31">
        <f t="shared" si="52"/>
        <v>32.541873546384736</v>
      </c>
      <c r="AO34" s="31">
        <f t="shared" si="53"/>
        <v>-85.353680844124014</v>
      </c>
      <c r="AP34" s="30">
        <f t="shared" si="11"/>
        <v>23.609121289162623</v>
      </c>
      <c r="AQ34" s="30">
        <f t="shared" si="12"/>
        <v>-27.95880017344075</v>
      </c>
      <c r="AR34" s="31">
        <f t="shared" si="54"/>
        <v>30.746203988644289</v>
      </c>
      <c r="AS34" s="33">
        <f t="shared" si="55"/>
        <v>-91.746256565291375</v>
      </c>
      <c r="AT34" s="31">
        <f t="shared" si="43"/>
        <v>1.9286549331065739E-15</v>
      </c>
      <c r="AU34" s="31">
        <f t="shared" si="44"/>
        <v>1.1437809448866189E-6</v>
      </c>
      <c r="AV34" s="32">
        <f t="shared" si="45"/>
        <v>0</v>
      </c>
      <c r="AW34" s="31">
        <f t="shared" si="46"/>
        <v>-4.5751237795464758E-8</v>
      </c>
      <c r="AX34" s="34">
        <f t="shared" si="56"/>
        <v>1.9286549331065739E-15</v>
      </c>
      <c r="AY34" s="35">
        <f t="shared" si="57"/>
        <v>1.0980297070911541E-6</v>
      </c>
      <c r="AZ34" s="10">
        <f t="shared" si="58"/>
        <v>30.746203988644293</v>
      </c>
      <c r="BA34" s="10">
        <f t="shared" si="59"/>
        <v>-91.746255467261662</v>
      </c>
      <c r="BB34" s="10">
        <f t="shared" si="60"/>
        <v>88.253744532738338</v>
      </c>
      <c r="BC34" s="37"/>
      <c r="BD34" s="46">
        <f t="shared" si="61"/>
        <v>31</v>
      </c>
      <c r="BE34" s="46">
        <f t="shared" si="62"/>
        <v>-92</v>
      </c>
      <c r="BF34" s="46">
        <f t="shared" si="63"/>
        <v>88</v>
      </c>
    </row>
    <row r="35" spans="1:58" x14ac:dyDescent="0.3">
      <c r="A35" t="s">
        <v>110</v>
      </c>
      <c r="B35" s="12">
        <f>Sheet1!B21</f>
        <v>48.7</v>
      </c>
      <c r="C35" t="s">
        <v>16</v>
      </c>
      <c r="D35">
        <f>B35*1000</f>
        <v>48700</v>
      </c>
      <c r="V35" s="29">
        <v>1.31</v>
      </c>
      <c r="W35" s="36">
        <f t="shared" si="47"/>
        <v>204.17379446695298</v>
      </c>
      <c r="X35" s="30">
        <f t="shared" si="18"/>
        <v>2.6066753699001226</v>
      </c>
      <c r="Y35" s="31">
        <f t="shared" si="33"/>
        <v>-5.5154589927140812E-2</v>
      </c>
      <c r="Z35" s="31">
        <f t="shared" si="34"/>
        <v>-6.450027825477207</v>
      </c>
      <c r="AA35" s="31">
        <f t="shared" si="35"/>
        <v>2.0595786291063708E-5</v>
      </c>
      <c r="AB35" s="31">
        <f t="shared" si="36"/>
        <v>-0.12477267715747446</v>
      </c>
      <c r="AC35" s="31">
        <f t="shared" si="48"/>
        <v>1.5788456877210786E-6</v>
      </c>
      <c r="AD35" s="31">
        <f t="shared" si="37"/>
        <v>3.454620183746878E-2</v>
      </c>
      <c r="AE35" s="31">
        <f t="shared" si="49"/>
        <v>2.5515429546049604</v>
      </c>
      <c r="AF35" s="31">
        <f t="shared" si="50"/>
        <v>-6.540254300797212</v>
      </c>
      <c r="AG35" s="31">
        <f t="shared" si="5"/>
        <v>92.110410468749379</v>
      </c>
      <c r="AH35" s="31">
        <f t="shared" si="38"/>
        <v>-59.798140624261968</v>
      </c>
      <c r="AI35" s="31">
        <f t="shared" si="39"/>
        <v>-89.94135706783689</v>
      </c>
      <c r="AJ35" s="31">
        <f t="shared" si="51"/>
        <v>3.1022719051734621E-2</v>
      </c>
      <c r="AK35" s="31">
        <f t="shared" si="40"/>
        <v>4.8396265800338867</v>
      </c>
      <c r="AL35" s="32">
        <f t="shared" si="41"/>
        <v>-2.8589239961352702E-5</v>
      </c>
      <c r="AM35" s="31">
        <f t="shared" si="42"/>
        <v>-0.14700480944228428</v>
      </c>
      <c r="AN35" s="31">
        <f t="shared" si="52"/>
        <v>32.343263974299184</v>
      </c>
      <c r="AO35" s="31">
        <f t="shared" si="53"/>
        <v>-85.248735297245275</v>
      </c>
      <c r="AP35" s="30">
        <f t="shared" si="11"/>
        <v>23.609121289162623</v>
      </c>
      <c r="AQ35" s="30">
        <f t="shared" si="12"/>
        <v>-27.95880017344075</v>
      </c>
      <c r="AR35" s="31">
        <f t="shared" si="54"/>
        <v>30.545128044626018</v>
      </c>
      <c r="AS35" s="33">
        <f t="shared" si="55"/>
        <v>-91.788989598042491</v>
      </c>
      <c r="AT35" s="31">
        <f t="shared" si="43"/>
        <v>1.9286549331065739E-15</v>
      </c>
      <c r="AU35" s="31">
        <f t="shared" si="44"/>
        <v>1.1704230256067363E-6</v>
      </c>
      <c r="AV35" s="32">
        <f t="shared" si="45"/>
        <v>0</v>
      </c>
      <c r="AW35" s="31">
        <f t="shared" si="46"/>
        <v>-4.6816921024269459E-8</v>
      </c>
      <c r="AX35" s="34">
        <f t="shared" si="56"/>
        <v>1.9286549331065739E-15</v>
      </c>
      <c r="AY35" s="35">
        <f t="shared" si="57"/>
        <v>1.1236061045824669E-6</v>
      </c>
      <c r="AZ35" s="10">
        <f t="shared" si="58"/>
        <v>30.545128044626022</v>
      </c>
      <c r="BA35" s="10">
        <f t="shared" si="59"/>
        <v>-91.78898847443638</v>
      </c>
      <c r="BB35" s="10">
        <f t="shared" si="60"/>
        <v>88.21101152556362</v>
      </c>
      <c r="BC35" s="48"/>
      <c r="BD35" s="46">
        <f t="shared" si="61"/>
        <v>31</v>
      </c>
      <c r="BE35" s="46">
        <f t="shared" si="62"/>
        <v>-92</v>
      </c>
      <c r="BF35" s="46">
        <f t="shared" si="63"/>
        <v>88</v>
      </c>
    </row>
    <row r="36" spans="1:58" x14ac:dyDescent="0.3">
      <c r="A36" t="s">
        <v>111</v>
      </c>
      <c r="B36">
        <f>(B11-B3)/B3*B35</f>
        <v>1168.8000000000002</v>
      </c>
      <c r="C36" t="s">
        <v>16</v>
      </c>
      <c r="V36" s="29">
        <v>1.32</v>
      </c>
      <c r="W36" s="38">
        <f t="shared" si="47"/>
        <v>208.92961308540401</v>
      </c>
      <c r="X36" s="30">
        <f t="shared" si="18"/>
        <v>2.6066753699001226</v>
      </c>
      <c r="Y36" s="31">
        <f t="shared" si="33"/>
        <v>-5.7736741876196825E-2</v>
      </c>
      <c r="Z36" s="31">
        <f t="shared" si="34"/>
        <v>-6.5989580471717959</v>
      </c>
      <c r="AA36" s="31">
        <f t="shared" si="35"/>
        <v>2.156643338609566E-5</v>
      </c>
      <c r="AB36" s="31">
        <f t="shared" si="36"/>
        <v>-0.1276789966512713</v>
      </c>
      <c r="AC36" s="31">
        <f t="shared" si="48"/>
        <v>1.6532543769623059E-6</v>
      </c>
      <c r="AD36" s="31">
        <f t="shared" si="37"/>
        <v>3.5350886048306641E-2</v>
      </c>
      <c r="AE36" s="31">
        <f t="shared" si="49"/>
        <v>2.5489618477116891</v>
      </c>
      <c r="AF36" s="31">
        <f t="shared" si="50"/>
        <v>-6.6912861577747602</v>
      </c>
      <c r="AG36" s="31">
        <f t="shared" si="5"/>
        <v>92.110410468749379</v>
      </c>
      <c r="AH36" s="31">
        <f t="shared" si="38"/>
        <v>-59.998140419497631</v>
      </c>
      <c r="AI36" s="31">
        <f t="shared" si="39"/>
        <v>-89.942691943043556</v>
      </c>
      <c r="AJ36" s="31">
        <f t="shared" si="51"/>
        <v>3.2479320961974381E-2</v>
      </c>
      <c r="AK36" s="31">
        <f t="shared" si="40"/>
        <v>4.9518017908816008</v>
      </c>
      <c r="AL36" s="32">
        <f t="shared" si="41"/>
        <v>-2.9936604685525657E-5</v>
      </c>
      <c r="AM36" s="31">
        <f t="shared" si="42"/>
        <v>-0.1504289757773706</v>
      </c>
      <c r="AN36" s="31">
        <f t="shared" si="52"/>
        <v>32.14471943360904</v>
      </c>
      <c r="AO36" s="31">
        <f t="shared" si="53"/>
        <v>-85.141319127939326</v>
      </c>
      <c r="AP36" s="30">
        <f t="shared" si="11"/>
        <v>23.609121289162623</v>
      </c>
      <c r="AQ36" s="30">
        <f t="shared" si="12"/>
        <v>-27.95880017344075</v>
      </c>
      <c r="AR36" s="31">
        <f t="shared" si="54"/>
        <v>30.344002397042601</v>
      </c>
      <c r="AS36" s="33">
        <f t="shared" si="55"/>
        <v>-91.832605285714081</v>
      </c>
      <c r="AT36" s="31">
        <f t="shared" si="43"/>
        <v>1.9286549331065739E-15</v>
      </c>
      <c r="AU36" s="31">
        <f t="shared" si="44"/>
        <v>1.1976856801074111E-6</v>
      </c>
      <c r="AV36" s="32">
        <f t="shared" si="45"/>
        <v>0</v>
      </c>
      <c r="AW36" s="31">
        <f t="shared" si="46"/>
        <v>-4.7907427204296446E-8</v>
      </c>
      <c r="AX36" s="34">
        <f t="shared" si="56"/>
        <v>1.9286549331065739E-15</v>
      </c>
      <c r="AY36" s="35">
        <f t="shared" si="57"/>
        <v>1.1497782529031147E-6</v>
      </c>
      <c r="AZ36" s="10">
        <f t="shared" si="58"/>
        <v>30.344002397042605</v>
      </c>
      <c r="BA36" s="10">
        <f t="shared" si="59"/>
        <v>-91.832604135935824</v>
      </c>
      <c r="BB36" s="10">
        <f t="shared" si="60"/>
        <v>88.167395864064176</v>
      </c>
      <c r="BC36" s="37"/>
      <c r="BD36" s="46">
        <f t="shared" si="61"/>
        <v>30</v>
      </c>
      <c r="BE36" s="46">
        <f t="shared" si="62"/>
        <v>-92</v>
      </c>
      <c r="BF36" s="46">
        <f t="shared" si="63"/>
        <v>88</v>
      </c>
    </row>
    <row r="37" spans="1:58" x14ac:dyDescent="0.3">
      <c r="V37" s="29">
        <v>1.33</v>
      </c>
      <c r="W37" s="36">
        <f t="shared" si="47"/>
        <v>213.79620895022333</v>
      </c>
      <c r="X37" s="30">
        <f t="shared" si="18"/>
        <v>2.6066753699001226</v>
      </c>
      <c r="Y37" s="31">
        <f t="shared" si="33"/>
        <v>-6.0438942419087892E-2</v>
      </c>
      <c r="Z37" s="31">
        <f t="shared" si="34"/>
        <v>-6.7512646182332423</v>
      </c>
      <c r="AA37" s="31">
        <f t="shared" si="35"/>
        <v>2.2582825433890904E-5</v>
      </c>
      <c r="AB37" s="31">
        <f t="shared" si="36"/>
        <v>-0.13065301234230794</v>
      </c>
      <c r="AC37" s="31">
        <f t="shared" si="48"/>
        <v>1.7311698397713474E-6</v>
      </c>
      <c r="AD37" s="31">
        <f t="shared" si="37"/>
        <v>3.6174313747816843E-2</v>
      </c>
      <c r="AE37" s="31">
        <f t="shared" si="49"/>
        <v>2.5462607414763085</v>
      </c>
      <c r="AF37" s="31">
        <f t="shared" si="50"/>
        <v>-6.8457433168277335</v>
      </c>
      <c r="AG37" s="31">
        <f t="shared" si="5"/>
        <v>92.110410468749379</v>
      </c>
      <c r="AH37" s="31">
        <f t="shared" si="38"/>
        <v>-60.198140223949196</v>
      </c>
      <c r="AI37" s="31">
        <f t="shared" si="39"/>
        <v>-89.943996432840962</v>
      </c>
      <c r="AJ37" s="31">
        <f t="shared" si="51"/>
        <v>3.4004046970821697E-2</v>
      </c>
      <c r="AK37" s="31">
        <f t="shared" si="40"/>
        <v>5.0665505085654647</v>
      </c>
      <c r="AL37" s="32">
        <f t="shared" si="41"/>
        <v>-3.1347468306952363E-5</v>
      </c>
      <c r="AM37" s="31">
        <f t="shared" si="42"/>
        <v>-0.15393290007988533</v>
      </c>
      <c r="AN37" s="31">
        <f t="shared" si="52"/>
        <v>31.946242944302696</v>
      </c>
      <c r="AO37" s="31">
        <f t="shared" si="53"/>
        <v>-85.031378824355372</v>
      </c>
      <c r="AP37" s="30">
        <f t="shared" si="11"/>
        <v>23.609121289162623</v>
      </c>
      <c r="AQ37" s="30">
        <f t="shared" si="12"/>
        <v>-27.95880017344075</v>
      </c>
      <c r="AR37" s="31">
        <f t="shared" si="54"/>
        <v>30.142824801500879</v>
      </c>
      <c r="AS37" s="33">
        <f t="shared" si="55"/>
        <v>-91.877122141183108</v>
      </c>
      <c r="AT37" s="31">
        <f t="shared" si="43"/>
        <v>1.9286549331065739E-15</v>
      </c>
      <c r="AU37" s="31">
        <f t="shared" si="44"/>
        <v>1.225583363408923E-6</v>
      </c>
      <c r="AV37" s="32">
        <f t="shared" si="45"/>
        <v>0</v>
      </c>
      <c r="AW37" s="31">
        <f t="shared" si="46"/>
        <v>-4.9023334536356928E-8</v>
      </c>
      <c r="AX37" s="34">
        <f t="shared" si="56"/>
        <v>1.9286549331065739E-15</v>
      </c>
      <c r="AY37" s="35">
        <f t="shared" si="57"/>
        <v>1.1765600288725661E-6</v>
      </c>
      <c r="AZ37" s="10">
        <f t="shared" si="58"/>
        <v>30.142824801500883</v>
      </c>
      <c r="BA37" s="10">
        <f t="shared" si="59"/>
        <v>-91.877120964623074</v>
      </c>
      <c r="BB37" s="10">
        <f t="shared" si="60"/>
        <v>88.122879035376926</v>
      </c>
      <c r="BC37" s="48"/>
      <c r="BD37" s="46">
        <f t="shared" si="61"/>
        <v>30</v>
      </c>
      <c r="BE37" s="46">
        <f t="shared" si="62"/>
        <v>-92</v>
      </c>
      <c r="BF37" s="46">
        <f t="shared" si="63"/>
        <v>88</v>
      </c>
    </row>
    <row r="38" spans="1:58" x14ac:dyDescent="0.3">
      <c r="V38" s="29">
        <v>1.34</v>
      </c>
      <c r="W38" s="38">
        <f t="shared" si="47"/>
        <v>218.77616239495538</v>
      </c>
      <c r="X38" s="30">
        <f t="shared" si="18"/>
        <v>2.6066753699001226</v>
      </c>
      <c r="Y38" s="31">
        <f t="shared" si="33"/>
        <v>-6.3266692859404158E-2</v>
      </c>
      <c r="Z38" s="31">
        <f t="shared" si="34"/>
        <v>-6.9070196790292711</v>
      </c>
      <c r="AA38" s="31">
        <f t="shared" si="35"/>
        <v>2.364711831122218E-5</v>
      </c>
      <c r="AB38" s="31">
        <f t="shared" si="36"/>
        <v>-0.13369630102893021</v>
      </c>
      <c r="AC38" s="31">
        <f t="shared" si="48"/>
        <v>1.8127573443892143E-6</v>
      </c>
      <c r="AD38" s="31">
        <f t="shared" si="37"/>
        <v>3.7016921526903668E-2</v>
      </c>
      <c r="AE38" s="31">
        <f t="shared" si="49"/>
        <v>2.5434341369163738</v>
      </c>
      <c r="AF38" s="31">
        <f t="shared" si="50"/>
        <v>-7.0036990585312973</v>
      </c>
      <c r="AG38" s="31">
        <f t="shared" si="5"/>
        <v>92.110410468749379</v>
      </c>
      <c r="AH38" s="31">
        <f t="shared" si="38"/>
        <v>-60.398140037201891</v>
      </c>
      <c r="AI38" s="31">
        <f t="shared" si="39"/>
        <v>-89.945271228881438</v>
      </c>
      <c r="AJ38" s="31">
        <f t="shared" si="51"/>
        <v>3.5600057571245909E-2</v>
      </c>
      <c r="AK38" s="31">
        <f t="shared" si="40"/>
        <v>5.1839298902952207</v>
      </c>
      <c r="AL38" s="32">
        <f t="shared" si="41"/>
        <v>-3.2824823390093449E-5</v>
      </c>
      <c r="AM38" s="31">
        <f t="shared" si="42"/>
        <v>-0.15751844007197777</v>
      </c>
      <c r="AN38" s="31">
        <f t="shared" si="52"/>
        <v>31.747837664295343</v>
      </c>
      <c r="AO38" s="31">
        <f t="shared" si="53"/>
        <v>-84.918859778658202</v>
      </c>
      <c r="AP38" s="30">
        <f t="shared" si="11"/>
        <v>23.609121289162623</v>
      </c>
      <c r="AQ38" s="30">
        <f t="shared" si="12"/>
        <v>-27.95880017344075</v>
      </c>
      <c r="AR38" s="31">
        <f t="shared" si="54"/>
        <v>29.941592916933587</v>
      </c>
      <c r="AS38" s="33">
        <f t="shared" si="55"/>
        <v>-91.922558837189499</v>
      </c>
      <c r="AT38" s="31">
        <f t="shared" si="43"/>
        <v>1.9286549331065739E-15</v>
      </c>
      <c r="AU38" s="31">
        <f t="shared" si="44"/>
        <v>1.2541308672322277E-6</v>
      </c>
      <c r="AV38" s="32">
        <f t="shared" si="45"/>
        <v>0</v>
      </c>
      <c r="AW38" s="31">
        <f t="shared" si="46"/>
        <v>-5.0165234689289116E-8</v>
      </c>
      <c r="AX38" s="34">
        <f t="shared" si="56"/>
        <v>1.9286549331065739E-15</v>
      </c>
      <c r="AY38" s="35">
        <f t="shared" si="57"/>
        <v>1.2039656325429385E-6</v>
      </c>
      <c r="AZ38" s="10">
        <f t="shared" si="58"/>
        <v>29.94159291693359</v>
      </c>
      <c r="BA38" s="10">
        <f t="shared" si="59"/>
        <v>-91.92255763322386</v>
      </c>
      <c r="BB38" s="10">
        <f t="shared" si="60"/>
        <v>88.07744236677614</v>
      </c>
      <c r="BC38" s="37"/>
      <c r="BD38" s="46">
        <f t="shared" si="61"/>
        <v>30</v>
      </c>
      <c r="BE38" s="46">
        <f t="shared" si="62"/>
        <v>-92</v>
      </c>
      <c r="BF38" s="46">
        <f t="shared" si="63"/>
        <v>88</v>
      </c>
    </row>
    <row r="39" spans="1:58" x14ac:dyDescent="0.3">
      <c r="V39" s="29">
        <v>1.35</v>
      </c>
      <c r="W39" s="36">
        <f t="shared" si="47"/>
        <v>223.87211385683403</v>
      </c>
      <c r="X39" s="30">
        <f t="shared" si="18"/>
        <v>2.6066753699001226</v>
      </c>
      <c r="Y39" s="31">
        <f t="shared" si="33"/>
        <v>-6.6225739006336382E-2</v>
      </c>
      <c r="Z39" s="31">
        <f t="shared" si="34"/>
        <v>-7.0662965998798928</v>
      </c>
      <c r="AA39" s="31">
        <f t="shared" si="35"/>
        <v>2.4761569486573982E-5</v>
      </c>
      <c r="AB39" s="31">
        <f t="shared" si="36"/>
        <v>-0.13681047623435602</v>
      </c>
      <c r="AC39" s="31">
        <f t="shared" si="48"/>
        <v>1.8981899469531067E-6</v>
      </c>
      <c r="AD39" s="31">
        <f t="shared" si="37"/>
        <v>3.787915614590609E-2</v>
      </c>
      <c r="AE39" s="31">
        <f t="shared" si="49"/>
        <v>2.5404762906532197</v>
      </c>
      <c r="AF39" s="31">
        <f t="shared" si="50"/>
        <v>-7.1652279199683422</v>
      </c>
      <c r="AG39" s="31">
        <f t="shared" si="5"/>
        <v>92.110410468749379</v>
      </c>
      <c r="AH39" s="31">
        <f t="shared" si="38"/>
        <v>-60.598139858859582</v>
      </c>
      <c r="AI39" s="31">
        <f t="shared" si="39"/>
        <v>-89.94651700707368</v>
      </c>
      <c r="AJ39" s="31">
        <f t="shared" si="51"/>
        <v>3.727065743163608E-2</v>
      </c>
      <c r="AK39" s="31">
        <f t="shared" si="40"/>
        <v>5.3039982288666669</v>
      </c>
      <c r="AL39" s="32">
        <f t="shared" si="41"/>
        <v>-3.4371803533484786E-5</v>
      </c>
      <c r="AM39" s="31">
        <f t="shared" si="42"/>
        <v>-0.16118749674201405</v>
      </c>
      <c r="AN39" s="31">
        <f t="shared" si="52"/>
        <v>31.549506895517901</v>
      </c>
      <c r="AO39" s="31">
        <f t="shared" si="53"/>
        <v>-84.803706274949036</v>
      </c>
      <c r="AP39" s="30">
        <f t="shared" si="11"/>
        <v>23.609121289162623</v>
      </c>
      <c r="AQ39" s="30">
        <f t="shared" si="12"/>
        <v>-27.95880017344075</v>
      </c>
      <c r="AR39" s="31">
        <f t="shared" si="54"/>
        <v>29.740304301892991</v>
      </c>
      <c r="AS39" s="33">
        <f t="shared" si="55"/>
        <v>-91.968934194917381</v>
      </c>
      <c r="AT39" s="31">
        <f t="shared" si="43"/>
        <v>1.9286549331065739E-15</v>
      </c>
      <c r="AU39" s="31">
        <f t="shared" si="44"/>
        <v>1.2833433278417233E-6</v>
      </c>
      <c r="AV39" s="32">
        <f t="shared" si="45"/>
        <v>0</v>
      </c>
      <c r="AW39" s="31">
        <f t="shared" si="46"/>
        <v>-5.1333733113668936E-8</v>
      </c>
      <c r="AX39" s="34">
        <f t="shared" si="56"/>
        <v>1.9286549331065739E-15</v>
      </c>
      <c r="AY39" s="35">
        <f t="shared" si="57"/>
        <v>1.2320095947280543E-6</v>
      </c>
      <c r="AZ39" s="10">
        <f t="shared" si="58"/>
        <v>29.740304301892994</v>
      </c>
      <c r="BA39" s="10">
        <f t="shared" si="59"/>
        <v>-91.968932962907786</v>
      </c>
      <c r="BB39" s="10">
        <f t="shared" si="60"/>
        <v>88.031067037092214</v>
      </c>
      <c r="BC39" s="48"/>
      <c r="BD39" s="46">
        <f t="shared" si="61"/>
        <v>30</v>
      </c>
      <c r="BE39" s="46">
        <f t="shared" si="62"/>
        <v>-92</v>
      </c>
      <c r="BF39" s="46">
        <f t="shared" si="63"/>
        <v>88</v>
      </c>
    </row>
    <row r="40" spans="1:58" x14ac:dyDescent="0.3">
      <c r="V40" s="29">
        <v>1.36</v>
      </c>
      <c r="W40" s="38">
        <f t="shared" si="47"/>
        <v>229.08676527677738</v>
      </c>
      <c r="X40" s="30">
        <f t="shared" si="18"/>
        <v>2.6066753699001226</v>
      </c>
      <c r="Y40" s="31">
        <f t="shared" si="33"/>
        <v>-6.9322081321128215E-2</v>
      </c>
      <c r="Z40" s="31">
        <f t="shared" si="34"/>
        <v>-7.2291699792555342</v>
      </c>
      <c r="AA40" s="31">
        <f t="shared" si="35"/>
        <v>2.5928542820360516E-5</v>
      </c>
      <c r="AB40" s="31">
        <f t="shared" si="36"/>
        <v>-0.13999718906185876</v>
      </c>
      <c r="AC40" s="31">
        <f t="shared" si="48"/>
        <v>1.9876488637256135E-6</v>
      </c>
      <c r="AD40" s="31">
        <f t="shared" si="37"/>
        <v>3.8761474771469122E-2</v>
      </c>
      <c r="AE40" s="31">
        <f t="shared" si="49"/>
        <v>2.5373812047706785</v>
      </c>
      <c r="AF40" s="31">
        <f t="shared" si="50"/>
        <v>-7.3304056935459236</v>
      </c>
      <c r="AG40" s="31">
        <f t="shared" si="5"/>
        <v>92.110410468749379</v>
      </c>
      <c r="AH40" s="31">
        <f t="shared" si="38"/>
        <v>-60.798139688543998</v>
      </c>
      <c r="AI40" s="31">
        <f t="shared" si="39"/>
        <v>-89.947734427941057</v>
      </c>
      <c r="AJ40" s="31">
        <f t="shared" si="51"/>
        <v>3.9019301738649891E-2</v>
      </c>
      <c r="AK40" s="31">
        <f t="shared" si="40"/>
        <v>5.4268149655418245</v>
      </c>
      <c r="AL40" s="32">
        <f t="shared" si="41"/>
        <v>-3.599169001724005E-5</v>
      </c>
      <c r="AM40" s="31">
        <f t="shared" si="42"/>
        <v>-0.16494201535197014</v>
      </c>
      <c r="AN40" s="31">
        <f t="shared" si="52"/>
        <v>31.351254090254017</v>
      </c>
      <c r="AO40" s="31">
        <f t="shared" si="53"/>
        <v>-84.685861477751203</v>
      </c>
      <c r="AP40" s="30">
        <f t="shared" si="11"/>
        <v>23.609121289162623</v>
      </c>
      <c r="AQ40" s="30">
        <f t="shared" si="12"/>
        <v>-27.95880017344075</v>
      </c>
      <c r="AR40" s="31">
        <f t="shared" si="54"/>
        <v>29.538956410746572</v>
      </c>
      <c r="AS40" s="33">
        <f t="shared" si="55"/>
        <v>-92.01626717129713</v>
      </c>
      <c r="AT40" s="31">
        <f t="shared" si="43"/>
        <v>1.9286549331065739E-15</v>
      </c>
      <c r="AU40" s="31">
        <f t="shared" si="44"/>
        <v>1.3132362340706979E-6</v>
      </c>
      <c r="AV40" s="32">
        <f t="shared" si="45"/>
        <v>0</v>
      </c>
      <c r="AW40" s="31">
        <f t="shared" si="46"/>
        <v>-5.252944936282792E-8</v>
      </c>
      <c r="AX40" s="34">
        <f t="shared" si="56"/>
        <v>1.9286549331065739E-15</v>
      </c>
      <c r="AY40" s="35">
        <f t="shared" si="57"/>
        <v>1.26070678470787E-6</v>
      </c>
      <c r="AZ40" s="10">
        <f t="shared" si="58"/>
        <v>29.538956410746575</v>
      </c>
      <c r="BA40" s="10">
        <f t="shared" si="59"/>
        <v>-92.016265910590349</v>
      </c>
      <c r="BB40" s="10">
        <f t="shared" si="60"/>
        <v>87.983734089409651</v>
      </c>
      <c r="BC40" s="37"/>
      <c r="BD40" s="46">
        <f t="shared" si="61"/>
        <v>30</v>
      </c>
      <c r="BE40" s="46">
        <f t="shared" si="62"/>
        <v>-92</v>
      </c>
      <c r="BF40" s="46">
        <f t="shared" si="63"/>
        <v>88</v>
      </c>
    </row>
    <row r="41" spans="1:58" x14ac:dyDescent="0.3">
      <c r="V41" s="29">
        <v>1.37</v>
      </c>
      <c r="W41" s="36">
        <f t="shared" si="47"/>
        <v>234.42288153199235</v>
      </c>
      <c r="X41" s="30">
        <f t="shared" si="18"/>
        <v>2.6066753699001226</v>
      </c>
      <c r="Y41" s="31">
        <f t="shared" si="33"/>
        <v>-7.2561985415723312E-2</v>
      </c>
      <c r="Z41" s="31">
        <f t="shared" si="34"/>
        <v>-7.395715639962595</v>
      </c>
      <c r="AA41" s="31">
        <f t="shared" si="35"/>
        <v>2.7150513575347478E-5</v>
      </c>
      <c r="AB41" s="31">
        <f t="shared" si="36"/>
        <v>-0.1432581290698523</v>
      </c>
      <c r="AC41" s="31">
        <f t="shared" si="48"/>
        <v>2.0813238452524563E-6</v>
      </c>
      <c r="AD41" s="31">
        <f t="shared" si="37"/>
        <v>3.9664345218932057E-2</v>
      </c>
      <c r="AE41" s="31">
        <f t="shared" si="49"/>
        <v>2.5341426163218199</v>
      </c>
      <c r="AF41" s="31">
        <f t="shared" si="50"/>
        <v>-7.4993094238135152</v>
      </c>
      <c r="AG41" s="31">
        <f t="shared" si="5"/>
        <v>92.110410468749379</v>
      </c>
      <c r="AH41" s="31">
        <f t="shared" si="38"/>
        <v>-60.998139525893869</v>
      </c>
      <c r="AI41" s="31">
        <f t="shared" si="39"/>
        <v>-89.948924136971826</v>
      </c>
      <c r="AJ41" s="31">
        <f t="shared" si="51"/>
        <v>4.0849602796685681E-2</v>
      </c>
      <c r="AK41" s="31">
        <f t="shared" si="40"/>
        <v>5.5524407023100144</v>
      </c>
      <c r="AL41" s="32">
        <f t="shared" si="41"/>
        <v>-3.7687918750496878E-5</v>
      </c>
      <c r="AM41" s="31">
        <f t="shared" si="42"/>
        <v>-0.16878398646826034</v>
      </c>
      <c r="AN41" s="31">
        <f t="shared" si="52"/>
        <v>31.153082857733445</v>
      </c>
      <c r="AO41" s="31">
        <f t="shared" si="53"/>
        <v>-84.565267421130073</v>
      </c>
      <c r="AP41" s="30">
        <f t="shared" si="11"/>
        <v>23.609121289162623</v>
      </c>
      <c r="AQ41" s="30">
        <f t="shared" si="12"/>
        <v>-27.95880017344075</v>
      </c>
      <c r="AR41" s="31">
        <f t="shared" si="54"/>
        <v>29.337546589777141</v>
      </c>
      <c r="AS41" s="33">
        <f t="shared" si="55"/>
        <v>-92.064576844943588</v>
      </c>
      <c r="AT41" s="31">
        <f t="shared" si="43"/>
        <v>1.9286549331065739E-15</v>
      </c>
      <c r="AU41" s="31">
        <f t="shared" si="44"/>
        <v>1.3438254355337135E-6</v>
      </c>
      <c r="AV41" s="32">
        <f t="shared" si="45"/>
        <v>0</v>
      </c>
      <c r="AW41" s="31">
        <f t="shared" si="46"/>
        <v>-5.3753017421348553E-8</v>
      </c>
      <c r="AX41" s="34">
        <f t="shared" si="56"/>
        <v>1.9286549331065739E-15</v>
      </c>
      <c r="AY41" s="35">
        <f t="shared" si="57"/>
        <v>1.2900724181123649E-6</v>
      </c>
      <c r="AZ41" s="10">
        <f t="shared" si="58"/>
        <v>29.337546589777144</v>
      </c>
      <c r="BA41" s="10">
        <f t="shared" si="59"/>
        <v>-92.064575554871169</v>
      </c>
      <c r="BB41" s="10">
        <f t="shared" si="60"/>
        <v>87.935424445128831</v>
      </c>
      <c r="BC41" s="48"/>
      <c r="BD41" s="46">
        <f t="shared" si="61"/>
        <v>29</v>
      </c>
      <c r="BE41" s="46">
        <f t="shared" si="62"/>
        <v>-92</v>
      </c>
      <c r="BF41" s="46">
        <f t="shared" si="63"/>
        <v>88</v>
      </c>
    </row>
    <row r="42" spans="1:58" x14ac:dyDescent="0.3">
      <c r="V42" s="29">
        <v>1.38</v>
      </c>
      <c r="W42" s="38">
        <f t="shared" si="47"/>
        <v>239.88329190194906</v>
      </c>
      <c r="X42" s="30">
        <f t="shared" si="18"/>
        <v>2.6066753699001226</v>
      </c>
      <c r="Y42" s="31">
        <f t="shared" si="33"/>
        <v>-7.5951992909064431E-2</v>
      </c>
      <c r="Z42" s="31">
        <f t="shared" si="34"/>
        <v>-7.5660106231525717</v>
      </c>
      <c r="AA42" s="31">
        <f t="shared" si="35"/>
        <v>2.8430073670062662E-5</v>
      </c>
      <c r="AB42" s="31">
        <f t="shared" si="36"/>
        <v>-0.14659502516734071</v>
      </c>
      <c r="AC42" s="31">
        <f t="shared" si="48"/>
        <v>2.1794135910218574E-6</v>
      </c>
      <c r="AD42" s="31">
        <f t="shared" si="37"/>
        <v>4.0588246200362409E-2</v>
      </c>
      <c r="AE42" s="31">
        <f t="shared" si="49"/>
        <v>2.5307539864783188</v>
      </c>
      <c r="AF42" s="31">
        <f t="shared" si="50"/>
        <v>-7.6720174021195495</v>
      </c>
      <c r="AG42" s="31">
        <f t="shared" si="5"/>
        <v>92.110410468749379</v>
      </c>
      <c r="AH42" s="31">
        <f t="shared" si="38"/>
        <v>-61.198139370564199</v>
      </c>
      <c r="AI42" s="31">
        <f t="shared" si="39"/>
        <v>-89.95008676496137</v>
      </c>
      <c r="AJ42" s="31">
        <f t="shared" si="51"/>
        <v>4.2765336892119026E-2</v>
      </c>
      <c r="AK42" s="31">
        <f t="shared" si="40"/>
        <v>5.6809372134557909</v>
      </c>
      <c r="AL42" s="32">
        <f t="shared" si="41"/>
        <v>-3.9464087569920018E-5</v>
      </c>
      <c r="AM42" s="31">
        <f t="shared" si="42"/>
        <v>-0.1727154470165457</v>
      </c>
      <c r="AN42" s="31">
        <f t="shared" si="52"/>
        <v>30.954996970989729</v>
      </c>
      <c r="AO42" s="31">
        <f t="shared" si="53"/>
        <v>-84.441864998522121</v>
      </c>
      <c r="AP42" s="30">
        <f t="shared" si="11"/>
        <v>23.609121289162623</v>
      </c>
      <c r="AQ42" s="30">
        <f t="shared" si="12"/>
        <v>-27.95880017344075</v>
      </c>
      <c r="AR42" s="31">
        <f t="shared" si="54"/>
        <v>29.136072073189922</v>
      </c>
      <c r="AS42" s="33">
        <f t="shared" si="55"/>
        <v>-92.113882400641671</v>
      </c>
      <c r="AT42" s="31">
        <f t="shared" si="43"/>
        <v>3.8573098662131478E-15</v>
      </c>
      <c r="AU42" s="31">
        <f t="shared" si="44"/>
        <v>1.3751271510302807E-6</v>
      </c>
      <c r="AV42" s="32">
        <f t="shared" si="45"/>
        <v>0</v>
      </c>
      <c r="AW42" s="31">
        <f t="shared" si="46"/>
        <v>-5.5005086041211233E-8</v>
      </c>
      <c r="AX42" s="34">
        <f t="shared" si="56"/>
        <v>3.8573098662131478E-15</v>
      </c>
      <c r="AY42" s="35">
        <f t="shared" si="57"/>
        <v>1.3201220649890694E-6</v>
      </c>
      <c r="AZ42" s="10">
        <f t="shared" si="58"/>
        <v>29.136072073189926</v>
      </c>
      <c r="BA42" s="10">
        <f t="shared" si="59"/>
        <v>-92.113881080519604</v>
      </c>
      <c r="BB42" s="10">
        <f t="shared" si="60"/>
        <v>87.886118919480396</v>
      </c>
      <c r="BC42" s="37"/>
      <c r="BD42" s="46">
        <f t="shared" si="61"/>
        <v>29</v>
      </c>
      <c r="BE42" s="46">
        <f t="shared" si="62"/>
        <v>-92</v>
      </c>
      <c r="BF42" s="46">
        <f t="shared" si="63"/>
        <v>88</v>
      </c>
    </row>
    <row r="43" spans="1:58" x14ac:dyDescent="0.3">
      <c r="V43" s="29">
        <v>1.39</v>
      </c>
      <c r="W43" s="36">
        <f t="shared" si="47"/>
        <v>245.47089156850305</v>
      </c>
      <c r="X43" s="30">
        <f t="shared" si="18"/>
        <v>2.6066753699001226</v>
      </c>
      <c r="Y43" s="31">
        <f t="shared" si="33"/>
        <v>-7.9498932645740636E-2</v>
      </c>
      <c r="Z43" s="31">
        <f t="shared" si="34"/>
        <v>-7.7401331799814361</v>
      </c>
      <c r="AA43" s="31">
        <f t="shared" si="35"/>
        <v>2.9769937173264827E-5</v>
      </c>
      <c r="AB43" s="31">
        <f t="shared" si="36"/>
        <v>-0.15000964653020532</v>
      </c>
      <c r="AC43" s="31">
        <f t="shared" si="48"/>
        <v>2.282126162195114E-6</v>
      </c>
      <c r="AD43" s="31">
        <f t="shared" si="37"/>
        <v>4.1533667578366885E-2</v>
      </c>
      <c r="AE43" s="31">
        <f t="shared" si="49"/>
        <v>2.5272084893177174</v>
      </c>
      <c r="AF43" s="31">
        <f t="shared" si="50"/>
        <v>-7.8486091589332743</v>
      </c>
      <c r="AG43" s="31">
        <f t="shared" si="5"/>
        <v>92.110410468749379</v>
      </c>
      <c r="AH43" s="31">
        <f t="shared" si="38"/>
        <v>-61.398139222225502</v>
      </c>
      <c r="AI43" s="31">
        <f t="shared" si="39"/>
        <v>-89.951222928346581</v>
      </c>
      <c r="AJ43" s="31">
        <f t="shared" si="51"/>
        <v>4.4770451430562803E-2</v>
      </c>
      <c r="AK43" s="31">
        <f t="shared" si="40"/>
        <v>5.8123674563544299</v>
      </c>
      <c r="AL43" s="32">
        <f t="shared" si="41"/>
        <v>-4.1323963868049981E-5</v>
      </c>
      <c r="AM43" s="31">
        <f t="shared" si="42"/>
        <v>-0.1767384813610797</v>
      </c>
      <c r="AN43" s="31">
        <f t="shared" si="52"/>
        <v>30.757000373990572</v>
      </c>
      <c r="AO43" s="31">
        <f t="shared" si="53"/>
        <v>-84.315593953353229</v>
      </c>
      <c r="AP43" s="30">
        <f t="shared" si="11"/>
        <v>23.609121289162623</v>
      </c>
      <c r="AQ43" s="30">
        <f t="shared" si="12"/>
        <v>-27.95880017344075</v>
      </c>
      <c r="AR43" s="31">
        <f t="shared" si="54"/>
        <v>28.93452997903016</v>
      </c>
      <c r="AS43" s="33">
        <f t="shared" si="55"/>
        <v>-92.164203112286501</v>
      </c>
      <c r="AT43" s="31">
        <f t="shared" si="43"/>
        <v>3.8573098662131478E-15</v>
      </c>
      <c r="AU43" s="31">
        <f t="shared" si="44"/>
        <v>1.4071579771442844E-6</v>
      </c>
      <c r="AV43" s="32">
        <f t="shared" si="45"/>
        <v>0</v>
      </c>
      <c r="AW43" s="31">
        <f t="shared" si="46"/>
        <v>-5.6286319085771381E-8</v>
      </c>
      <c r="AX43" s="34">
        <f t="shared" si="56"/>
        <v>3.8573098662131478E-15</v>
      </c>
      <c r="AY43" s="35">
        <f t="shared" si="57"/>
        <v>1.350871658058513E-6</v>
      </c>
      <c r="AZ43" s="10">
        <f t="shared" si="58"/>
        <v>28.934529979030163</v>
      </c>
      <c r="BA43" s="10">
        <f t="shared" si="59"/>
        <v>-92.164201761414844</v>
      </c>
      <c r="BB43" s="10">
        <f t="shared" si="60"/>
        <v>87.835798238585156</v>
      </c>
      <c r="BC43" s="48"/>
      <c r="BD43" s="46">
        <f t="shared" si="61"/>
        <v>29</v>
      </c>
      <c r="BE43" s="46">
        <f t="shared" si="62"/>
        <v>-92</v>
      </c>
      <c r="BF43" s="46">
        <f t="shared" si="63"/>
        <v>88</v>
      </c>
    </row>
    <row r="44" spans="1:58" x14ac:dyDescent="0.3">
      <c r="V44" s="29">
        <v>1.4</v>
      </c>
      <c r="W44" s="38">
        <f t="shared" si="47"/>
        <v>251.188643150958</v>
      </c>
      <c r="X44" s="30">
        <f t="shared" si="18"/>
        <v>2.6066753699001226</v>
      </c>
      <c r="Y44" s="31">
        <f t="shared" si="33"/>
        <v>-8.3209932280972079E-2</v>
      </c>
      <c r="Z44" s="31">
        <f t="shared" si="34"/>
        <v>-7.9181627607360836</v>
      </c>
      <c r="AA44" s="31">
        <f t="shared" si="35"/>
        <v>3.1172946051040423E-5</v>
      </c>
      <c r="AB44" s="31">
        <f t="shared" si="36"/>
        <v>-0.15350380353881224</v>
      </c>
      <c r="AC44" s="31">
        <f t="shared" si="48"/>
        <v>2.3896794251954998E-6</v>
      </c>
      <c r="AD44" s="31">
        <f t="shared" si="37"/>
        <v>4.2501110625813736E-2</v>
      </c>
      <c r="AE44" s="31">
        <f t="shared" si="49"/>
        <v>2.5234990002446267</v>
      </c>
      <c r="AF44" s="31">
        <f t="shared" si="50"/>
        <v>-8.0291654536490817</v>
      </c>
      <c r="AG44" s="31">
        <f t="shared" si="5"/>
        <v>92.110410468749379</v>
      </c>
      <c r="AH44" s="31">
        <f t="shared" si="38"/>
        <v>-61.598139080563143</v>
      </c>
      <c r="AI44" s="31">
        <f t="shared" si="39"/>
        <v>-89.952333229532769</v>
      </c>
      <c r="AJ44" s="31">
        <f t="shared" si="51"/>
        <v>4.6869072355384185E-2</v>
      </c>
      <c r="AK44" s="31">
        <f t="shared" si="40"/>
        <v>5.9467955814099902</v>
      </c>
      <c r="AL44" s="32">
        <f t="shared" si="41"/>
        <v>-4.3271492581395879E-5</v>
      </c>
      <c r="AM44" s="31">
        <f t="shared" si="42"/>
        <v>-0.18085522240915763</v>
      </c>
      <c r="AN44" s="31">
        <f t="shared" si="52"/>
        <v>30.559097189049037</v>
      </c>
      <c r="AO44" s="31">
        <f t="shared" si="53"/>
        <v>-84.186392870531947</v>
      </c>
      <c r="AP44" s="30">
        <f t="shared" si="11"/>
        <v>23.609121289162623</v>
      </c>
      <c r="AQ44" s="30">
        <f t="shared" si="12"/>
        <v>-27.95880017344075</v>
      </c>
      <c r="AR44" s="31">
        <f t="shared" si="54"/>
        <v>28.73291730501554</v>
      </c>
      <c r="AS44" s="33">
        <f t="shared" si="55"/>
        <v>-92.215558324181032</v>
      </c>
      <c r="AT44" s="31">
        <f t="shared" si="43"/>
        <v>3.8573098662131478E-15</v>
      </c>
      <c r="AU44" s="31">
        <f t="shared" si="44"/>
        <v>1.4399348970437076E-6</v>
      </c>
      <c r="AV44" s="32">
        <f t="shared" si="45"/>
        <v>0</v>
      </c>
      <c r="AW44" s="31">
        <f t="shared" si="46"/>
        <v>-5.7597395881748314E-8</v>
      </c>
      <c r="AX44" s="34">
        <f t="shared" si="56"/>
        <v>3.8573098662131478E-15</v>
      </c>
      <c r="AY44" s="35">
        <f t="shared" si="57"/>
        <v>1.3823375011619593E-6</v>
      </c>
      <c r="AZ44" s="10">
        <f t="shared" si="58"/>
        <v>28.732917305015544</v>
      </c>
      <c r="BA44" s="10">
        <f t="shared" si="59"/>
        <v>-92.215556941843531</v>
      </c>
      <c r="BB44" s="10">
        <f t="shared" si="60"/>
        <v>87.784443058156469</v>
      </c>
      <c r="BC44" s="37"/>
      <c r="BD44" s="46">
        <f t="shared" si="61"/>
        <v>29</v>
      </c>
      <c r="BE44" s="46">
        <f t="shared" si="62"/>
        <v>-92</v>
      </c>
      <c r="BF44" s="46">
        <f t="shared" si="63"/>
        <v>88</v>
      </c>
    </row>
    <row r="45" spans="1:58" x14ac:dyDescent="0.3">
      <c r="V45" s="29">
        <v>1.41</v>
      </c>
      <c r="W45" s="36">
        <f t="shared" si="47"/>
        <v>257.03957827688646</v>
      </c>
      <c r="X45" s="30">
        <f t="shared" si="18"/>
        <v>2.6066753699001226</v>
      </c>
      <c r="Y45" s="31">
        <f t="shared" si="33"/>
        <v>-8.7092430234930268E-2</v>
      </c>
      <c r="Z45" s="31">
        <f t="shared" si="34"/>
        <v>-8.100180001234639</v>
      </c>
      <c r="AA45" s="31">
        <f t="shared" si="35"/>
        <v>3.2642076216670558E-5</v>
      </c>
      <c r="AB45" s="31">
        <f t="shared" si="36"/>
        <v>-0.15707934873743709</v>
      </c>
      <c r="AC45" s="31">
        <f t="shared" si="48"/>
        <v>2.5023015145835468E-6</v>
      </c>
      <c r="AD45" s="31">
        <f t="shared" si="37"/>
        <v>4.3491088291604495E-2</v>
      </c>
      <c r="AE45" s="31">
        <f t="shared" si="49"/>
        <v>2.5196180840429236</v>
      </c>
      <c r="AF45" s="31">
        <f t="shared" si="50"/>
        <v>-8.213768261680471</v>
      </c>
      <c r="AG45" s="31">
        <f t="shared" si="5"/>
        <v>92.110410468749379</v>
      </c>
      <c r="AH45" s="31">
        <f t="shared" si="38"/>
        <v>-61.798138945276648</v>
      </c>
      <c r="AI45" s="31">
        <f t="shared" si="39"/>
        <v>-89.953418257212974</v>
      </c>
      <c r="AJ45" s="31">
        <f t="shared" si="51"/>
        <v>4.9065511855675079E-2</v>
      </c>
      <c r="AK45" s="31">
        <f t="shared" si="40"/>
        <v>6.0842869410452556</v>
      </c>
      <c r="AL45" s="32">
        <f t="shared" si="41"/>
        <v>-4.5310804562385422E-5</v>
      </c>
      <c r="AM45" s="31">
        <f t="shared" si="42"/>
        <v>-0.18506785274125506</v>
      </c>
      <c r="AN45" s="31">
        <f t="shared" si="52"/>
        <v>30.361291724523845</v>
      </c>
      <c r="AO45" s="31">
        <f t="shared" si="53"/>
        <v>-84.05419916890898</v>
      </c>
      <c r="AP45" s="30">
        <f t="shared" si="11"/>
        <v>23.609121289162623</v>
      </c>
      <c r="AQ45" s="30">
        <f t="shared" si="12"/>
        <v>-27.95880017344075</v>
      </c>
      <c r="AR45" s="31">
        <f t="shared" si="54"/>
        <v>28.531230924288643</v>
      </c>
      <c r="AS45" s="33">
        <f t="shared" si="55"/>
        <v>-92.267967430589451</v>
      </c>
      <c r="AT45" s="31">
        <f t="shared" si="43"/>
        <v>3.8573098662131478E-15</v>
      </c>
      <c r="AU45" s="31">
        <f t="shared" si="44"/>
        <v>1.4734752894853357E-6</v>
      </c>
      <c r="AV45" s="32">
        <f t="shared" si="45"/>
        <v>0</v>
      </c>
      <c r="AW45" s="31">
        <f t="shared" si="46"/>
        <v>-5.893901157941344E-8</v>
      </c>
      <c r="AX45" s="34">
        <f t="shared" si="56"/>
        <v>3.8573098662131478E-15</v>
      </c>
      <c r="AY45" s="35">
        <f t="shared" si="57"/>
        <v>1.4145362779059222E-6</v>
      </c>
      <c r="AZ45" s="10">
        <f t="shared" si="58"/>
        <v>28.531230924288646</v>
      </c>
      <c r="BA45" s="10">
        <f t="shared" si="59"/>
        <v>-92.26796601605318</v>
      </c>
      <c r="BB45" s="10">
        <f t="shared" si="60"/>
        <v>87.73203398394682</v>
      </c>
      <c r="BC45" s="48"/>
      <c r="BD45" s="46">
        <f t="shared" si="61"/>
        <v>29</v>
      </c>
      <c r="BE45" s="46">
        <f t="shared" si="62"/>
        <v>-92</v>
      </c>
      <c r="BF45" s="46">
        <f t="shared" si="63"/>
        <v>88</v>
      </c>
    </row>
    <row r="46" spans="1:58" x14ac:dyDescent="0.3">
      <c r="V46" s="29">
        <v>1.42</v>
      </c>
      <c r="W46" s="38">
        <f t="shared" si="47"/>
        <v>263.02679918953822</v>
      </c>
      <c r="X46" s="30">
        <f t="shared" si="18"/>
        <v>2.6066753699001226</v>
      </c>
      <c r="Y46" s="31">
        <f t="shared" si="33"/>
        <v>-9.1154188018446061E-2</v>
      </c>
      <c r="Z46" s="31">
        <f t="shared" si="34"/>
        <v>-8.2862667062968711</v>
      </c>
      <c r="AA46" s="31">
        <f t="shared" si="35"/>
        <v>3.4180443819620142E-5</v>
      </c>
      <c r="AB46" s="31">
        <f t="shared" si="36"/>
        <v>-0.16073817781601149</v>
      </c>
      <c r="AC46" s="31">
        <f t="shared" si="48"/>
        <v>2.6202313171473502E-6</v>
      </c>
      <c r="AD46" s="31">
        <f t="shared" si="37"/>
        <v>4.4504125472635665E-2</v>
      </c>
      <c r="AE46" s="31">
        <f t="shared" si="49"/>
        <v>2.5155579825568135</v>
      </c>
      <c r="AF46" s="31">
        <f t="shared" si="50"/>
        <v>-8.4025007586402474</v>
      </c>
      <c r="AG46" s="31">
        <f t="shared" si="5"/>
        <v>92.110410468749379</v>
      </c>
      <c r="AH46" s="31">
        <f t="shared" si="38"/>
        <v>-61.998138816079035</v>
      </c>
      <c r="AI46" s="31">
        <f t="shared" si="39"/>
        <v>-89.954478586680125</v>
      </c>
      <c r="AJ46" s="31">
        <f t="shared" si="51"/>
        <v>5.1364276371833197E-2</v>
      </c>
      <c r="AK46" s="31">
        <f t="shared" si="40"/>
        <v>6.2249080976464972</v>
      </c>
      <c r="AL46" s="32">
        <f t="shared" si="41"/>
        <v>-4.7446225327462749E-5</v>
      </c>
      <c r="AM46" s="31">
        <f t="shared" si="42"/>
        <v>-0.18937860576744819</v>
      </c>
      <c r="AN46" s="31">
        <f t="shared" si="52"/>
        <v>30.163588482816849</v>
      </c>
      <c r="AO46" s="31">
        <f t="shared" si="53"/>
        <v>-83.918949094801079</v>
      </c>
      <c r="AP46" s="30">
        <f t="shared" si="11"/>
        <v>23.609121289162623</v>
      </c>
      <c r="AQ46" s="30">
        <f t="shared" si="12"/>
        <v>-27.95880017344075</v>
      </c>
      <c r="AR46" s="31">
        <f t="shared" si="54"/>
        <v>28.329467581095535</v>
      </c>
      <c r="AS46" s="33">
        <f t="shared" si="55"/>
        <v>-92.321449853441322</v>
      </c>
      <c r="AT46" s="31">
        <f t="shared" si="43"/>
        <v>3.8573098662131478E-15</v>
      </c>
      <c r="AU46" s="31">
        <f t="shared" si="44"/>
        <v>1.5077969380291992E-6</v>
      </c>
      <c r="AV46" s="32">
        <f t="shared" si="45"/>
        <v>0</v>
      </c>
      <c r="AW46" s="31">
        <f t="shared" si="46"/>
        <v>-6.0311877521167985E-8</v>
      </c>
      <c r="AX46" s="34">
        <f t="shared" si="56"/>
        <v>3.8573098662131478E-15</v>
      </c>
      <c r="AY46" s="35">
        <f t="shared" si="57"/>
        <v>1.4474850605080312E-6</v>
      </c>
      <c r="AZ46" s="10">
        <f t="shared" si="58"/>
        <v>28.329467581095539</v>
      </c>
      <c r="BA46" s="10">
        <f t="shared" si="59"/>
        <v>-92.321448405956261</v>
      </c>
      <c r="BB46" s="10">
        <f t="shared" si="60"/>
        <v>87.678551594043739</v>
      </c>
      <c r="BC46" s="37"/>
      <c r="BD46" s="46">
        <f t="shared" si="61"/>
        <v>28</v>
      </c>
      <c r="BE46" s="46">
        <f t="shared" si="62"/>
        <v>-92</v>
      </c>
      <c r="BF46" s="46">
        <f t="shared" si="63"/>
        <v>88</v>
      </c>
    </row>
    <row r="47" spans="1:58" x14ac:dyDescent="0.3">
      <c r="V47" s="29">
        <v>1.43</v>
      </c>
      <c r="W47" s="36">
        <f t="shared" si="47"/>
        <v>269.15348039269156</v>
      </c>
      <c r="X47" s="30">
        <f t="shared" si="18"/>
        <v>2.6066753699001226</v>
      </c>
      <c r="Y47" s="31">
        <f t="shared" si="33"/>
        <v>-9.5403302930933812E-2</v>
      </c>
      <c r="Z47" s="31">
        <f t="shared" si="34"/>
        <v>-8.4765058300703675</v>
      </c>
      <c r="AA47" s="31">
        <f t="shared" si="35"/>
        <v>3.579131187200724E-5</v>
      </c>
      <c r="AB47" s="31">
        <f t="shared" si="36"/>
        <v>-0.16448223061471137</v>
      </c>
      <c r="AC47" s="31">
        <f t="shared" si="48"/>
        <v>2.7437189752792214E-6</v>
      </c>
      <c r="AD47" s="31">
        <f t="shared" si="37"/>
        <v>4.5540759292094841E-2</v>
      </c>
      <c r="AE47" s="31">
        <f t="shared" si="49"/>
        <v>2.511310602000036</v>
      </c>
      <c r="AF47" s="31">
        <f t="shared" si="50"/>
        <v>-8.5954473013929835</v>
      </c>
      <c r="AG47" s="31">
        <f t="shared" si="5"/>
        <v>92.110410468749379</v>
      </c>
      <c r="AH47" s="31">
        <f t="shared" si="38"/>
        <v>-62.198138692696276</v>
      </c>
      <c r="AI47" s="31">
        <f t="shared" si="39"/>
        <v>-89.955514780132035</v>
      </c>
      <c r="AJ47" s="31">
        <f t="shared" si="51"/>
        <v>5.3770074906832187E-2</v>
      </c>
      <c r="AK47" s="31">
        <f t="shared" si="40"/>
        <v>6.3687268303596447</v>
      </c>
      <c r="AL47" s="32">
        <f t="shared" si="41"/>
        <v>-4.9682284247878547E-5</v>
      </c>
      <c r="AM47" s="31">
        <f t="shared" si="42"/>
        <v>-0.19378976691072816</v>
      </c>
      <c r="AN47" s="31">
        <f t="shared" si="52"/>
        <v>29.965992168675687</v>
      </c>
      <c r="AO47" s="31">
        <f t="shared" si="53"/>
        <v>-83.780577716683112</v>
      </c>
      <c r="AP47" s="30">
        <f t="shared" si="11"/>
        <v>23.609121289162623</v>
      </c>
      <c r="AQ47" s="30">
        <f t="shared" si="12"/>
        <v>-27.95880017344075</v>
      </c>
      <c r="AR47" s="31">
        <f t="shared" si="54"/>
        <v>28.127623886397593</v>
      </c>
      <c r="AS47" s="33">
        <f t="shared" si="55"/>
        <v>-92.376025018076092</v>
      </c>
      <c r="AT47" s="31">
        <f t="shared" si="43"/>
        <v>3.8573098662131478E-15</v>
      </c>
      <c r="AU47" s="31">
        <f t="shared" si="44"/>
        <v>1.5429180404676578E-6</v>
      </c>
      <c r="AV47" s="32">
        <f t="shared" si="45"/>
        <v>0</v>
      </c>
      <c r="AW47" s="31">
        <f t="shared" si="46"/>
        <v>-6.1716721618706326E-8</v>
      </c>
      <c r="AX47" s="34">
        <f t="shared" si="56"/>
        <v>3.8573098662131478E-15</v>
      </c>
      <c r="AY47" s="35">
        <f t="shared" si="57"/>
        <v>1.4812013188489515E-6</v>
      </c>
      <c r="AZ47" s="10">
        <f t="shared" si="58"/>
        <v>28.127623886397597</v>
      </c>
      <c r="BA47" s="10">
        <f t="shared" si="59"/>
        <v>-92.376023536874769</v>
      </c>
      <c r="BB47" s="10">
        <f t="shared" si="60"/>
        <v>87.623976463125231</v>
      </c>
      <c r="BC47" s="48"/>
      <c r="BD47" s="46">
        <f t="shared" si="61"/>
        <v>28</v>
      </c>
      <c r="BE47" s="46">
        <f t="shared" si="62"/>
        <v>-92</v>
      </c>
      <c r="BF47" s="46">
        <f t="shared" si="63"/>
        <v>88</v>
      </c>
    </row>
    <row r="48" spans="1:58" x14ac:dyDescent="0.3">
      <c r="V48" s="29">
        <v>1.44</v>
      </c>
      <c r="W48" s="38">
        <f t="shared" si="47"/>
        <v>275.42287033381666</v>
      </c>
      <c r="X48" s="30">
        <f t="shared" si="18"/>
        <v>2.6066753699001226</v>
      </c>
      <c r="Y48" s="31">
        <f t="shared" si="33"/>
        <v>-9.9848221130105191E-2</v>
      </c>
      <c r="Z48" s="31">
        <f t="shared" si="34"/>
        <v>-8.6709814529870393</v>
      </c>
      <c r="AA48" s="31">
        <f t="shared" si="35"/>
        <v>3.7478097154690071E-5</v>
      </c>
      <c r="AB48" s="31">
        <f t="shared" si="36"/>
        <v>-0.16831349215191546</v>
      </c>
      <c r="AC48" s="31">
        <f t="shared" si="48"/>
        <v>2.8730264231392506E-6</v>
      </c>
      <c r="AD48" s="31">
        <f t="shared" si="37"/>
        <v>4.6601539384238333E-2</v>
      </c>
      <c r="AE48" s="31">
        <f t="shared" si="49"/>
        <v>2.5068674998935951</v>
      </c>
      <c r="AF48" s="31">
        <f t="shared" si="50"/>
        <v>-8.7926934057547168</v>
      </c>
      <c r="AG48" s="31">
        <f t="shared" si="5"/>
        <v>92.110410468749379</v>
      </c>
      <c r="AH48" s="31">
        <f t="shared" si="38"/>
        <v>-62.39813857486665</v>
      </c>
      <c r="AI48" s="31">
        <f t="shared" si="39"/>
        <v>-89.956527386969469</v>
      </c>
      <c r="AJ48" s="31">
        <f t="shared" si="51"/>
        <v>5.6287827651028188E-2</v>
      </c>
      <c r="AK48" s="31">
        <f t="shared" si="40"/>
        <v>6.5158121406274248</v>
      </c>
      <c r="AL48" s="32">
        <f t="shared" si="41"/>
        <v>-5.2023724143641257E-5</v>
      </c>
      <c r="AM48" s="31">
        <f t="shared" si="42"/>
        <v>-0.19830367481782965</v>
      </c>
      <c r="AN48" s="31">
        <f t="shared" si="52"/>
        <v>29.768507697809614</v>
      </c>
      <c r="AO48" s="31">
        <f t="shared" si="53"/>
        <v>-83.639018921159888</v>
      </c>
      <c r="AP48" s="30">
        <f t="shared" si="11"/>
        <v>23.609121289162623</v>
      </c>
      <c r="AQ48" s="30">
        <f t="shared" si="12"/>
        <v>-27.95880017344075</v>
      </c>
      <c r="AR48" s="31">
        <f t="shared" si="54"/>
        <v>27.925696313425085</v>
      </c>
      <c r="AS48" s="33">
        <f t="shared" si="55"/>
        <v>-92.431712326914607</v>
      </c>
      <c r="AT48" s="31">
        <f t="shared" si="43"/>
        <v>3.8573098662131478E-15</v>
      </c>
      <c r="AU48" s="31">
        <f t="shared" si="44"/>
        <v>1.5788572184741075E-6</v>
      </c>
      <c r="AV48" s="32">
        <f t="shared" si="45"/>
        <v>0</v>
      </c>
      <c r="AW48" s="31">
        <f t="shared" si="46"/>
        <v>-6.3154288738964312E-8</v>
      </c>
      <c r="AX48" s="34">
        <f t="shared" si="56"/>
        <v>3.8573098662131478E-15</v>
      </c>
      <c r="AY48" s="35">
        <f t="shared" si="57"/>
        <v>1.5157029297351432E-6</v>
      </c>
      <c r="AZ48" s="10">
        <f t="shared" si="58"/>
        <v>27.925696313425089</v>
      </c>
      <c r="BA48" s="10">
        <f t="shared" si="59"/>
        <v>-92.431710811211673</v>
      </c>
      <c r="BB48" s="10">
        <f t="shared" si="60"/>
        <v>87.568289188788327</v>
      </c>
      <c r="BC48" s="37"/>
      <c r="BD48" s="46">
        <f t="shared" si="61"/>
        <v>28</v>
      </c>
      <c r="BE48" s="46">
        <f t="shared" si="62"/>
        <v>-92</v>
      </c>
      <c r="BF48" s="46">
        <f t="shared" si="63"/>
        <v>88</v>
      </c>
    </row>
    <row r="49" spans="1:58" x14ac:dyDescent="0.3">
      <c r="V49" s="29">
        <v>1.45</v>
      </c>
      <c r="W49" s="36">
        <f t="shared" si="47"/>
        <v>281.83829312644548</v>
      </c>
      <c r="X49" s="30">
        <f t="shared" si="18"/>
        <v>2.6066753699001226</v>
      </c>
      <c r="Y49" s="31">
        <f t="shared" si="33"/>
        <v>-0.10449775107152684</v>
      </c>
      <c r="Z49" s="31">
        <f t="shared" si="34"/>
        <v>-8.8697787551134972</v>
      </c>
      <c r="AA49" s="31">
        <f t="shared" si="35"/>
        <v>3.9244377476256523E-5</v>
      </c>
      <c r="AB49" s="31">
        <f t="shared" si="36"/>
        <v>-0.17223399367607772</v>
      </c>
      <c r="AC49" s="31">
        <f t="shared" si="48"/>
        <v>3.0084279401765255E-6</v>
      </c>
      <c r="AD49" s="31">
        <f t="shared" si="37"/>
        <v>4.768702818580154E-2</v>
      </c>
      <c r="AE49" s="31">
        <f t="shared" si="49"/>
        <v>2.5022198716340118</v>
      </c>
      <c r="AF49" s="31">
        <f t="shared" si="50"/>
        <v>-8.9943257206037721</v>
      </c>
      <c r="AG49" s="31">
        <f t="shared" si="5"/>
        <v>92.110410468749379</v>
      </c>
      <c r="AH49" s="31">
        <f t="shared" si="38"/>
        <v>-62.598138462340216</v>
      </c>
      <c r="AI49" s="31">
        <f t="shared" si="39"/>
        <v>-89.957516944087445</v>
      </c>
      <c r="AJ49" s="31">
        <f t="shared" si="51"/>
        <v>5.8922674928269275E-2</v>
      </c>
      <c r="AK49" s="31">
        <f t="shared" si="40"/>
        <v>6.6662342563500072</v>
      </c>
      <c r="AL49" s="32">
        <f t="shared" si="41"/>
        <v>-5.4475511349103762E-5</v>
      </c>
      <c r="AM49" s="31">
        <f t="shared" si="42"/>
        <v>-0.20292272259821342</v>
      </c>
      <c r="AN49" s="31">
        <f t="shared" si="52"/>
        <v>29.571140205826083</v>
      </c>
      <c r="AO49" s="31">
        <f t="shared" si="53"/>
        <v>-83.494205410335653</v>
      </c>
      <c r="AP49" s="30">
        <f t="shared" si="11"/>
        <v>23.609121289162623</v>
      </c>
      <c r="AQ49" s="30">
        <f t="shared" si="12"/>
        <v>-27.95880017344075</v>
      </c>
      <c r="AR49" s="31">
        <f t="shared" si="54"/>
        <v>27.723681193181967</v>
      </c>
      <c r="AS49" s="33">
        <f t="shared" si="55"/>
        <v>-92.488531130939421</v>
      </c>
      <c r="AT49" s="31">
        <f t="shared" si="43"/>
        <v>3.8573098662131478E-15</v>
      </c>
      <c r="AU49" s="31">
        <f t="shared" si="44"/>
        <v>1.6156335274764382E-6</v>
      </c>
      <c r="AV49" s="32">
        <f t="shared" si="45"/>
        <v>0</v>
      </c>
      <c r="AW49" s="31">
        <f t="shared" si="46"/>
        <v>-6.4625341099057543E-8</v>
      </c>
      <c r="AX49" s="34">
        <f t="shared" si="56"/>
        <v>3.8573098662131478E-15</v>
      </c>
      <c r="AY49" s="35">
        <f t="shared" si="57"/>
        <v>1.5510081863773806E-6</v>
      </c>
      <c r="AZ49" s="10">
        <f t="shared" si="58"/>
        <v>27.723681193181971</v>
      </c>
      <c r="BA49" s="10">
        <f t="shared" si="59"/>
        <v>-92.488529579931239</v>
      </c>
      <c r="BB49" s="10">
        <f t="shared" si="60"/>
        <v>87.511470420068761</v>
      </c>
      <c r="BC49" s="48"/>
      <c r="BD49" s="46">
        <f t="shared" si="61"/>
        <v>28</v>
      </c>
      <c r="BE49" s="46">
        <f t="shared" si="62"/>
        <v>-92</v>
      </c>
      <c r="BF49" s="46">
        <f t="shared" si="63"/>
        <v>88</v>
      </c>
    </row>
    <row r="50" spans="1:58" x14ac:dyDescent="0.3">
      <c r="A50" s="78" t="s">
        <v>112</v>
      </c>
      <c r="B50" s="78"/>
      <c r="V50" s="29">
        <v>1.46</v>
      </c>
      <c r="W50" s="38">
        <f t="shared" si="47"/>
        <v>288.40315031266067</v>
      </c>
      <c r="X50" s="30">
        <f t="shared" si="18"/>
        <v>2.6066753699001226</v>
      </c>
      <c r="Y50" s="31">
        <f t="shared" si="33"/>
        <v>-0.10936107731452203</v>
      </c>
      <c r="Z50" s="31">
        <f t="shared" si="34"/>
        <v>-9.0729839856473813</v>
      </c>
      <c r="AA50" s="31">
        <f t="shared" si="35"/>
        <v>4.1093899255982729E-5</v>
      </c>
      <c r="AB50" s="31">
        <f t="shared" si="36"/>
        <v>-0.17624581374206716</v>
      </c>
      <c r="AC50" s="31">
        <f t="shared" si="48"/>
        <v>3.150210729722601E-6</v>
      </c>
      <c r="AD50" s="31">
        <f t="shared" si="37"/>
        <v>4.8797801234196504E-2</v>
      </c>
      <c r="AE50" s="31">
        <f t="shared" si="49"/>
        <v>2.4973585366955859</v>
      </c>
      <c r="AF50" s="31">
        <f t="shared" si="50"/>
        <v>-9.2004319981552527</v>
      </c>
      <c r="AG50" s="31">
        <f t="shared" si="5"/>
        <v>92.110410468749379</v>
      </c>
      <c r="AH50" s="31">
        <f t="shared" si="38"/>
        <v>-62.798138354878319</v>
      </c>
      <c r="AI50" s="31">
        <f t="shared" si="39"/>
        <v>-89.958483976159869</v>
      </c>
      <c r="AJ50" s="31">
        <f t="shared" si="51"/>
        <v>6.1679986470731168E-2</v>
      </c>
      <c r="AK50" s="31">
        <f t="shared" si="40"/>
        <v>6.8200646345440505</v>
      </c>
      <c r="AL50" s="32">
        <f t="shared" si="41"/>
        <v>-5.704284624537144E-5</v>
      </c>
      <c r="AM50" s="31">
        <f t="shared" si="42"/>
        <v>-0.20764935909185406</v>
      </c>
      <c r="AN50" s="31">
        <f t="shared" si="52"/>
        <v>29.373895057495549</v>
      </c>
      <c r="AO50" s="31">
        <f t="shared" si="53"/>
        <v>-83.346068700707676</v>
      </c>
      <c r="AP50" s="30">
        <f t="shared" si="11"/>
        <v>23.609121289162623</v>
      </c>
      <c r="AQ50" s="30">
        <f t="shared" si="12"/>
        <v>-27.95880017344075</v>
      </c>
      <c r="AR50" s="31">
        <f t="shared" si="54"/>
        <v>27.521574709913011</v>
      </c>
      <c r="AS50" s="33">
        <f t="shared" si="55"/>
        <v>-92.546500698862928</v>
      </c>
      <c r="AT50" s="31">
        <f t="shared" si="43"/>
        <v>3.8573098662131478E-15</v>
      </c>
      <c r="AU50" s="31">
        <f t="shared" si="44"/>
        <v>1.6532664667604745E-6</v>
      </c>
      <c r="AV50" s="32">
        <f t="shared" si="45"/>
        <v>0</v>
      </c>
      <c r="AW50" s="31">
        <f t="shared" si="46"/>
        <v>-6.6130658670418983E-8</v>
      </c>
      <c r="AX50" s="34">
        <f t="shared" si="56"/>
        <v>3.8573098662131478E-15</v>
      </c>
      <c r="AY50" s="35">
        <f t="shared" si="57"/>
        <v>1.5871358080900556E-6</v>
      </c>
      <c r="AZ50" s="10">
        <f t="shared" si="58"/>
        <v>27.521574709913015</v>
      </c>
      <c r="BA50" s="10">
        <f t="shared" si="59"/>
        <v>-92.546499111727115</v>
      </c>
      <c r="BB50" s="10">
        <f t="shared" si="60"/>
        <v>87.453500888272885</v>
      </c>
      <c r="BC50" s="37"/>
      <c r="BD50" s="46">
        <f t="shared" si="61"/>
        <v>28</v>
      </c>
      <c r="BE50" s="46">
        <f t="shared" si="62"/>
        <v>-93</v>
      </c>
      <c r="BF50" s="46">
        <f t="shared" si="63"/>
        <v>87</v>
      </c>
    </row>
    <row r="51" spans="1:58" x14ac:dyDescent="0.3">
      <c r="A51" t="s">
        <v>113</v>
      </c>
      <c r="B51" s="41">
        <f>Sheet1!B51*10^-12</f>
        <v>1.3623859410490151E-17</v>
      </c>
      <c r="C51" t="s">
        <v>114</v>
      </c>
      <c r="V51" s="29">
        <v>1.47</v>
      </c>
      <c r="W51" s="36">
        <f t="shared" si="47"/>
        <v>295.12092266663865</v>
      </c>
      <c r="X51" s="30">
        <f t="shared" si="18"/>
        <v>2.6066753699001226</v>
      </c>
      <c r="Y51" s="31">
        <f t="shared" si="33"/>
        <v>-0.11444777468901567</v>
      </c>
      <c r="Z51" s="31">
        <f t="shared" si="34"/>
        <v>-9.2806844283004644</v>
      </c>
      <c r="AA51" s="31">
        <f t="shared" si="35"/>
        <v>4.3030585467400593E-5</v>
      </c>
      <c r="AB51" s="31">
        <f t="shared" si="36"/>
        <v>-0.18035107931254435</v>
      </c>
      <c r="AC51" s="31">
        <f t="shared" si="48"/>
        <v>3.2986755303718071E-6</v>
      </c>
      <c r="AD51" s="31">
        <f t="shared" si="37"/>
        <v>4.9934447472654603E-2</v>
      </c>
      <c r="AE51" s="31">
        <f t="shared" si="49"/>
        <v>2.4922739244721046</v>
      </c>
      <c r="AF51" s="31">
        <f t="shared" si="50"/>
        <v>-9.4111010601403535</v>
      </c>
      <c r="AG51" s="31">
        <f t="shared" si="5"/>
        <v>92.110410468749379</v>
      </c>
      <c r="AH51" s="31">
        <f t="shared" si="38"/>
        <v>-62.998138252252993</v>
      </c>
      <c r="AI51" s="31">
        <f t="shared" si="39"/>
        <v>-89.959428995917776</v>
      </c>
      <c r="AJ51" s="31">
        <f t="shared" si="51"/>
        <v>6.4565371029626215E-2</v>
      </c>
      <c r="AK51" s="31">
        <f t="shared" si="40"/>
        <v>6.977375962367212</v>
      </c>
      <c r="AL51" s="32">
        <f t="shared" si="41"/>
        <v>-5.9731174276897826E-5</v>
      </c>
      <c r="AM51" s="31">
        <f t="shared" si="42"/>
        <v>-0.21248609016650077</v>
      </c>
      <c r="AN51" s="31">
        <f t="shared" si="52"/>
        <v>29.176777856351737</v>
      </c>
      <c r="AO51" s="31">
        <f t="shared" si="53"/>
        <v>-83.194539123717064</v>
      </c>
      <c r="AP51" s="30">
        <f t="shared" si="11"/>
        <v>23.609121289162623</v>
      </c>
      <c r="AQ51" s="30">
        <f t="shared" si="12"/>
        <v>-27.95880017344075</v>
      </c>
      <c r="AR51" s="31">
        <f t="shared" si="54"/>
        <v>27.319372896545715</v>
      </c>
      <c r="AS51" s="33">
        <f t="shared" si="55"/>
        <v>-92.605640183857417</v>
      </c>
      <c r="AT51" s="31">
        <f t="shared" si="43"/>
        <v>3.8573098662131478E-15</v>
      </c>
      <c r="AU51" s="31">
        <f t="shared" si="44"/>
        <v>1.6917759898087556E-6</v>
      </c>
      <c r="AV51" s="32">
        <f t="shared" si="45"/>
        <v>0</v>
      </c>
      <c r="AW51" s="31">
        <f t="shared" si="46"/>
        <v>-6.7671039592350237E-8</v>
      </c>
      <c r="AX51" s="34">
        <f t="shared" si="56"/>
        <v>3.8573098662131478E-15</v>
      </c>
      <c r="AY51" s="35">
        <f t="shared" si="57"/>
        <v>1.6241049502164053E-6</v>
      </c>
      <c r="AZ51" s="10">
        <f t="shared" si="58"/>
        <v>27.319372896545719</v>
      </c>
      <c r="BA51" s="10">
        <f t="shared" si="59"/>
        <v>-92.605638559752464</v>
      </c>
      <c r="BB51" s="10">
        <f t="shared" si="60"/>
        <v>87.394361440247536</v>
      </c>
      <c r="BC51" s="48"/>
      <c r="BD51" s="46">
        <f t="shared" si="61"/>
        <v>27</v>
      </c>
      <c r="BE51" s="46">
        <f t="shared" si="62"/>
        <v>-93</v>
      </c>
      <c r="BF51" s="46">
        <f t="shared" si="63"/>
        <v>87</v>
      </c>
    </row>
    <row r="52" spans="1:58" x14ac:dyDescent="0.3">
      <c r="A52" t="s">
        <v>110</v>
      </c>
      <c r="B52" s="12">
        <f>B35*1000</f>
        <v>48700</v>
      </c>
      <c r="C52" t="s">
        <v>87</v>
      </c>
      <c r="V52" s="29">
        <v>1.48</v>
      </c>
      <c r="W52" s="38">
        <f t="shared" si="47"/>
        <v>301.99517204020162</v>
      </c>
      <c r="X52" s="30">
        <f t="shared" si="18"/>
        <v>2.6066753699001226</v>
      </c>
      <c r="Y52" s="31">
        <f t="shared" si="33"/>
        <v>-0.11976782281599831</v>
      </c>
      <c r="Z52" s="31">
        <f t="shared" si="34"/>
        <v>-9.4929683622975762</v>
      </c>
      <c r="AA52" s="31">
        <f t="shared" si="35"/>
        <v>4.5058543961756126E-5</v>
      </c>
      <c r="AB52" s="31">
        <f t="shared" si="36"/>
        <v>-0.18455196688495323</v>
      </c>
      <c r="AC52" s="31">
        <f t="shared" si="48"/>
        <v>3.4541372562910652E-6</v>
      </c>
      <c r="AD52" s="31">
        <f t="shared" si="37"/>
        <v>5.1097569562476033E-2</v>
      </c>
      <c r="AE52" s="31">
        <f t="shared" si="49"/>
        <v>2.4869560597653422</v>
      </c>
      <c r="AF52" s="31">
        <f t="shared" si="50"/>
        <v>-9.6264227596200538</v>
      </c>
      <c r="AG52" s="31">
        <f t="shared" si="5"/>
        <v>92.110410468749379</v>
      </c>
      <c r="AH52" s="31">
        <f t="shared" si="38"/>
        <v>-63.198138154246564</v>
      </c>
      <c r="AI52" s="31">
        <f t="shared" si="39"/>
        <v>-89.960352504421053</v>
      </c>
      <c r="AJ52" s="31">
        <f t="shared" si="51"/>
        <v>6.7584686328559157E-2</v>
      </c>
      <c r="AK52" s="31">
        <f t="shared" si="40"/>
        <v>7.1382421563668892</v>
      </c>
      <c r="AL52" s="32">
        <f t="shared" si="41"/>
        <v>-6.2546197522673233E-5</v>
      </c>
      <c r="AM52" s="31">
        <f t="shared" si="42"/>
        <v>-0.21743548004509206</v>
      </c>
      <c r="AN52" s="31">
        <f t="shared" si="52"/>
        <v>28.979794454633851</v>
      </c>
      <c r="AO52" s="31">
        <f t="shared" si="53"/>
        <v>-83.039545828099264</v>
      </c>
      <c r="AP52" s="30">
        <f t="shared" si="11"/>
        <v>23.609121289162623</v>
      </c>
      <c r="AQ52" s="30">
        <f t="shared" si="12"/>
        <v>-27.95880017344075</v>
      </c>
      <c r="AR52" s="31">
        <f t="shared" si="54"/>
        <v>27.117071630121067</v>
      </c>
      <c r="AS52" s="33">
        <f t="shared" si="55"/>
        <v>-92.66596858771932</v>
      </c>
      <c r="AT52" s="31">
        <f t="shared" si="43"/>
        <v>3.8573098662131478E-15</v>
      </c>
      <c r="AU52" s="31">
        <f t="shared" si="44"/>
        <v>1.7311825148801358E-6</v>
      </c>
      <c r="AV52" s="32">
        <f t="shared" si="45"/>
        <v>0</v>
      </c>
      <c r="AW52" s="31">
        <f t="shared" si="46"/>
        <v>-6.9247300595205447E-8</v>
      </c>
      <c r="AX52" s="34">
        <f t="shared" si="56"/>
        <v>3.8573098662131478E-15</v>
      </c>
      <c r="AY52" s="35">
        <f t="shared" si="57"/>
        <v>1.6619352142849304E-6</v>
      </c>
      <c r="AZ52" s="10">
        <f t="shared" si="58"/>
        <v>27.117071630121071</v>
      </c>
      <c r="BA52" s="10">
        <f t="shared" si="59"/>
        <v>-92.665966925784105</v>
      </c>
      <c r="BB52" s="10">
        <f t="shared" si="60"/>
        <v>87.334033074215895</v>
      </c>
      <c r="BC52" s="37"/>
      <c r="BD52" s="46">
        <f t="shared" si="61"/>
        <v>27</v>
      </c>
      <c r="BE52" s="46">
        <f t="shared" si="62"/>
        <v>-93</v>
      </c>
      <c r="BF52" s="46">
        <f t="shared" si="63"/>
        <v>87</v>
      </c>
    </row>
    <row r="53" spans="1:58" x14ac:dyDescent="0.3">
      <c r="A53" t="s">
        <v>111</v>
      </c>
      <c r="B53">
        <f>(B11/B3-1)*B52</f>
        <v>1168800</v>
      </c>
      <c r="C53" s="39" t="s">
        <v>87</v>
      </c>
      <c r="V53" s="29">
        <v>1.49</v>
      </c>
      <c r="W53" s="36">
        <f t="shared" si="47"/>
        <v>309.0295432513592</v>
      </c>
      <c r="X53" s="30">
        <f t="shared" si="18"/>
        <v>2.6066753699001226</v>
      </c>
      <c r="Y53" s="31">
        <f t="shared" si="33"/>
        <v>-0.12533162097201322</v>
      </c>
      <c r="Z53" s="31">
        <f t="shared" si="34"/>
        <v>-9.7099250187092032</v>
      </c>
      <c r="AA53" s="31">
        <f t="shared" si="35"/>
        <v>4.718207618099662E-5</v>
      </c>
      <c r="AB53" s="31">
        <f t="shared" si="36"/>
        <v>-0.18885070364472392</v>
      </c>
      <c r="AC53" s="31">
        <f t="shared" si="48"/>
        <v>3.6169256645305213E-6</v>
      </c>
      <c r="AD53" s="31">
        <f t="shared" si="37"/>
        <v>5.2287784202551778E-2</v>
      </c>
      <c r="AE53" s="31">
        <f t="shared" si="49"/>
        <v>2.4813945479299555</v>
      </c>
      <c r="AF53" s="31">
        <f t="shared" si="50"/>
        <v>-9.846487938151375</v>
      </c>
      <c r="AG53" s="31">
        <f t="shared" si="5"/>
        <v>92.110410468749379</v>
      </c>
      <c r="AH53" s="31">
        <f t="shared" si="38"/>
        <v>-63.398138060651156</v>
      </c>
      <c r="AI53" s="31">
        <f t="shared" si="39"/>
        <v>-89.961254991324253</v>
      </c>
      <c r="AJ53" s="31">
        <f t="shared" si="51"/>
        <v>7.0744049365810302E-2</v>
      </c>
      <c r="AK53" s="31">
        <f t="shared" si="40"/>
        <v>7.3027383598034596</v>
      </c>
      <c r="AL53" s="32">
        <f t="shared" si="41"/>
        <v>-6.549388677187104E-5</v>
      </c>
      <c r="AM53" s="31">
        <f t="shared" si="42"/>
        <v>-0.22250015266402423</v>
      </c>
      <c r="AN53" s="31">
        <f t="shared" si="52"/>
        <v>28.78295096357726</v>
      </c>
      <c r="AO53" s="31">
        <f t="shared" si="53"/>
        <v>-82.881016784184823</v>
      </c>
      <c r="AP53" s="30">
        <f t="shared" si="11"/>
        <v>23.609121289162623</v>
      </c>
      <c r="AQ53" s="30">
        <f t="shared" si="12"/>
        <v>-27.95880017344075</v>
      </c>
      <c r="AR53" s="31">
        <f t="shared" si="54"/>
        <v>26.914666627229089</v>
      </c>
      <c r="AS53" s="33">
        <f t="shared" si="55"/>
        <v>-92.727504722336192</v>
      </c>
      <c r="AT53" s="31">
        <f t="shared" si="43"/>
        <v>3.8573098662131478E-15</v>
      </c>
      <c r="AU53" s="31">
        <f t="shared" si="44"/>
        <v>1.7715069358358163E-6</v>
      </c>
      <c r="AV53" s="32">
        <f t="shared" si="45"/>
        <v>0</v>
      </c>
      <c r="AW53" s="31">
        <f t="shared" si="46"/>
        <v>-7.0860277433432661E-8</v>
      </c>
      <c r="AX53" s="34">
        <f t="shared" si="56"/>
        <v>3.8573098662131478E-15</v>
      </c>
      <c r="AY53" s="35">
        <f t="shared" si="57"/>
        <v>1.7006466584023836E-6</v>
      </c>
      <c r="AZ53" s="10">
        <f t="shared" si="58"/>
        <v>26.914666627229092</v>
      </c>
      <c r="BA53" s="10">
        <f t="shared" si="59"/>
        <v>-92.727503021689529</v>
      </c>
      <c r="BB53" s="10">
        <f t="shared" si="60"/>
        <v>87.272496978310471</v>
      </c>
      <c r="BC53" s="48"/>
      <c r="BD53" s="46">
        <f t="shared" si="61"/>
        <v>27</v>
      </c>
      <c r="BE53" s="46">
        <f t="shared" si="62"/>
        <v>-93</v>
      </c>
      <c r="BF53" s="46">
        <f t="shared" si="63"/>
        <v>87</v>
      </c>
    </row>
    <row r="54" spans="1:58" x14ac:dyDescent="0.3">
      <c r="A54" t="s">
        <v>115</v>
      </c>
      <c r="B54">
        <f>1/2/PI()/B53/B51</f>
        <v>9994930426.17103</v>
      </c>
      <c r="C54" t="s">
        <v>93</v>
      </c>
      <c r="V54" s="29">
        <v>1.5</v>
      </c>
      <c r="W54" s="38">
        <f t="shared" si="47"/>
        <v>316.22776601683802</v>
      </c>
      <c r="X54" s="30">
        <f t="shared" si="18"/>
        <v>2.6066753699001226</v>
      </c>
      <c r="Y54" s="31">
        <f t="shared" si="33"/>
        <v>-0.13115000328569368</v>
      </c>
      <c r="Z54" s="31">
        <f t="shared" si="34"/>
        <v>-9.931644531823995</v>
      </c>
      <c r="AA54" s="31">
        <f t="shared" si="35"/>
        <v>4.9405686277638781E-5</v>
      </c>
      <c r="AB54" s="31">
        <f t="shared" si="36"/>
        <v>-0.19324956864529252</v>
      </c>
      <c r="AC54" s="31">
        <f t="shared" si="48"/>
        <v>3.787386043549008E-6</v>
      </c>
      <c r="AD54" s="31">
        <f t="shared" si="37"/>
        <v>5.3505722456327093E-2</v>
      </c>
      <c r="AE54" s="31">
        <f t="shared" si="49"/>
        <v>2.4755785596867499</v>
      </c>
      <c r="AF54" s="31">
        <f t="shared" si="50"/>
        <v>-10.07138837801296</v>
      </c>
      <c r="AG54" s="31">
        <f t="shared" si="5"/>
        <v>92.110410468749379</v>
      </c>
      <c r="AH54" s="31">
        <f t="shared" si="38"/>
        <v>-63.59813797126823</v>
      </c>
      <c r="AI54" s="31">
        <f t="shared" si="39"/>
        <v>-89.962136935136044</v>
      </c>
      <c r="AJ54" s="31">
        <f t="shared" si="51"/>
        <v>7.4049847071323532E-2</v>
      </c>
      <c r="AK54" s="31">
        <f t="shared" si="40"/>
        <v>7.4709409378892095</v>
      </c>
      <c r="AL54" s="32">
        <f t="shared" si="41"/>
        <v>-6.8580494190752405E-5</v>
      </c>
      <c r="AM54" s="31">
        <f t="shared" si="42"/>
        <v>-0.22768279306298536</v>
      </c>
      <c r="AN54" s="31">
        <f t="shared" si="52"/>
        <v>28.586253764058281</v>
      </c>
      <c r="AO54" s="31">
        <f t="shared" si="53"/>
        <v>-82.718878790309816</v>
      </c>
      <c r="AP54" s="30">
        <f t="shared" si="11"/>
        <v>23.609121289162623</v>
      </c>
      <c r="AQ54" s="30">
        <f t="shared" si="12"/>
        <v>-27.95880017344075</v>
      </c>
      <c r="AR54" s="31">
        <f t="shared" si="54"/>
        <v>26.712153439466903</v>
      </c>
      <c r="AS54" s="33">
        <f t="shared" si="55"/>
        <v>-92.790267168322771</v>
      </c>
      <c r="AT54" s="31">
        <f t="shared" si="43"/>
        <v>3.8573098662131478E-15</v>
      </c>
      <c r="AU54" s="31">
        <f t="shared" si="44"/>
        <v>1.8127706332175417E-6</v>
      </c>
      <c r="AV54" s="32">
        <f t="shared" si="45"/>
        <v>0</v>
      </c>
      <c r="AW54" s="31">
        <f t="shared" si="46"/>
        <v>-7.251082532870169E-8</v>
      </c>
      <c r="AX54" s="34">
        <f t="shared" si="56"/>
        <v>3.8573098662131478E-15</v>
      </c>
      <c r="AY54" s="35">
        <f t="shared" si="57"/>
        <v>1.74025980788884E-6</v>
      </c>
      <c r="AZ54" s="10">
        <f t="shared" si="58"/>
        <v>26.712153439466906</v>
      </c>
      <c r="BA54" s="10">
        <f t="shared" si="59"/>
        <v>-92.790265428062966</v>
      </c>
      <c r="BB54" s="10">
        <f t="shared" si="60"/>
        <v>87.209734571937034</v>
      </c>
      <c r="BC54" s="37"/>
      <c r="BD54" s="46">
        <f t="shared" si="61"/>
        <v>27</v>
      </c>
      <c r="BE54" s="46">
        <f t="shared" si="62"/>
        <v>-93</v>
      </c>
      <c r="BF54" s="46">
        <f t="shared" si="63"/>
        <v>87</v>
      </c>
    </row>
    <row r="55" spans="1:58" x14ac:dyDescent="0.3">
      <c r="A55" t="s">
        <v>116</v>
      </c>
      <c r="B55">
        <f>1/2/PI()/(B53*B52/(B53+B52))/(B51)</f>
        <v>249873260654.27576</v>
      </c>
      <c r="C55" t="s">
        <v>93</v>
      </c>
      <c r="V55" s="29">
        <v>1.51</v>
      </c>
      <c r="W55" s="36">
        <f t="shared" si="47"/>
        <v>323.59365692962831</v>
      </c>
      <c r="X55" s="30">
        <f t="shared" si="18"/>
        <v>2.6066753699001226</v>
      </c>
      <c r="Y55" s="31">
        <f t="shared" si="33"/>
        <v>-0.13723425425164532</v>
      </c>
      <c r="Z55" s="31">
        <f t="shared" si="34"/>
        <v>-10.158217885256414</v>
      </c>
      <c r="AA55" s="31">
        <f t="shared" si="35"/>
        <v>5.1734090668512753E-5</v>
      </c>
      <c r="AB55" s="31">
        <f t="shared" si="36"/>
        <v>-0.19775089401556148</v>
      </c>
      <c r="AC55" s="31">
        <f t="shared" si="48"/>
        <v>3.965879967313339E-6</v>
      </c>
      <c r="AD55" s="31">
        <f t="shared" si="37"/>
        <v>5.4752030086380236E-2</v>
      </c>
      <c r="AE55" s="31">
        <f t="shared" si="49"/>
        <v>2.4694968156191131</v>
      </c>
      <c r="AF55" s="31">
        <f t="shared" si="50"/>
        <v>-10.301216749185595</v>
      </c>
      <c r="AG55" s="31">
        <f t="shared" si="5"/>
        <v>92.110410468749379</v>
      </c>
      <c r="AH55" s="31">
        <f t="shared" si="38"/>
        <v>-63.79813788590819</v>
      </c>
      <c r="AI55" s="31">
        <f t="shared" si="39"/>
        <v>-89.962998803473056</v>
      </c>
      <c r="AJ55" s="31">
        <f t="shared" si="51"/>
        <v>7.7508747323519325E-2</v>
      </c>
      <c r="AK55" s="31">
        <f t="shared" si="40"/>
        <v>7.6429274707750459</v>
      </c>
      <c r="AL55" s="32">
        <f t="shared" si="41"/>
        <v>-7.1812566585663108E-5</v>
      </c>
      <c r="AM55" s="31">
        <f t="shared" si="42"/>
        <v>-0.23298614880708771</v>
      </c>
      <c r="AN55" s="31">
        <f t="shared" si="52"/>
        <v>28.389709517598124</v>
      </c>
      <c r="AO55" s="31">
        <f t="shared" si="53"/>
        <v>-82.553057481505093</v>
      </c>
      <c r="AP55" s="30">
        <f t="shared" si="11"/>
        <v>23.609121289162623</v>
      </c>
      <c r="AQ55" s="30">
        <f t="shared" si="12"/>
        <v>-27.95880017344075</v>
      </c>
      <c r="AR55" s="31">
        <f t="shared" si="54"/>
        <v>26.50952744893911</v>
      </c>
      <c r="AS55" s="33">
        <f t="shared" si="55"/>
        <v>-92.854274230690692</v>
      </c>
      <c r="AT55" s="31">
        <f t="shared" si="43"/>
        <v>3.8573098662131478E-15</v>
      </c>
      <c r="AU55" s="31">
        <f t="shared" si="44"/>
        <v>1.8549954855838554E-6</v>
      </c>
      <c r="AV55" s="32">
        <f t="shared" si="45"/>
        <v>0</v>
      </c>
      <c r="AW55" s="31">
        <f t="shared" si="46"/>
        <v>-7.4199819423354248E-8</v>
      </c>
      <c r="AX55" s="34">
        <f t="shared" si="56"/>
        <v>3.8573098662131478E-15</v>
      </c>
      <c r="AY55" s="35">
        <f t="shared" si="57"/>
        <v>1.7807956661605012E-6</v>
      </c>
      <c r="AZ55" s="10">
        <f t="shared" si="58"/>
        <v>26.509527448939114</v>
      </c>
      <c r="BA55" s="10">
        <f t="shared" si="59"/>
        <v>-92.854272449895021</v>
      </c>
      <c r="BB55" s="10">
        <f t="shared" si="60"/>
        <v>87.145727550104979</v>
      </c>
      <c r="BC55" s="48"/>
      <c r="BD55" s="46">
        <f t="shared" si="61"/>
        <v>27</v>
      </c>
      <c r="BE55" s="46">
        <f t="shared" si="62"/>
        <v>-93</v>
      </c>
      <c r="BF55" s="46">
        <f t="shared" si="63"/>
        <v>87</v>
      </c>
    </row>
    <row r="56" spans="1:58" x14ac:dyDescent="0.3">
      <c r="B56">
        <f>1/2/PI()/(B53*B52/(B53+B52))/(B51+0.000000000005)</f>
        <v>680845.77956948639</v>
      </c>
      <c r="V56" s="29">
        <v>1.52</v>
      </c>
      <c r="W56" s="38">
        <f t="shared" si="47"/>
        <v>331.13112148259125</v>
      </c>
      <c r="X56" s="30">
        <f t="shared" si="18"/>
        <v>2.6066753699001226</v>
      </c>
      <c r="Y56" s="31">
        <f t="shared" si="33"/>
        <v>-0.14359612454411991</v>
      </c>
      <c r="Z56" s="31">
        <f t="shared" si="34"/>
        <v>-10.389736852473648</v>
      </c>
      <c r="AA56" s="31">
        <f t="shared" si="35"/>
        <v>5.4172228039733048E-5</v>
      </c>
      <c r="AB56" s="31">
        <f t="shared" si="36"/>
        <v>-0.20235706619543423</v>
      </c>
      <c r="AC56" s="31">
        <f t="shared" si="48"/>
        <v>4.1527860436111967E-6</v>
      </c>
      <c r="AD56" s="31">
        <f t="shared" si="37"/>
        <v>5.6027367896793218E-2</v>
      </c>
      <c r="AE56" s="31">
        <f t="shared" si="49"/>
        <v>2.463137570370086</v>
      </c>
      <c r="AF56" s="31">
        <f t="shared" si="50"/>
        <v>-10.53606655077229</v>
      </c>
      <c r="AG56" s="31">
        <f t="shared" si="5"/>
        <v>92.110410468749379</v>
      </c>
      <c r="AH56" s="31">
        <f t="shared" si="38"/>
        <v>-63.998137804389998</v>
      </c>
      <c r="AI56" s="31">
        <f t="shared" si="39"/>
        <v>-89.963841053307732</v>
      </c>
      <c r="AJ56" s="31">
        <f t="shared" si="51"/>
        <v>8.1127710330340941E-2</v>
      </c>
      <c r="AK56" s="31">
        <f t="shared" si="40"/>
        <v>7.8187767441072209</v>
      </c>
      <c r="AL56" s="32">
        <f t="shared" si="41"/>
        <v>-7.5196959280457928E-5</v>
      </c>
      <c r="AM56" s="31">
        <f t="shared" si="42"/>
        <v>-0.23841303144204248</v>
      </c>
      <c r="AN56" s="31">
        <f t="shared" si="52"/>
        <v>28.193325177730443</v>
      </c>
      <c r="AO56" s="31">
        <f t="shared" si="53"/>
        <v>-82.383477340642543</v>
      </c>
      <c r="AP56" s="30">
        <f t="shared" si="11"/>
        <v>23.609121289162623</v>
      </c>
      <c r="AQ56" s="30">
        <f t="shared" si="12"/>
        <v>-27.95880017344075</v>
      </c>
      <c r="AR56" s="31">
        <f t="shared" si="54"/>
        <v>26.306783863822403</v>
      </c>
      <c r="AS56" s="33">
        <f t="shared" si="55"/>
        <v>-92.919543891414833</v>
      </c>
      <c r="AT56" s="31">
        <f t="shared" si="43"/>
        <v>3.8573098662131478E-15</v>
      </c>
      <c r="AU56" s="31">
        <f t="shared" si="44"/>
        <v>1.8982038811103943E-6</v>
      </c>
      <c r="AV56" s="32">
        <f t="shared" si="45"/>
        <v>0</v>
      </c>
      <c r="AW56" s="31">
        <f t="shared" si="46"/>
        <v>-7.5928155244415814E-8</v>
      </c>
      <c r="AX56" s="34">
        <f t="shared" si="56"/>
        <v>3.8573098662131478E-15</v>
      </c>
      <c r="AY56" s="35">
        <f t="shared" si="57"/>
        <v>1.8222757258659786E-6</v>
      </c>
      <c r="AZ56" s="10">
        <f t="shared" si="58"/>
        <v>26.306783863822407</v>
      </c>
      <c r="BA56" s="10">
        <f t="shared" si="59"/>
        <v>-92.919542069139112</v>
      </c>
      <c r="BB56" s="10">
        <f t="shared" si="60"/>
        <v>87.080457930860888</v>
      </c>
      <c r="BC56" s="37"/>
      <c r="BD56" s="46">
        <f t="shared" si="61"/>
        <v>26</v>
      </c>
      <c r="BE56" s="46">
        <f t="shared" si="62"/>
        <v>-93</v>
      </c>
      <c r="BF56" s="46">
        <f t="shared" si="63"/>
        <v>87</v>
      </c>
    </row>
    <row r="57" spans="1:58" x14ac:dyDescent="0.3">
      <c r="A57" s="78" t="s">
        <v>117</v>
      </c>
      <c r="B57" s="78"/>
      <c r="V57" s="29">
        <v>1.53</v>
      </c>
      <c r="W57" s="36">
        <f t="shared" si="47"/>
        <v>338.84415613920271</v>
      </c>
      <c r="X57" s="30">
        <f t="shared" si="18"/>
        <v>2.6066753699001226</v>
      </c>
      <c r="Y57" s="31">
        <f t="shared" si="33"/>
        <v>-0.15024784710972494</v>
      </c>
      <c r="Z57" s="31">
        <f t="shared" si="34"/>
        <v>-10.626293931415571</v>
      </c>
      <c r="AA57" s="31">
        <f t="shared" si="35"/>
        <v>5.6725269818317913E-5</v>
      </c>
      <c r="AB57" s="31">
        <f t="shared" si="36"/>
        <v>-0.20707052720007543</v>
      </c>
      <c r="AC57" s="31">
        <f t="shared" si="48"/>
        <v>4.3485007221518034E-6</v>
      </c>
      <c r="AD57" s="31">
        <f t="shared" si="37"/>
        <v>5.7332412083496265E-2</v>
      </c>
      <c r="AE57" s="31">
        <f t="shared" si="49"/>
        <v>2.4564885965609382</v>
      </c>
      <c r="AF57" s="31">
        <f t="shared" si="50"/>
        <v>-10.77603204653215</v>
      </c>
      <c r="AG57" s="31">
        <f t="shared" si="5"/>
        <v>92.110410468749379</v>
      </c>
      <c r="AH57" s="31">
        <f t="shared" si="38"/>
        <v>-64.198137726540722</v>
      </c>
      <c r="AI57" s="31">
        <f t="shared" si="39"/>
        <v>-89.964664131210625</v>
      </c>
      <c r="AJ57" s="31">
        <f t="shared" si="51"/>
        <v>8.49140003780742E-2</v>
      </c>
      <c r="AK57" s="31">
        <f t="shared" si="40"/>
        <v>7.9985687369665444</v>
      </c>
      <c r="AL57" s="32">
        <f t="shared" si="41"/>
        <v>-7.8740850662369709E-5</v>
      </c>
      <c r="AM57" s="31">
        <f t="shared" si="42"/>
        <v>-0.24396631798314236</v>
      </c>
      <c r="AN57" s="31">
        <f t="shared" si="52"/>
        <v>27.99710800173607</v>
      </c>
      <c r="AO57" s="31">
        <f t="shared" si="53"/>
        <v>-82.210061712227215</v>
      </c>
      <c r="AP57" s="30">
        <f t="shared" si="11"/>
        <v>23.609121289162623</v>
      </c>
      <c r="AQ57" s="30">
        <f t="shared" si="12"/>
        <v>-27.95880017344075</v>
      </c>
      <c r="AR57" s="31">
        <f t="shared" si="54"/>
        <v>26.103917714018877</v>
      </c>
      <c r="AS57" s="33">
        <f t="shared" si="55"/>
        <v>-92.986093758759367</v>
      </c>
      <c r="AT57" s="31">
        <f t="shared" si="43"/>
        <v>3.8573098662131478E-15</v>
      </c>
      <c r="AU57" s="31">
        <f t="shared" si="44"/>
        <v>1.9424187294603962E-6</v>
      </c>
      <c r="AV57" s="32">
        <f t="shared" si="45"/>
        <v>0</v>
      </c>
      <c r="AW57" s="31">
        <f t="shared" si="46"/>
        <v>-7.7696749178415884E-8</v>
      </c>
      <c r="AX57" s="34">
        <f t="shared" si="56"/>
        <v>3.8573098662131478E-15</v>
      </c>
      <c r="AY57" s="35">
        <f t="shared" si="57"/>
        <v>1.8647219802819803E-6</v>
      </c>
      <c r="AZ57" s="10">
        <f t="shared" si="58"/>
        <v>26.103917714018881</v>
      </c>
      <c r="BA57" s="10">
        <f t="shared" si="59"/>
        <v>-92.986091894037386</v>
      </c>
      <c r="BB57" s="10">
        <f t="shared" si="60"/>
        <v>87.013908105962614</v>
      </c>
      <c r="BC57" s="48"/>
      <c r="BD57" s="46">
        <f t="shared" si="61"/>
        <v>26</v>
      </c>
      <c r="BE57" s="46">
        <f t="shared" si="62"/>
        <v>-93</v>
      </c>
      <c r="BF57" s="46">
        <f t="shared" si="63"/>
        <v>87</v>
      </c>
    </row>
    <row r="58" spans="1:58" x14ac:dyDescent="0.3">
      <c r="A58" t="s">
        <v>118</v>
      </c>
      <c r="B58" s="12" t="s">
        <v>121</v>
      </c>
      <c r="C58" s="39" t="s">
        <v>87</v>
      </c>
      <c r="V58" s="29">
        <v>1.54</v>
      </c>
      <c r="W58" s="38">
        <f t="shared" si="47"/>
        <v>346.73685045253183</v>
      </c>
      <c r="X58" s="30">
        <f t="shared" si="18"/>
        <v>2.6066753699001226</v>
      </c>
      <c r="Y58" s="31">
        <f t="shared" si="33"/>
        <v>-0.15720215351494199</v>
      </c>
      <c r="Z58" s="31">
        <f t="shared" si="34"/>
        <v>-10.867982272871604</v>
      </c>
      <c r="AA58" s="31">
        <f t="shared" si="35"/>
        <v>5.9398631141307554E-5</v>
      </c>
      <c r="AB58" s="31">
        <f t="shared" si="36"/>
        <v>-0.21189377591356282</v>
      </c>
      <c r="AC58" s="31">
        <f t="shared" si="48"/>
        <v>4.553439139310486E-6</v>
      </c>
      <c r="AD58" s="31">
        <f t="shared" si="37"/>
        <v>5.8667854592771858E-2</v>
      </c>
      <c r="AE58" s="31">
        <f t="shared" si="49"/>
        <v>2.4495371684554614</v>
      </c>
      <c r="AF58" s="31">
        <f t="shared" si="50"/>
        <v>-11.021208194192395</v>
      </c>
      <c r="AG58" s="31">
        <f t="shared" si="5"/>
        <v>92.110410468749379</v>
      </c>
      <c r="AH58" s="31">
        <f t="shared" si="38"/>
        <v>-64.398137652195231</v>
      </c>
      <c r="AI58" s="31">
        <f t="shared" si="39"/>
        <v>-89.965468473587165</v>
      </c>
      <c r="AJ58" s="31">
        <f t="shared" si="51"/>
        <v>8.8875197950570167E-2</v>
      </c>
      <c r="AK58" s="31">
        <f t="shared" si="40"/>
        <v>8.1823846069921942</v>
      </c>
      <c r="AL58" s="32">
        <f t="shared" si="41"/>
        <v>-8.2451757400196069E-5</v>
      </c>
      <c r="AM58" s="31">
        <f t="shared" si="42"/>
        <v>-0.24964895243883348</v>
      </c>
      <c r="AN58" s="31">
        <f t="shared" si="52"/>
        <v>27.801065562747318</v>
      </c>
      <c r="AO58" s="31">
        <f t="shared" si="53"/>
        <v>-82.032732819033811</v>
      </c>
      <c r="AP58" s="30">
        <f t="shared" si="11"/>
        <v>23.609121289162623</v>
      </c>
      <c r="AQ58" s="30">
        <f t="shared" si="12"/>
        <v>-27.95880017344075</v>
      </c>
      <c r="AR58" s="31">
        <f t="shared" si="54"/>
        <v>25.900923846924655</v>
      </c>
      <c r="AS58" s="33">
        <f t="shared" si="55"/>
        <v>-93.053941013226208</v>
      </c>
      <c r="AT58" s="31">
        <f t="shared" si="43"/>
        <v>3.8573098662131478E-15</v>
      </c>
      <c r="AU58" s="31">
        <f t="shared" si="44"/>
        <v>1.98766347393171E-6</v>
      </c>
      <c r="AV58" s="32">
        <f t="shared" si="45"/>
        <v>0</v>
      </c>
      <c r="AW58" s="31">
        <f t="shared" si="46"/>
        <v>-7.9506538957268412E-8</v>
      </c>
      <c r="AX58" s="34">
        <f t="shared" si="56"/>
        <v>3.8573098662131478E-15</v>
      </c>
      <c r="AY58" s="35">
        <f t="shared" si="57"/>
        <v>1.9081569349744416E-6</v>
      </c>
      <c r="AZ58" s="10">
        <f t="shared" si="58"/>
        <v>25.900923846924659</v>
      </c>
      <c r="BA58" s="10">
        <f t="shared" si="59"/>
        <v>-93.053939105069276</v>
      </c>
      <c r="BB58" s="10">
        <f t="shared" si="60"/>
        <v>86.946060894930724</v>
      </c>
      <c r="BC58" s="37"/>
      <c r="BD58" s="46">
        <f t="shared" si="61"/>
        <v>26</v>
      </c>
      <c r="BE58" s="46">
        <f t="shared" si="62"/>
        <v>-93</v>
      </c>
      <c r="BF58" s="46">
        <f t="shared" si="63"/>
        <v>87</v>
      </c>
    </row>
    <row r="59" spans="1:58" x14ac:dyDescent="0.3">
      <c r="A59" t="s">
        <v>119</v>
      </c>
      <c r="B59" s="12" t="s">
        <v>121</v>
      </c>
      <c r="C59" t="s">
        <v>114</v>
      </c>
      <c r="V59" s="29">
        <v>1.55</v>
      </c>
      <c r="W59" s="36">
        <f t="shared" si="47"/>
        <v>354.81338923357555</v>
      </c>
      <c r="X59" s="30">
        <f t="shared" si="18"/>
        <v>2.6066753699001226</v>
      </c>
      <c r="Y59" s="31">
        <f t="shared" si="33"/>
        <v>-0.16447229052054269</v>
      </c>
      <c r="Z59" s="31">
        <f t="shared" si="34"/>
        <v>-11.114895602268916</v>
      </c>
      <c r="AA59" s="31">
        <f t="shared" si="35"/>
        <v>6.2197982337801178E-5</v>
      </c>
      <c r="AB59" s="31">
        <f t="shared" si="36"/>
        <v>-0.2168293694126093</v>
      </c>
      <c r="AC59" s="31">
        <f t="shared" si="48"/>
        <v>4.7680359956597728E-6</v>
      </c>
      <c r="AD59" s="31">
        <f t="shared" si="37"/>
        <v>6.0034403488107811E-2</v>
      </c>
      <c r="AE59" s="31">
        <f t="shared" si="49"/>
        <v>2.4422700453979136</v>
      </c>
      <c r="AF59" s="31">
        <f t="shared" si="50"/>
        <v>-11.271690568193417</v>
      </c>
      <c r="AG59" s="31">
        <f t="shared" si="5"/>
        <v>92.110410468749379</v>
      </c>
      <c r="AH59" s="31">
        <f t="shared" si="38"/>
        <v>-64.598137581195829</v>
      </c>
      <c r="AI59" s="31">
        <f t="shared" si="39"/>
        <v>-89.966254506909067</v>
      </c>
      <c r="AJ59" s="31">
        <f t="shared" si="51"/>
        <v>9.3019212220357861E-2</v>
      </c>
      <c r="AK59" s="31">
        <f t="shared" si="40"/>
        <v>8.3703066724816875</v>
      </c>
      <c r="AL59" s="32">
        <f t="shared" si="41"/>
        <v>-8.6337550384002219E-5</v>
      </c>
      <c r="AM59" s="31">
        <f t="shared" si="42"/>
        <v>-0.25546394736967393</v>
      </c>
      <c r="AN59" s="31">
        <f t="shared" si="52"/>
        <v>27.605205762223523</v>
      </c>
      <c r="AO59" s="31">
        <f t="shared" si="53"/>
        <v>-81.851411781797054</v>
      </c>
      <c r="AP59" s="30">
        <f t="shared" si="11"/>
        <v>23.609121289162623</v>
      </c>
      <c r="AQ59" s="30">
        <f t="shared" si="12"/>
        <v>-27.95880017344075</v>
      </c>
      <c r="AR59" s="31">
        <f t="shared" si="54"/>
        <v>25.697796923343311</v>
      </c>
      <c r="AS59" s="33">
        <f t="shared" si="55"/>
        <v>-93.123102349990475</v>
      </c>
      <c r="AT59" s="31">
        <f t="shared" si="43"/>
        <v>5.7859647993197208E-15</v>
      </c>
      <c r="AU59" s="31">
        <f t="shared" si="44"/>
        <v>2.0339621038867374E-6</v>
      </c>
      <c r="AV59" s="32">
        <f t="shared" si="45"/>
        <v>0</v>
      </c>
      <c r="AW59" s="31">
        <f t="shared" si="46"/>
        <v>-8.1358484155469524E-8</v>
      </c>
      <c r="AX59" s="34">
        <f t="shared" si="56"/>
        <v>5.7859647993197208E-15</v>
      </c>
      <c r="AY59" s="35">
        <f t="shared" si="57"/>
        <v>1.9526036197312679E-6</v>
      </c>
      <c r="AZ59" s="10">
        <f t="shared" si="58"/>
        <v>25.697796923343319</v>
      </c>
      <c r="BA59" s="10">
        <f t="shared" si="59"/>
        <v>-93.12310039738685</v>
      </c>
      <c r="BB59" s="10">
        <f t="shared" si="60"/>
        <v>86.87689960261315</v>
      </c>
      <c r="BC59" s="48"/>
      <c r="BD59" s="46">
        <f t="shared" si="61"/>
        <v>26</v>
      </c>
      <c r="BE59" s="46">
        <f t="shared" si="62"/>
        <v>-93</v>
      </c>
      <c r="BF59" s="46">
        <f t="shared" si="63"/>
        <v>87</v>
      </c>
    </row>
    <row r="60" spans="1:58" x14ac:dyDescent="0.3">
      <c r="A60" t="s">
        <v>120</v>
      </c>
      <c r="B60" t="e">
        <f>1/2/PI()/B58/B59</f>
        <v>#VALUE!</v>
      </c>
      <c r="C60" t="s">
        <v>93</v>
      </c>
      <c r="V60" s="29">
        <v>1.56</v>
      </c>
      <c r="W60" s="38">
        <f t="shared" si="47"/>
        <v>363.07805477010157</v>
      </c>
      <c r="X60" s="30">
        <f t="shared" si="18"/>
        <v>2.6066753699001226</v>
      </c>
      <c r="Y60" s="31">
        <f t="shared" si="33"/>
        <v>-0.17207203685091046</v>
      </c>
      <c r="Z60" s="31">
        <f t="shared" si="34"/>
        <v>-11.367128134518278</v>
      </c>
      <c r="AA60" s="31">
        <f t="shared" si="35"/>
        <v>6.5129260956690074E-5</v>
      </c>
      <c r="AB60" s="31">
        <f t="shared" si="36"/>
        <v>-0.22187992432105344</v>
      </c>
      <c r="AC60" s="31">
        <f t="shared" si="48"/>
        <v>4.992746479787535E-6</v>
      </c>
      <c r="AD60" s="31">
        <f t="shared" si="37"/>
        <v>6.1432783325594383E-2</v>
      </c>
      <c r="AE60" s="31">
        <f t="shared" si="49"/>
        <v>2.4346734550566489</v>
      </c>
      <c r="AF60" s="31">
        <f t="shared" si="50"/>
        <v>-11.527575275513737</v>
      </c>
      <c r="AG60" s="31">
        <f t="shared" si="5"/>
        <v>92.110410468749379</v>
      </c>
      <c r="AH60" s="31">
        <f t="shared" si="38"/>
        <v>-64.79813751339195</v>
      </c>
      <c r="AI60" s="31">
        <f t="shared" si="39"/>
        <v>-89.967022647940425</v>
      </c>
      <c r="AJ60" s="31">
        <f t="shared" si="51"/>
        <v>9.7354293911959891E-2</v>
      </c>
      <c r="AK60" s="31">
        <f t="shared" si="40"/>
        <v>8.5624183912477889</v>
      </c>
      <c r="AL60" s="32">
        <f t="shared" si="41"/>
        <v>-9.0406471424932214E-5</v>
      </c>
      <c r="AM60" s="31">
        <f t="shared" si="42"/>
        <v>-0.26141438548349816</v>
      </c>
      <c r="AN60" s="31">
        <f t="shared" si="52"/>
        <v>27.409536842797962</v>
      </c>
      <c r="AO60" s="31">
        <f t="shared" si="53"/>
        <v>-81.666018642176141</v>
      </c>
      <c r="AP60" s="30">
        <f t="shared" si="11"/>
        <v>23.609121289162623</v>
      </c>
      <c r="AQ60" s="30">
        <f t="shared" si="12"/>
        <v>-27.95880017344075</v>
      </c>
      <c r="AR60" s="31">
        <f t="shared" si="54"/>
        <v>25.494531413576482</v>
      </c>
      <c r="AS60" s="33">
        <f t="shared" si="55"/>
        <v>-93.193593917689881</v>
      </c>
      <c r="AT60" s="31">
        <f t="shared" si="43"/>
        <v>5.7859647993197208E-15</v>
      </c>
      <c r="AU60" s="31">
        <f t="shared" si="44"/>
        <v>2.0813391674719187E-6</v>
      </c>
      <c r="AV60" s="32">
        <f t="shared" si="45"/>
        <v>0</v>
      </c>
      <c r="AW60" s="31">
        <f t="shared" si="46"/>
        <v>-8.3253566698876773E-8</v>
      </c>
      <c r="AX60" s="34">
        <f t="shared" si="56"/>
        <v>5.7859647993197208E-15</v>
      </c>
      <c r="AY60" s="35">
        <f t="shared" si="57"/>
        <v>1.9980856007730419E-6</v>
      </c>
      <c r="AZ60" s="10">
        <f t="shared" si="58"/>
        <v>25.494531413576489</v>
      </c>
      <c r="BA60" s="10">
        <f t="shared" si="59"/>
        <v>-93.193591919604287</v>
      </c>
      <c r="BB60" s="10">
        <f t="shared" si="60"/>
        <v>86.806408080395713</v>
      </c>
      <c r="BC60" s="37"/>
      <c r="BD60" s="46">
        <f t="shared" si="61"/>
        <v>25</v>
      </c>
      <c r="BE60" s="46">
        <f t="shared" si="62"/>
        <v>-93</v>
      </c>
      <c r="BF60" s="46">
        <f t="shared" si="63"/>
        <v>87</v>
      </c>
    </row>
    <row r="61" spans="1:58" x14ac:dyDescent="0.3">
      <c r="V61" s="29">
        <v>1.57</v>
      </c>
      <c r="W61" s="36">
        <f t="shared" si="47"/>
        <v>371.53522909717276</v>
      </c>
      <c r="X61" s="30">
        <f t="shared" si="18"/>
        <v>2.6066753699001226</v>
      </c>
      <c r="Y61" s="31">
        <f t="shared" si="33"/>
        <v>-0.18001572012195854</v>
      </c>
      <c r="Z61" s="31">
        <f t="shared" si="34"/>
        <v>-11.624774481556285</v>
      </c>
      <c r="AA61" s="31">
        <f t="shared" si="35"/>
        <v>6.8198684363219631E-5</v>
      </c>
      <c r="AB61" s="31">
        <f t="shared" si="36"/>
        <v>-0.22704811819582801</v>
      </c>
      <c r="AC61" s="31">
        <f t="shared" si="48"/>
        <v>5.2280472326161563E-6</v>
      </c>
      <c r="AD61" s="31">
        <f t="shared" si="37"/>
        <v>6.2863735538063417E-2</v>
      </c>
      <c r="AE61" s="31">
        <f t="shared" si="49"/>
        <v>2.4267330765097599</v>
      </c>
      <c r="AF61" s="31">
        <f t="shared" si="50"/>
        <v>-11.788958864214051</v>
      </c>
      <c r="AG61" s="31">
        <f t="shared" si="5"/>
        <v>92.110410468749379</v>
      </c>
      <c r="AH61" s="31">
        <f t="shared" si="38"/>
        <v>-64.998137448639739</v>
      </c>
      <c r="AI61" s="31">
        <f t="shared" si="39"/>
        <v>-89.967773303958637</v>
      </c>
      <c r="AJ61" s="31">
        <f t="shared" si="51"/>
        <v>0.10188904853633286</v>
      </c>
      <c r="AK61" s="31">
        <f t="shared" si="40"/>
        <v>8.7588043360020116</v>
      </c>
      <c r="AL61" s="32">
        <f t="shared" si="41"/>
        <v>-9.4667150720935319E-5</v>
      </c>
      <c r="AM61" s="31">
        <f t="shared" si="42"/>
        <v>-0.26750342126762006</v>
      </c>
      <c r="AN61" s="31">
        <f t="shared" si="52"/>
        <v>27.214067401495253</v>
      </c>
      <c r="AO61" s="31">
        <f t="shared" si="53"/>
        <v>-81.476472389224242</v>
      </c>
      <c r="AP61" s="30">
        <f t="shared" si="11"/>
        <v>23.609121289162623</v>
      </c>
      <c r="AQ61" s="30">
        <f t="shared" si="12"/>
        <v>-27.95880017344075</v>
      </c>
      <c r="AR61" s="31">
        <f t="shared" si="54"/>
        <v>25.291121593726885</v>
      </c>
      <c r="AS61" s="33">
        <f t="shared" si="55"/>
        <v>-93.265431253438294</v>
      </c>
      <c r="AT61" s="31">
        <f t="shared" si="43"/>
        <v>5.7859647993197208E-15</v>
      </c>
      <c r="AU61" s="31">
        <f t="shared" si="44"/>
        <v>2.1298197846334728E-6</v>
      </c>
      <c r="AV61" s="32">
        <f t="shared" si="45"/>
        <v>0</v>
      </c>
      <c r="AW61" s="31">
        <f t="shared" si="46"/>
        <v>-8.5192791385338962E-8</v>
      </c>
      <c r="AX61" s="34">
        <f t="shared" si="56"/>
        <v>5.7859647993197208E-15</v>
      </c>
      <c r="AY61" s="35">
        <f t="shared" si="57"/>
        <v>2.0446269932481339E-6</v>
      </c>
      <c r="AZ61" s="10">
        <f t="shared" si="58"/>
        <v>25.291121593726892</v>
      </c>
      <c r="BA61" s="10">
        <f t="shared" si="59"/>
        <v>-93.265429208811298</v>
      </c>
      <c r="BB61" s="10">
        <f t="shared" si="60"/>
        <v>86.734570791188702</v>
      </c>
      <c r="BC61" s="48"/>
      <c r="BD61" s="46">
        <f t="shared" si="61"/>
        <v>25</v>
      </c>
      <c r="BE61" s="46">
        <f t="shared" si="62"/>
        <v>-93</v>
      </c>
      <c r="BF61" s="46">
        <f t="shared" si="63"/>
        <v>87</v>
      </c>
    </row>
    <row r="62" spans="1:58" x14ac:dyDescent="0.3">
      <c r="V62" s="29">
        <v>1.58</v>
      </c>
      <c r="W62" s="38">
        <f t="shared" si="47"/>
        <v>380.1893963205614</v>
      </c>
      <c r="X62" s="30">
        <f t="shared" si="18"/>
        <v>2.6066753699001226</v>
      </c>
      <c r="Y62" s="31">
        <f t="shared" si="33"/>
        <v>-0.1883182338866391</v>
      </c>
      <c r="Z62" s="31">
        <f t="shared" si="34"/>
        <v>-11.887929552216894</v>
      </c>
      <c r="AA62" s="31">
        <f t="shared" si="35"/>
        <v>7.1412762910154484E-5</v>
      </c>
      <c r="AB62" s="31">
        <f t="shared" si="36"/>
        <v>-0.23233669094513743</v>
      </c>
      <c r="AC62" s="31">
        <f t="shared" si="48"/>
        <v>5.4744373522226566E-6</v>
      </c>
      <c r="AD62" s="31">
        <f t="shared" si="37"/>
        <v>6.4328018828174488E-2</v>
      </c>
      <c r="AE62" s="31">
        <f t="shared" si="49"/>
        <v>2.418434023213746</v>
      </c>
      <c r="AF62" s="31">
        <f t="shared" si="50"/>
        <v>-12.055938224333858</v>
      </c>
      <c r="AG62" s="31">
        <f t="shared" si="5"/>
        <v>92.110410468749379</v>
      </c>
      <c r="AH62" s="31">
        <f t="shared" si="38"/>
        <v>-65.198137386801861</v>
      </c>
      <c r="AI62" s="31">
        <f t="shared" si="39"/>
        <v>-89.96850687297048</v>
      </c>
      <c r="AJ62" s="31">
        <f t="shared" si="51"/>
        <v>0.10663244999378807</v>
      </c>
      <c r="AK62" s="31">
        <f t="shared" si="40"/>
        <v>8.9595501660232575</v>
      </c>
      <c r="AL62" s="32">
        <f t="shared" si="41"/>
        <v>-9.9128625165577174E-5</v>
      </c>
      <c r="AM62" s="31">
        <f t="shared" si="42"/>
        <v>-0.27373428265893274</v>
      </c>
      <c r="AN62" s="31">
        <f t="shared" si="52"/>
        <v>27.018806403316141</v>
      </c>
      <c r="AO62" s="31">
        <f t="shared" si="53"/>
        <v>-81.282690989606152</v>
      </c>
      <c r="AP62" s="30">
        <f t="shared" si="11"/>
        <v>23.609121289162623</v>
      </c>
      <c r="AQ62" s="30">
        <f t="shared" si="12"/>
        <v>-27.95880017344075</v>
      </c>
      <c r="AR62" s="31">
        <f t="shared" si="54"/>
        <v>25.087561542251763</v>
      </c>
      <c r="AS62" s="33">
        <f t="shared" si="55"/>
        <v>-93.33862921394001</v>
      </c>
      <c r="AT62" s="31">
        <f t="shared" si="43"/>
        <v>7.7146197324262939E-15</v>
      </c>
      <c r="AU62" s="31">
        <f t="shared" si="44"/>
        <v>2.1794296604363374E-6</v>
      </c>
      <c r="AV62" s="32">
        <f t="shared" si="45"/>
        <v>0</v>
      </c>
      <c r="AW62" s="31">
        <f t="shared" si="46"/>
        <v>-8.7177186417453544E-8</v>
      </c>
      <c r="AX62" s="34">
        <f t="shared" si="56"/>
        <v>7.7146197324262939E-15</v>
      </c>
      <c r="AY62" s="35">
        <f t="shared" si="57"/>
        <v>2.0922524740188838E-6</v>
      </c>
      <c r="AZ62" s="10">
        <f t="shared" si="58"/>
        <v>25.08756154225177</v>
      </c>
      <c r="BA62" s="10">
        <f t="shared" si="59"/>
        <v>-93.338627121687537</v>
      </c>
      <c r="BB62" s="10">
        <f t="shared" si="60"/>
        <v>86.661372878312463</v>
      </c>
      <c r="BC62" s="37"/>
      <c r="BD62" s="46">
        <f t="shared" si="61"/>
        <v>25</v>
      </c>
      <c r="BE62" s="46">
        <f t="shared" si="62"/>
        <v>-93</v>
      </c>
      <c r="BF62" s="46">
        <f t="shared" si="63"/>
        <v>87</v>
      </c>
    </row>
    <row r="63" spans="1:58" x14ac:dyDescent="0.3">
      <c r="V63" s="29">
        <v>1.59</v>
      </c>
      <c r="W63" s="36">
        <f t="shared" si="47"/>
        <v>389.04514499428075</v>
      </c>
      <c r="X63" s="30">
        <f t="shared" si="18"/>
        <v>2.6066753699001226</v>
      </c>
      <c r="Y63" s="31">
        <f t="shared" si="33"/>
        <v>-0.19699505475209494</v>
      </c>
      <c r="Z63" s="31">
        <f t="shared" si="34"/>
        <v>-12.156688444060354</v>
      </c>
      <c r="AA63" s="31">
        <f t="shared" si="35"/>
        <v>7.4778313764536686E-5</v>
      </c>
      <c r="AB63" s="31">
        <f t="shared" si="36"/>
        <v>-0.2377484462795863</v>
      </c>
      <c r="AC63" s="31">
        <f t="shared" si="48"/>
        <v>5.7324394661608543E-6</v>
      </c>
      <c r="AD63" s="31">
        <f t="shared" si="37"/>
        <v>6.5826409570654609E-2</v>
      </c>
      <c r="AE63" s="31">
        <f t="shared" si="49"/>
        <v>2.4097608259012584</v>
      </c>
      <c r="AF63" s="31">
        <f t="shared" si="50"/>
        <v>-12.328610480769285</v>
      </c>
      <c r="AG63" s="31">
        <f t="shared" si="5"/>
        <v>92.110410468749379</v>
      </c>
      <c r="AH63" s="31">
        <f t="shared" si="38"/>
        <v>-65.398137327747122</v>
      </c>
      <c r="AI63" s="31">
        <f t="shared" si="39"/>
        <v>-89.969223743922967</v>
      </c>
      <c r="AJ63" s="31">
        <f t="shared" si="51"/>
        <v>0.11159385454110264</v>
      </c>
      <c r="AK63" s="31">
        <f t="shared" si="40"/>
        <v>9.1647425948585699</v>
      </c>
      <c r="AL63" s="32">
        <f t="shared" si="41"/>
        <v>-1.0380035751056858E-4</v>
      </c>
      <c r="AM63" s="31">
        <f t="shared" si="42"/>
        <v>-0.28011027275277534</v>
      </c>
      <c r="AN63" s="31">
        <f t="shared" si="52"/>
        <v>26.823763195185848</v>
      </c>
      <c r="AO63" s="31">
        <f t="shared" si="53"/>
        <v>-81.08459142181718</v>
      </c>
      <c r="AP63" s="30">
        <f t="shared" si="11"/>
        <v>23.609121289162623</v>
      </c>
      <c r="AQ63" s="30">
        <f t="shared" si="12"/>
        <v>-27.95880017344075</v>
      </c>
      <c r="AR63" s="31">
        <f t="shared" si="54"/>
        <v>24.883845136808979</v>
      </c>
      <c r="AS63" s="33">
        <f t="shared" si="55"/>
        <v>-93.413201902586465</v>
      </c>
      <c r="AT63" s="31">
        <f t="shared" si="43"/>
        <v>7.7146197324262939E-15</v>
      </c>
      <c r="AU63" s="31">
        <f t="shared" si="44"/>
        <v>2.2301950986933274E-6</v>
      </c>
      <c r="AV63" s="32">
        <f t="shared" si="45"/>
        <v>0</v>
      </c>
      <c r="AW63" s="31">
        <f t="shared" si="46"/>
        <v>-8.9207803947733135E-8</v>
      </c>
      <c r="AX63" s="34">
        <f t="shared" si="56"/>
        <v>7.7146197324262939E-15</v>
      </c>
      <c r="AY63" s="35">
        <f t="shared" si="57"/>
        <v>2.1409872947455942E-6</v>
      </c>
      <c r="AZ63" s="10">
        <f t="shared" si="58"/>
        <v>24.883845136808986</v>
      </c>
      <c r="BA63" s="10">
        <f t="shared" si="59"/>
        <v>-93.413199761599174</v>
      </c>
      <c r="BB63" s="10">
        <f t="shared" si="60"/>
        <v>86.586800238400826</v>
      </c>
      <c r="BC63" s="48"/>
      <c r="BD63" s="46">
        <f t="shared" si="61"/>
        <v>25</v>
      </c>
      <c r="BE63" s="46">
        <f t="shared" si="62"/>
        <v>-93</v>
      </c>
      <c r="BF63" s="46">
        <f t="shared" si="63"/>
        <v>87</v>
      </c>
    </row>
    <row r="64" spans="1:58" x14ac:dyDescent="0.3">
      <c r="V64" s="29">
        <v>1.6</v>
      </c>
      <c r="W64" s="38">
        <f t="shared" si="47"/>
        <v>398.10717055349755</v>
      </c>
      <c r="X64" s="30">
        <f t="shared" si="18"/>
        <v>2.6066753699001226</v>
      </c>
      <c r="Y64" s="31">
        <f t="shared" si="33"/>
        <v>-0.20606225951710608</v>
      </c>
      <c r="Z64" s="31">
        <f t="shared" si="34"/>
        <v>-12.431146326784969</v>
      </c>
      <c r="AA64" s="31">
        <f t="shared" si="35"/>
        <v>7.8302475345664032E-5</v>
      </c>
      <c r="AB64" s="31">
        <f t="shared" si="36"/>
        <v>-0.24328625319702252</v>
      </c>
      <c r="AC64" s="31">
        <f t="shared" si="48"/>
        <v>6.0026008269264331E-6</v>
      </c>
      <c r="AD64" s="31">
        <f t="shared" si="37"/>
        <v>6.7359702223906137E-2</v>
      </c>
      <c r="AE64" s="31">
        <f t="shared" si="49"/>
        <v>2.4006974154591889</v>
      </c>
      <c r="AF64" s="31">
        <f t="shared" si="50"/>
        <v>-12.607072877758085</v>
      </c>
      <c r="AG64" s="31">
        <f t="shared" si="5"/>
        <v>92.110410468749379</v>
      </c>
      <c r="AH64" s="31">
        <f t="shared" si="38"/>
        <v>-65.598137271350311</v>
      </c>
      <c r="AI64" s="31">
        <f t="shared" si="39"/>
        <v>-89.969924296909667</v>
      </c>
      <c r="AJ64" s="31">
        <f t="shared" si="51"/>
        <v>0.11678301511658302</v>
      </c>
      <c r="AK64" s="31">
        <f t="shared" si="40"/>
        <v>9.3744693537916799</v>
      </c>
      <c r="AL64" s="32">
        <f t="shared" si="41"/>
        <v>-1.0869225643122021E-4</v>
      </c>
      <c r="AM64" s="31">
        <f t="shared" si="42"/>
        <v>-0.28663477155146305</v>
      </c>
      <c r="AN64" s="31">
        <f t="shared" si="52"/>
        <v>26.628947520259217</v>
      </c>
      <c r="AO64" s="31">
        <f t="shared" si="53"/>
        <v>-80.882089714669448</v>
      </c>
      <c r="AP64" s="30">
        <f t="shared" si="11"/>
        <v>23.609121289162623</v>
      </c>
      <c r="AQ64" s="30">
        <f t="shared" si="12"/>
        <v>-27.95880017344075</v>
      </c>
      <c r="AR64" s="31">
        <f t="shared" si="54"/>
        <v>24.679966051440275</v>
      </c>
      <c r="AS64" s="33">
        <f t="shared" si="55"/>
        <v>-93.489162592427533</v>
      </c>
      <c r="AT64" s="31">
        <f t="shared" si="43"/>
        <v>7.7146197324262939E-15</v>
      </c>
      <c r="AU64" s="31">
        <f t="shared" si="44"/>
        <v>2.2821430159117674E-6</v>
      </c>
      <c r="AV64" s="32">
        <f t="shared" si="45"/>
        <v>0</v>
      </c>
      <c r="AW64" s="31">
        <f t="shared" si="46"/>
        <v>-9.1285720636470752E-8</v>
      </c>
      <c r="AX64" s="34">
        <f t="shared" si="56"/>
        <v>7.7146197324262939E-15</v>
      </c>
      <c r="AY64" s="35">
        <f t="shared" si="57"/>
        <v>2.1908572952752966E-6</v>
      </c>
      <c r="AZ64" s="10">
        <f t="shared" si="58"/>
        <v>24.679966051440282</v>
      </c>
      <c r="BA64" s="10">
        <f t="shared" si="59"/>
        <v>-93.489160401570231</v>
      </c>
      <c r="BB64" s="10">
        <f t="shared" si="60"/>
        <v>86.510839598429769</v>
      </c>
      <c r="BC64" s="37"/>
      <c r="BD64" s="46">
        <f t="shared" si="61"/>
        <v>25</v>
      </c>
      <c r="BE64" s="46">
        <f t="shared" si="62"/>
        <v>-93</v>
      </c>
      <c r="BF64" s="46">
        <f t="shared" si="63"/>
        <v>87</v>
      </c>
    </row>
    <row r="65" spans="22:58" x14ac:dyDescent="0.3">
      <c r="V65" s="29">
        <v>1.61</v>
      </c>
      <c r="W65" s="36">
        <f t="shared" si="47"/>
        <v>407.38027780411301</v>
      </c>
      <c r="X65" s="30">
        <f t="shared" si="18"/>
        <v>2.6066753699001226</v>
      </c>
      <c r="Y65" s="31">
        <f t="shared" si="33"/>
        <v>-0.21553654227285865</v>
      </c>
      <c r="Z65" s="31">
        <f t="shared" si="34"/>
        <v>-12.711398316846102</v>
      </c>
      <c r="AA65" s="31">
        <f t="shared" si="35"/>
        <v>8.1992722482276869E-5</v>
      </c>
      <c r="AB65" s="31">
        <f t="shared" si="36"/>
        <v>-0.24895304750187269</v>
      </c>
      <c r="AC65" s="31">
        <f t="shared" si="48"/>
        <v>6.2854944845671403E-6</v>
      </c>
      <c r="AD65" s="31">
        <f t="shared" si="37"/>
        <v>6.8928709751199635E-2</v>
      </c>
      <c r="AE65" s="31">
        <f t="shared" si="49"/>
        <v>2.3912271058442305</v>
      </c>
      <c r="AF65" s="31">
        <f t="shared" si="50"/>
        <v>-12.891422654596775</v>
      </c>
      <c r="AG65" s="31">
        <f t="shared" si="5"/>
        <v>92.110410468749379</v>
      </c>
      <c r="AH65" s="31">
        <f t="shared" si="38"/>
        <v>-65.798137217491757</v>
      </c>
      <c r="AI65" s="31">
        <f t="shared" si="39"/>
        <v>-89.970608903372224</v>
      </c>
      <c r="AJ65" s="31">
        <f t="shared" si="51"/>
        <v>0.12221009601475574</v>
      </c>
      <c r="AK65" s="31">
        <f t="shared" si="40"/>
        <v>9.5888191508033476</v>
      </c>
      <c r="AL65" s="32">
        <f t="shared" si="41"/>
        <v>-1.1381469753921278E-4</v>
      </c>
      <c r="AM65" s="31">
        <f t="shared" si="42"/>
        <v>-0.29331123775339141</v>
      </c>
      <c r="AN65" s="31">
        <f t="shared" si="52"/>
        <v>26.434369532574838</v>
      </c>
      <c r="AO65" s="31">
        <f t="shared" si="53"/>
        <v>-80.675100990322264</v>
      </c>
      <c r="AP65" s="30">
        <f t="shared" si="11"/>
        <v>23.609121289162623</v>
      </c>
      <c r="AQ65" s="30">
        <f t="shared" si="12"/>
        <v>-27.95880017344075</v>
      </c>
      <c r="AR65" s="31">
        <f t="shared" si="54"/>
        <v>24.475917754140937</v>
      </c>
      <c r="AS65" s="33">
        <f t="shared" si="55"/>
        <v>-93.566523644919045</v>
      </c>
      <c r="AT65" s="31">
        <f t="shared" si="43"/>
        <v>7.7146197324262939E-15</v>
      </c>
      <c r="AU65" s="31">
        <f t="shared" si="44"/>
        <v>2.3353009555649774E-6</v>
      </c>
      <c r="AV65" s="32">
        <f t="shared" si="45"/>
        <v>0</v>
      </c>
      <c r="AW65" s="31">
        <f t="shared" si="46"/>
        <v>-9.3412038222599129E-8</v>
      </c>
      <c r="AX65" s="34">
        <f t="shared" si="56"/>
        <v>7.7146197324262939E-15</v>
      </c>
      <c r="AY65" s="35">
        <f t="shared" si="57"/>
        <v>2.2418889173423783E-6</v>
      </c>
      <c r="AZ65" s="10">
        <f t="shared" si="58"/>
        <v>24.475917754140944</v>
      </c>
      <c r="BA65" s="10">
        <f t="shared" si="59"/>
        <v>-93.566521403030123</v>
      </c>
      <c r="BB65" s="10">
        <f t="shared" si="60"/>
        <v>86.433478596969877</v>
      </c>
      <c r="BC65" s="48"/>
      <c r="BD65" s="46">
        <f t="shared" si="61"/>
        <v>24</v>
      </c>
      <c r="BE65" s="46">
        <f t="shared" si="62"/>
        <v>-94</v>
      </c>
      <c r="BF65" s="46">
        <f t="shared" si="63"/>
        <v>86</v>
      </c>
    </row>
    <row r="66" spans="22:58" x14ac:dyDescent="0.3">
      <c r="V66" s="29">
        <v>1.62</v>
      </c>
      <c r="W66" s="38">
        <f t="shared" si="47"/>
        <v>416.86938347033561</v>
      </c>
      <c r="X66" s="30">
        <f t="shared" si="18"/>
        <v>2.6066753699001226</v>
      </c>
      <c r="Y66" s="31">
        <f t="shared" si="33"/>
        <v>-0.22543523140407459</v>
      </c>
      <c r="Z66" s="31">
        <f t="shared" si="34"/>
        <v>-12.997539342908418</v>
      </c>
      <c r="AA66" s="31">
        <f t="shared" si="35"/>
        <v>8.5856882248434749E-5</v>
      </c>
      <c r="AB66" s="31">
        <f t="shared" si="36"/>
        <v>-0.25475183335976898</v>
      </c>
      <c r="AC66" s="31">
        <f t="shared" si="48"/>
        <v>6.5817204882216709E-6</v>
      </c>
      <c r="AD66" s="31">
        <f t="shared" si="37"/>
        <v>7.0534264051676163E-2</v>
      </c>
      <c r="AE66" s="31">
        <f t="shared" si="49"/>
        <v>2.3813325770987848</v>
      </c>
      <c r="AF66" s="31">
        <f t="shared" si="50"/>
        <v>-13.18175691221651</v>
      </c>
      <c r="AG66" s="31">
        <f t="shared" si="5"/>
        <v>92.110410468749379</v>
      </c>
      <c r="AH66" s="31">
        <f t="shared" si="38"/>
        <v>-65.998137166057248</v>
      </c>
      <c r="AI66" s="31">
        <f t="shared" si="39"/>
        <v>-89.971277926297233</v>
      </c>
      <c r="AJ66" s="31">
        <f t="shared" si="51"/>
        <v>0.12788568790008017</v>
      </c>
      <c r="AK66" s="31">
        <f t="shared" si="40"/>
        <v>9.8078816247362592</v>
      </c>
      <c r="AL66" s="32">
        <f t="shared" si="41"/>
        <v>-1.191785453841823E-4</v>
      </c>
      <c r="AM66" s="31">
        <f t="shared" si="42"/>
        <v>-0.30014321058365284</v>
      </c>
      <c r="AN66" s="31">
        <f t="shared" si="52"/>
        <v>26.240039812046827</v>
      </c>
      <c r="AO66" s="31">
        <f t="shared" si="53"/>
        <v>-80.463539512144635</v>
      </c>
      <c r="AP66" s="30">
        <f t="shared" si="11"/>
        <v>23.609121289162623</v>
      </c>
      <c r="AQ66" s="30">
        <f t="shared" si="12"/>
        <v>-27.95880017344075</v>
      </c>
      <c r="AR66" s="31">
        <f t="shared" si="54"/>
        <v>24.271693504867486</v>
      </c>
      <c r="AS66" s="33">
        <f t="shared" si="55"/>
        <v>-93.645296424361149</v>
      </c>
      <c r="AT66" s="31">
        <f t="shared" si="43"/>
        <v>7.7146197324262939E-15</v>
      </c>
      <c r="AU66" s="31">
        <f t="shared" si="44"/>
        <v>2.3896971026961891E-6</v>
      </c>
      <c r="AV66" s="32">
        <f t="shared" si="45"/>
        <v>0</v>
      </c>
      <c r="AW66" s="31">
        <f t="shared" si="46"/>
        <v>-9.5587884107847634E-8</v>
      </c>
      <c r="AX66" s="34">
        <f t="shared" si="56"/>
        <v>7.7146197324262939E-15</v>
      </c>
      <c r="AY66" s="35">
        <f t="shared" si="57"/>
        <v>2.2941092185883414E-6</v>
      </c>
      <c r="AZ66" s="10">
        <f t="shared" si="58"/>
        <v>24.271693504867493</v>
      </c>
      <c r="BA66" s="10">
        <f t="shared" si="59"/>
        <v>-93.645294130251926</v>
      </c>
      <c r="BB66" s="10">
        <f t="shared" si="60"/>
        <v>86.354705869748074</v>
      </c>
      <c r="BC66" s="37"/>
      <c r="BD66" s="46">
        <f t="shared" si="61"/>
        <v>24</v>
      </c>
      <c r="BE66" s="46">
        <f t="shared" si="62"/>
        <v>-94</v>
      </c>
      <c r="BF66" s="46">
        <f t="shared" si="63"/>
        <v>86</v>
      </c>
    </row>
    <row r="67" spans="22:58" x14ac:dyDescent="0.3">
      <c r="V67" s="29">
        <v>1.63</v>
      </c>
      <c r="W67" s="36">
        <f t="shared" si="47"/>
        <v>426.57951880159266</v>
      </c>
      <c r="X67" s="30">
        <f t="shared" si="18"/>
        <v>2.6066753699001226</v>
      </c>
      <c r="Y67" s="31">
        <f t="shared" si="33"/>
        <v>-0.23577630642107494</v>
      </c>
      <c r="Z67" s="31">
        <f t="shared" si="34"/>
        <v>-13.289664001761166</v>
      </c>
      <c r="AA67" s="31">
        <f t="shared" si="35"/>
        <v>8.9903150568710328E-5</v>
      </c>
      <c r="AB67" s="31">
        <f t="shared" si="36"/>
        <v>-0.26068568488827848</v>
      </c>
      <c r="AC67" s="31">
        <f t="shared" si="48"/>
        <v>6.8919071725180718E-6</v>
      </c>
      <c r="AD67" s="31">
        <f t="shared" si="37"/>
        <v>7.2177216401386038E-2</v>
      </c>
      <c r="AE67" s="31">
        <f t="shared" si="49"/>
        <v>2.3709958585367885</v>
      </c>
      <c r="AF67" s="31">
        <f t="shared" si="50"/>
        <v>-13.478172470248058</v>
      </c>
      <c r="AG67" s="31">
        <f t="shared" si="5"/>
        <v>92.110410468749379</v>
      </c>
      <c r="AH67" s="31">
        <f t="shared" si="38"/>
        <v>-66.198137116937659</v>
      </c>
      <c r="AI67" s="31">
        <f t="shared" si="39"/>
        <v>-89.971931720408804</v>
      </c>
      <c r="AJ67" s="31">
        <f t="shared" si="51"/>
        <v>0.13382082314652166</v>
      </c>
      <c r="AK67" s="31">
        <f t="shared" si="40"/>
        <v>10.03174729436569</v>
      </c>
      <c r="AL67" s="32">
        <f t="shared" si="41"/>
        <v>-1.2479517648851594E-4</v>
      </c>
      <c r="AM67" s="31">
        <f t="shared" si="42"/>
        <v>-0.30713431166711624</v>
      </c>
      <c r="AN67" s="31">
        <f t="shared" si="52"/>
        <v>26.045969379781752</v>
      </c>
      <c r="AO67" s="31">
        <f t="shared" si="53"/>
        <v>-80.247318737710231</v>
      </c>
      <c r="AP67" s="30">
        <f t="shared" si="11"/>
        <v>23.609121289162623</v>
      </c>
      <c r="AQ67" s="30">
        <f t="shared" si="12"/>
        <v>-27.95880017344075</v>
      </c>
      <c r="AR67" s="31">
        <f t="shared" si="54"/>
        <v>24.067286354040412</v>
      </c>
      <c r="AS67" s="33">
        <f t="shared" si="55"/>
        <v>-93.725491207958285</v>
      </c>
      <c r="AT67" s="31">
        <f t="shared" si="43"/>
        <v>7.7146197324262939E-15</v>
      </c>
      <c r="AU67" s="31">
        <f t="shared" si="44"/>
        <v>2.4453602988626307E-6</v>
      </c>
      <c r="AV67" s="32">
        <f t="shared" si="45"/>
        <v>0</v>
      </c>
      <c r="AW67" s="31">
        <f t="shared" si="46"/>
        <v>-9.7814411954505295E-8</v>
      </c>
      <c r="AX67" s="34">
        <f t="shared" si="56"/>
        <v>7.7146197324262939E-15</v>
      </c>
      <c r="AY67" s="35">
        <f t="shared" si="57"/>
        <v>2.3475458869081254E-6</v>
      </c>
      <c r="AZ67" s="10">
        <f t="shared" si="58"/>
        <v>24.067286354040419</v>
      </c>
      <c r="BA67" s="10">
        <f t="shared" si="59"/>
        <v>-93.725488860412398</v>
      </c>
      <c r="BB67" s="10">
        <f t="shared" si="60"/>
        <v>86.274511139587602</v>
      </c>
      <c r="BC67" s="48"/>
      <c r="BD67" s="46">
        <f t="shared" si="61"/>
        <v>24</v>
      </c>
      <c r="BE67" s="46">
        <f t="shared" si="62"/>
        <v>-94</v>
      </c>
      <c r="BF67" s="46">
        <f t="shared" si="63"/>
        <v>86</v>
      </c>
    </row>
    <row r="68" spans="22:58" x14ac:dyDescent="0.3">
      <c r="V68" s="29">
        <v>1.64</v>
      </c>
      <c r="W68" s="38">
        <f t="shared" si="47"/>
        <v>436.51583224016611</v>
      </c>
      <c r="X68" s="30">
        <f t="shared" si="18"/>
        <v>2.6066753699001226</v>
      </c>
      <c r="Y68" s="31">
        <f t="shared" si="33"/>
        <v>-0.24657841454686111</v>
      </c>
      <c r="Z68" s="31">
        <f t="shared" si="34"/>
        <v>-13.587866404333415</v>
      </c>
      <c r="AA68" s="31">
        <f t="shared" si="35"/>
        <v>9.4140109598466035E-5</v>
      </c>
      <c r="AB68" s="31">
        <f t="shared" si="36"/>
        <v>-0.26675774778457279</v>
      </c>
      <c r="AC68" s="31">
        <f t="shared" si="48"/>
        <v>7.216712482543885E-6</v>
      </c>
      <c r="AD68" s="31">
        <f t="shared" si="37"/>
        <v>7.3858437904598631E-2</v>
      </c>
      <c r="AE68" s="31">
        <f t="shared" si="49"/>
        <v>2.3601983121753425</v>
      </c>
      <c r="AF68" s="31">
        <f t="shared" si="50"/>
        <v>-13.780765714213388</v>
      </c>
      <c r="AG68" s="31">
        <f t="shared" ref="AG68:AG131" si="64">DC_gain_comp</f>
        <v>92.110410468749379</v>
      </c>
      <c r="AH68" s="31">
        <f t="shared" si="38"/>
        <v>-66.398137070028824</v>
      </c>
      <c r="AI68" s="31">
        <f t="shared" si="39"/>
        <v>-89.972570632356536</v>
      </c>
      <c r="AJ68" s="31">
        <f t="shared" si="51"/>
        <v>0.14002699148702721</v>
      </c>
      <c r="AK68" s="31">
        <f t="shared" si="40"/>
        <v>10.260507502066236</v>
      </c>
      <c r="AL68" s="32">
        <f t="shared" si="41"/>
        <v>-1.3067650347711547E-4</v>
      </c>
      <c r="AM68" s="31">
        <f t="shared" si="42"/>
        <v>-0.31428824694494972</v>
      </c>
      <c r="AN68" s="31">
        <f t="shared" si="52"/>
        <v>25.852169713704104</v>
      </c>
      <c r="AO68" s="31">
        <f t="shared" si="53"/>
        <v>-80.026351377235258</v>
      </c>
      <c r="AP68" s="30">
        <f t="shared" ref="AP68:AP131" si="65">-20*LOG(GmPS*Rsns)</f>
        <v>23.609121289162623</v>
      </c>
      <c r="AQ68" s="30">
        <f t="shared" ref="AQ68:AQ131" si="66">20*LOG(Vref/Vout)</f>
        <v>-27.95880017344075</v>
      </c>
      <c r="AR68" s="31">
        <f t="shared" si="54"/>
        <v>23.862689141601322</v>
      </c>
      <c r="AS68" s="33">
        <f t="shared" si="55"/>
        <v>-93.807117091448646</v>
      </c>
      <c r="AT68" s="31">
        <f t="shared" si="43"/>
        <v>7.7146197324262939E-15</v>
      </c>
      <c r="AU68" s="31">
        <f t="shared" si="44"/>
        <v>2.5023200574277016E-6</v>
      </c>
      <c r="AV68" s="32">
        <f t="shared" si="45"/>
        <v>0</v>
      </c>
      <c r="AW68" s="31">
        <f t="shared" si="46"/>
        <v>-1.0009280229710813E-7</v>
      </c>
      <c r="AX68" s="34">
        <f t="shared" si="56"/>
        <v>7.7146197324262939E-15</v>
      </c>
      <c r="AY68" s="35">
        <f t="shared" si="57"/>
        <v>2.4022272551305933E-6</v>
      </c>
      <c r="AZ68" s="10">
        <f t="shared" si="58"/>
        <v>23.862689141601329</v>
      </c>
      <c r="BA68" s="10">
        <f t="shared" si="59"/>
        <v>-93.807114689221393</v>
      </c>
      <c r="BB68" s="10">
        <f t="shared" si="60"/>
        <v>86.192885310778607</v>
      </c>
      <c r="BC68" s="37"/>
      <c r="BD68" s="46">
        <f t="shared" si="61"/>
        <v>24</v>
      </c>
      <c r="BE68" s="46">
        <f t="shared" si="62"/>
        <v>-94</v>
      </c>
      <c r="BF68" s="46">
        <f t="shared" si="63"/>
        <v>86</v>
      </c>
    </row>
    <row r="69" spans="22:58" x14ac:dyDescent="0.3">
      <c r="V69" s="29">
        <v>1.65</v>
      </c>
      <c r="W69" s="36">
        <f t="shared" si="47"/>
        <v>446.68359215096325</v>
      </c>
      <c r="X69" s="30">
        <f t="shared" ref="X69:X132" si="67">DC_gain_power</f>
        <v>2.6066753699001226</v>
      </c>
      <c r="Y69" s="31">
        <f t="shared" si="33"/>
        <v>-0.25786088697607945</v>
      </c>
      <c r="Z69" s="31">
        <f t="shared" si="34"/>
        <v>-13.892240011456165</v>
      </c>
      <c r="AA69" s="31">
        <f t="shared" si="35"/>
        <v>9.8576745925478001E-5</v>
      </c>
      <c r="AB69" s="31">
        <f t="shared" si="36"/>
        <v>-0.27297124099088527</v>
      </c>
      <c r="AC69" s="31">
        <f t="shared" si="48"/>
        <v>7.5568253663176595E-6</v>
      </c>
      <c r="AD69" s="31">
        <f t="shared" si="37"/>
        <v>7.557881995562149E-2</v>
      </c>
      <c r="AE69" s="31">
        <f t="shared" si="49"/>
        <v>2.3489206164953349</v>
      </c>
      <c r="AF69" s="31">
        <f t="shared" si="50"/>
        <v>-14.089632432491429</v>
      </c>
      <c r="AG69" s="31">
        <f t="shared" si="64"/>
        <v>92.110410468749379</v>
      </c>
      <c r="AH69" s="31">
        <f t="shared" si="38"/>
        <v>-66.598137025231225</v>
      </c>
      <c r="AI69" s="31">
        <f t="shared" si="39"/>
        <v>-89.973195000899366</v>
      </c>
      <c r="AJ69" s="31">
        <f t="shared" si="51"/>
        <v>0.14651615595400377</v>
      </c>
      <c r="AK69" s="31">
        <f t="shared" si="40"/>
        <v>10.494254351754073</v>
      </c>
      <c r="AL69" s="32">
        <f t="shared" si="41"/>
        <v>-1.3683500033013807E-4</v>
      </c>
      <c r="AM69" s="31">
        <f t="shared" si="42"/>
        <v>-0.32160880863558244</v>
      </c>
      <c r="AN69" s="31">
        <f t="shared" si="52"/>
        <v>25.658652764471828</v>
      </c>
      <c r="AO69" s="31">
        <f t="shared" si="53"/>
        <v>-79.800549457780889</v>
      </c>
      <c r="AP69" s="30">
        <f t="shared" si="65"/>
        <v>23.609121289162623</v>
      </c>
      <c r="AQ69" s="30">
        <f t="shared" si="66"/>
        <v>-27.95880017344075</v>
      </c>
      <c r="AR69" s="31">
        <f t="shared" si="54"/>
        <v>23.657894496689039</v>
      </c>
      <c r="AS69" s="33">
        <f t="shared" si="55"/>
        <v>-93.890181890272316</v>
      </c>
      <c r="AT69" s="31">
        <f t="shared" si="43"/>
        <v>7.7146197324262939E-15</v>
      </c>
      <c r="AU69" s="31">
        <f t="shared" si="44"/>
        <v>2.5606065792093412E-6</v>
      </c>
      <c r="AV69" s="32">
        <f t="shared" si="45"/>
        <v>0</v>
      </c>
      <c r="AW69" s="31">
        <f t="shared" si="46"/>
        <v>-1.0242426316837372E-7</v>
      </c>
      <c r="AX69" s="34">
        <f t="shared" si="56"/>
        <v>7.7146197324262939E-15</v>
      </c>
      <c r="AY69" s="35">
        <f t="shared" si="57"/>
        <v>2.4581823160409674E-6</v>
      </c>
      <c r="AZ69" s="10">
        <f t="shared" si="58"/>
        <v>23.657894496689046</v>
      </c>
      <c r="BA69" s="10">
        <f t="shared" si="59"/>
        <v>-93.890179432089994</v>
      </c>
      <c r="BB69" s="10">
        <f t="shared" si="60"/>
        <v>86.109820567910006</v>
      </c>
      <c r="BC69" s="48"/>
      <c r="BD69" s="46">
        <f t="shared" si="61"/>
        <v>24</v>
      </c>
      <c r="BE69" s="46">
        <f t="shared" si="62"/>
        <v>-94</v>
      </c>
      <c r="BF69" s="46">
        <f t="shared" si="63"/>
        <v>86</v>
      </c>
    </row>
    <row r="70" spans="22:58" x14ac:dyDescent="0.3">
      <c r="V70" s="29">
        <v>1.66</v>
      </c>
      <c r="W70" s="38">
        <f t="shared" si="47"/>
        <v>457.08818961487509</v>
      </c>
      <c r="X70" s="30">
        <f t="shared" si="67"/>
        <v>2.6066753699001226</v>
      </c>
      <c r="Y70" s="31">
        <f t="shared" ref="Y70:Y133" si="68">20*LOG(1/SQRT((W70/fp)^2+1))</f>
        <v>-0.26964375471558139</v>
      </c>
      <c r="Z70" s="31">
        <f t="shared" ref="Z70:Z133" si="69">-180/PI()*ATAN(W70/fp)</f>
        <v>-14.202877459032369</v>
      </c>
      <c r="AA70" s="31">
        <f t="shared" ref="AA70:AA133" si="70">20*LOG(SQRT((W70/fzRHP)^2+1))</f>
        <v>1.0322246962181245E-4</v>
      </c>
      <c r="AB70" s="31">
        <f t="shared" ref="AB70:AB133" si="71">-180/PI()*ATAN(W70/fzRHP)</f>
        <v>-0.27932945839863221</v>
      </c>
      <c r="AC70" s="31">
        <f t="shared" si="48"/>
        <v>7.9129672501909728E-6</v>
      </c>
      <c r="AD70" s="31">
        <f t="shared" ref="AD70:AD133" si="72">180/PI()*ATAN(W70/fzESR)</f>
        <v>7.7339274711374431E-2</v>
      </c>
      <c r="AE70" s="31">
        <f t="shared" si="49"/>
        <v>2.3371427506214135</v>
      </c>
      <c r="AF70" s="31">
        <f t="shared" si="50"/>
        <v>-14.404867642719626</v>
      </c>
      <c r="AG70" s="31">
        <f t="shared" si="64"/>
        <v>92.110410468749379</v>
      </c>
      <c r="AH70" s="31">
        <f t="shared" ref="AH70:AH133" si="73">20*LOG(1/SQRT((W70/fp_comp1)^2+1))</f>
        <v>-66.798136982449861</v>
      </c>
      <c r="AI70" s="31">
        <f t="shared" ref="AI70:AI133" si="74">-180/PI()*ATAN(W70/fp_comp1)</f>
        <v>-89.973805157085152</v>
      </c>
      <c r="AJ70" s="31">
        <f t="shared" si="51"/>
        <v>0.15330076908847182</v>
      </c>
      <c r="AK70" s="31">
        <f t="shared" ref="AK70:AK133" si="75">180/PI()*ATAN(W70/fz_comp)</f>
        <v>10.733080640774091</v>
      </c>
      <c r="AL70" s="32">
        <f t="shared" ref="AL70:AL133" si="76">20*LOG(1/SQRT((W70/fp_comp2)^2+1))</f>
        <v>-1.4328372883976596E-4</v>
      </c>
      <c r="AM70" s="31">
        <f t="shared" ref="AM70:AM133" si="77">-180/PI()*ATAN(W70/fp_comp2)</f>
        <v>-0.32909987724112849</v>
      </c>
      <c r="AN70" s="31">
        <f t="shared" si="52"/>
        <v>25.465430971659149</v>
      </c>
      <c r="AO70" s="31">
        <f t="shared" si="53"/>
        <v>-79.569824393552196</v>
      </c>
      <c r="AP70" s="30">
        <f t="shared" si="65"/>
        <v>23.609121289162623</v>
      </c>
      <c r="AQ70" s="30">
        <f t="shared" si="66"/>
        <v>-27.95880017344075</v>
      </c>
      <c r="AR70" s="31">
        <f t="shared" si="54"/>
        <v>23.452894838002436</v>
      </c>
      <c r="AS70" s="33">
        <f t="shared" si="55"/>
        <v>-93.974692036271819</v>
      </c>
      <c r="AT70" s="31">
        <f t="shared" ref="AT70:AT133" si="78">20*LOG(SQRT((W70/fz_ff)^2+1))</f>
        <v>7.7146197324262939E-15</v>
      </c>
      <c r="AU70" s="31">
        <f t="shared" ref="AU70:AU133" si="79">180/PI()*ATAN(W70/fz_ff)</f>
        <v>2.620250768492912E-6</v>
      </c>
      <c r="AV70" s="32">
        <f t="shared" ref="AV70:AV133" si="80">20*LOG(1/SQRT((W70/fp_ff)^2+1))</f>
        <v>0</v>
      </c>
      <c r="AW70" s="31">
        <f t="shared" ref="AW70:AW133" si="81">-180/PI()*ATAN(W70/fp_ff)</f>
        <v>-1.0481003073971656E-7</v>
      </c>
      <c r="AX70" s="34">
        <f t="shared" si="56"/>
        <v>7.7146197324262939E-15</v>
      </c>
      <c r="AY70" s="35">
        <f t="shared" si="57"/>
        <v>2.5154407377531956E-6</v>
      </c>
      <c r="AZ70" s="10">
        <f t="shared" si="58"/>
        <v>23.452894838002443</v>
      </c>
      <c r="BA70" s="10">
        <f t="shared" si="59"/>
        <v>-93.974689520831078</v>
      </c>
      <c r="BB70" s="10">
        <f t="shared" si="60"/>
        <v>86.025310479168922</v>
      </c>
      <c r="BC70" s="37"/>
      <c r="BD70" s="46">
        <f t="shared" si="61"/>
        <v>23</v>
      </c>
      <c r="BE70" s="46">
        <f t="shared" si="62"/>
        <v>-94</v>
      </c>
      <c r="BF70" s="46">
        <f t="shared" si="63"/>
        <v>86</v>
      </c>
    </row>
    <row r="71" spans="22:58" x14ac:dyDescent="0.3">
      <c r="V71" s="29">
        <v>1.67</v>
      </c>
      <c r="W71" s="36">
        <f t="shared" ref="W71:W134" si="82">10*10^V71</f>
        <v>467.73514128719819</v>
      </c>
      <c r="X71" s="30">
        <f t="shared" si="67"/>
        <v>2.6066753699001226</v>
      </c>
      <c r="Y71" s="31">
        <f t="shared" si="68"/>
        <v>-0.28194776390862047</v>
      </c>
      <c r="Z71" s="31">
        <f t="shared" si="69"/>
        <v>-14.519870372293436</v>
      </c>
      <c r="AA71" s="31">
        <f t="shared" si="70"/>
        <v>1.0808713420571497E-4</v>
      </c>
      <c r="AB71" s="31">
        <f t="shared" si="71"/>
        <v>-0.28583577059208587</v>
      </c>
      <c r="AC71" s="31">
        <f t="shared" ref="AC71:AC134" si="83">20*LOG(SQRT((W71/fzESR)^2+1))</f>
        <v>8.2858935508930534E-6</v>
      </c>
      <c r="AD71" s="31">
        <f t="shared" si="72"/>
        <v>7.9140735574967744E-2</v>
      </c>
      <c r="AE71" s="31">
        <f t="shared" ref="AE71:AE134" si="84">X71+Y71+AA71+AC71</f>
        <v>2.3248439790192585</v>
      </c>
      <c r="AF71" s="31">
        <f t="shared" ref="AF71:AF134" si="85">Z71+AB71+AD71</f>
        <v>-14.726565407310556</v>
      </c>
      <c r="AG71" s="31">
        <f t="shared" si="64"/>
        <v>92.110410468749379</v>
      </c>
      <c r="AH71" s="31">
        <f t="shared" si="73"/>
        <v>-66.99813694159397</v>
      </c>
      <c r="AI71" s="31">
        <f t="shared" si="74"/>
        <v>-89.974401424426262</v>
      </c>
      <c r="AJ71" s="31">
        <f t="shared" ref="AJ71:AJ134" si="86">20*LOG(SQRT((W71/fz_comp)^2+1))</f>
        <v>0.1603937893921242</v>
      </c>
      <c r="AK71" s="31">
        <f t="shared" si="75"/>
        <v>10.977079785391371</v>
      </c>
      <c r="AL71" s="32">
        <f t="shared" si="76"/>
        <v>-1.5003636629516584E-4</v>
      </c>
      <c r="AM71" s="31">
        <f t="shared" si="77"/>
        <v>-0.33676542360031492</v>
      </c>
      <c r="AN71" s="31">
        <f t="shared" ref="AN71:AN134" si="87">AG71+AH71+AJ71+AL71</f>
        <v>25.272517280181237</v>
      </c>
      <c r="AO71" s="31">
        <f t="shared" ref="AO71:AO134" si="88">AI71+AK71+AM71</f>
        <v>-79.334087062635206</v>
      </c>
      <c r="AP71" s="30">
        <f t="shared" si="65"/>
        <v>23.609121289162623</v>
      </c>
      <c r="AQ71" s="30">
        <f t="shared" si="66"/>
        <v>-27.95880017344075</v>
      </c>
      <c r="AR71" s="31">
        <f t="shared" ref="AR71:AR134" si="89">AE71+AN71+AP71+AQ71</f>
        <v>23.24768237492237</v>
      </c>
      <c r="AS71" s="33">
        <f t="shared" ref="AS71:AS134" si="90">AF71+AO71</f>
        <v>-94.060652469945765</v>
      </c>
      <c r="AT71" s="31">
        <f t="shared" si="78"/>
        <v>9.6432746655328662E-15</v>
      </c>
      <c r="AU71" s="31">
        <f t="shared" si="79"/>
        <v>2.681284249417057E-6</v>
      </c>
      <c r="AV71" s="32">
        <f t="shared" si="80"/>
        <v>0</v>
      </c>
      <c r="AW71" s="31">
        <f t="shared" si="81"/>
        <v>-1.0725136997668236E-7</v>
      </c>
      <c r="AX71" s="34">
        <f t="shared" ref="AX71:AX134" si="91">AT71+AV71</f>
        <v>9.6432746655328662E-15</v>
      </c>
      <c r="AY71" s="35">
        <f t="shared" ref="AY71:AY134" si="92">AU71+AW71</f>
        <v>2.5740328794403747E-6</v>
      </c>
      <c r="AZ71" s="10">
        <f t="shared" ref="AZ71:AZ134" si="93">AR71+AX71</f>
        <v>23.24768237492238</v>
      </c>
      <c r="BA71" s="10">
        <f t="shared" ref="BA71:BA134" si="94">AS71+AY71</f>
        <v>-94.060649895912888</v>
      </c>
      <c r="BB71" s="10">
        <f t="shared" ref="BB71:BB134" si="95">BA71+180</f>
        <v>85.939350104087112</v>
      </c>
      <c r="BC71" s="48"/>
      <c r="BD71" s="46">
        <f t="shared" ref="BD71:BD134" si="96">ROUND(AZ71,0)</f>
        <v>23</v>
      </c>
      <c r="BE71" s="46">
        <f t="shared" ref="BE71:BE134" si="97">ROUND(BA71,0)</f>
        <v>-94</v>
      </c>
      <c r="BF71" s="46">
        <f t="shared" ref="BF71:BF134" si="98">ROUND(BB71,0)</f>
        <v>86</v>
      </c>
    </row>
    <row r="72" spans="22:58" x14ac:dyDescent="0.3">
      <c r="V72" s="29">
        <v>1.68</v>
      </c>
      <c r="W72" s="38">
        <f t="shared" si="82"/>
        <v>478.63009232263857</v>
      </c>
      <c r="X72" s="30">
        <f t="shared" si="67"/>
        <v>2.6066753699001226</v>
      </c>
      <c r="Y72" s="31">
        <f t="shared" si="68"/>
        <v>-0.29479439053690126</v>
      </c>
      <c r="Z72" s="31">
        <f t="shared" si="69"/>
        <v>-14.843309168843421</v>
      </c>
      <c r="AA72" s="31">
        <f t="shared" si="70"/>
        <v>1.131810575269835E-4</v>
      </c>
      <c r="AB72" s="31">
        <f t="shared" si="71"/>
        <v>-0.29249362663251083</v>
      </c>
      <c r="AC72" s="31">
        <f t="shared" si="83"/>
        <v>8.6763952936494077E-6</v>
      </c>
      <c r="AD72" s="31">
        <f t="shared" si="72"/>
        <v>8.0984157690541445E-2</v>
      </c>
      <c r="AE72" s="31">
        <f t="shared" si="84"/>
        <v>2.3120028368160419</v>
      </c>
      <c r="AF72" s="31">
        <f t="shared" si="85"/>
        <v>-15.054818637785392</v>
      </c>
      <c r="AG72" s="31">
        <f t="shared" si="64"/>
        <v>92.110410468749379</v>
      </c>
      <c r="AH72" s="31">
        <f t="shared" si="73"/>
        <v>-67.198136902576906</v>
      </c>
      <c r="AI72" s="31">
        <f t="shared" si="74"/>
        <v>-89.974984119070967</v>
      </c>
      <c r="AJ72" s="31">
        <f t="shared" si="86"/>
        <v>0.16780869799257886</v>
      </c>
      <c r="AK72" s="31">
        <f t="shared" si="75"/>
        <v>11.226345739537797</v>
      </c>
      <c r="AL72" s="32">
        <f t="shared" si="76"/>
        <v>-1.5710723449791555E-4</v>
      </c>
      <c r="AM72" s="31">
        <f t="shared" si="77"/>
        <v>-0.34460951098898085</v>
      </c>
      <c r="AN72" s="31">
        <f t="shared" si="87"/>
        <v>25.079925156930557</v>
      </c>
      <c r="AO72" s="31">
        <f t="shared" si="88"/>
        <v>-79.09324789052215</v>
      </c>
      <c r="AP72" s="30">
        <f t="shared" si="65"/>
        <v>23.609121289162623</v>
      </c>
      <c r="AQ72" s="30">
        <f t="shared" si="66"/>
        <v>-27.95880017344075</v>
      </c>
      <c r="AR72" s="31">
        <f t="shared" si="89"/>
        <v>23.042249109468472</v>
      </c>
      <c r="AS72" s="33">
        <f t="shared" si="90"/>
        <v>-94.148066528307538</v>
      </c>
      <c r="AT72" s="31">
        <f t="shared" si="78"/>
        <v>9.6432746655328662E-15</v>
      </c>
      <c r="AU72" s="31">
        <f t="shared" si="79"/>
        <v>2.7437393827412373E-6</v>
      </c>
      <c r="AV72" s="32">
        <f t="shared" si="80"/>
        <v>0</v>
      </c>
      <c r="AW72" s="31">
        <f t="shared" si="81"/>
        <v>-1.0974957530964958E-7</v>
      </c>
      <c r="AX72" s="34">
        <f t="shared" si="91"/>
        <v>9.6432746655328662E-15</v>
      </c>
      <c r="AY72" s="35">
        <f t="shared" si="92"/>
        <v>2.6339898074315875E-6</v>
      </c>
      <c r="AZ72" s="10">
        <f t="shared" si="93"/>
        <v>23.042249109468482</v>
      </c>
      <c r="BA72" s="10">
        <f t="shared" si="94"/>
        <v>-94.14806389431773</v>
      </c>
      <c r="BB72" s="10">
        <f t="shared" si="95"/>
        <v>85.85193610568227</v>
      </c>
      <c r="BC72" s="37"/>
      <c r="BD72" s="46">
        <f t="shared" si="96"/>
        <v>23</v>
      </c>
      <c r="BE72" s="46">
        <f t="shared" si="97"/>
        <v>-94</v>
      </c>
      <c r="BF72" s="46">
        <f t="shared" si="98"/>
        <v>86</v>
      </c>
    </row>
    <row r="73" spans="22:58" x14ac:dyDescent="0.3">
      <c r="V73" s="29">
        <v>1.69</v>
      </c>
      <c r="W73" s="36">
        <f t="shared" si="82"/>
        <v>489.77881936844631</v>
      </c>
      <c r="X73" s="30">
        <f t="shared" si="67"/>
        <v>2.6066753699001226</v>
      </c>
      <c r="Y73" s="31">
        <f t="shared" si="68"/>
        <v>-0.30820585438659687</v>
      </c>
      <c r="Z73" s="31">
        <f t="shared" si="69"/>
        <v>-15.173282850218976</v>
      </c>
      <c r="AA73" s="31">
        <f t="shared" si="70"/>
        <v>1.1851504365486676E-4</v>
      </c>
      <c r="AB73" s="31">
        <f t="shared" si="71"/>
        <v>-0.29930655588369631</v>
      </c>
      <c r="AC73" s="31">
        <f t="shared" si="83"/>
        <v>9.0853007765859837E-6</v>
      </c>
      <c r="AD73" s="31">
        <f t="shared" si="72"/>
        <v>8.2870518449627131E-2</v>
      </c>
      <c r="AE73" s="31">
        <f t="shared" si="84"/>
        <v>2.2985971158579575</v>
      </c>
      <c r="AF73" s="31">
        <f t="shared" si="85"/>
        <v>-15.389718887653045</v>
      </c>
      <c r="AG73" s="31">
        <f t="shared" si="64"/>
        <v>92.110410468749379</v>
      </c>
      <c r="AH73" s="31">
        <f t="shared" si="73"/>
        <v>-67.398136865315877</v>
      </c>
      <c r="AI73" s="31">
        <f t="shared" si="74"/>
        <v>-89.975553549971238</v>
      </c>
      <c r="AJ73" s="31">
        <f t="shared" si="86"/>
        <v>0.17555951548793555</v>
      </c>
      <c r="AK73" s="31">
        <f t="shared" si="75"/>
        <v>11.480972906456534</v>
      </c>
      <c r="AL73" s="32">
        <f t="shared" si="76"/>
        <v>-1.6451133011374623E-4</v>
      </c>
      <c r="AM73" s="31">
        <f t="shared" si="77"/>
        <v>-0.35263629726923729</v>
      </c>
      <c r="AN73" s="31">
        <f t="shared" si="87"/>
        <v>24.887668607591326</v>
      </c>
      <c r="AO73" s="31">
        <f t="shared" si="88"/>
        <v>-78.847216940783952</v>
      </c>
      <c r="AP73" s="30">
        <f t="shared" si="65"/>
        <v>23.609121289162623</v>
      </c>
      <c r="AQ73" s="30">
        <f t="shared" si="66"/>
        <v>-27.95880017344075</v>
      </c>
      <c r="AR73" s="31">
        <f t="shared" si="89"/>
        <v>22.836586839171162</v>
      </c>
      <c r="AS73" s="33">
        <f t="shared" si="90"/>
        <v>-94.236935828436998</v>
      </c>
      <c r="AT73" s="31">
        <f t="shared" si="78"/>
        <v>1.1571929598639439E-14</v>
      </c>
      <c r="AU73" s="31">
        <f t="shared" si="79"/>
        <v>2.8076492830038296E-6</v>
      </c>
      <c r="AV73" s="32">
        <f t="shared" si="80"/>
        <v>0</v>
      </c>
      <c r="AW73" s="31">
        <f t="shared" si="81"/>
        <v>-1.1230597132015327E-7</v>
      </c>
      <c r="AX73" s="34">
        <f t="shared" si="91"/>
        <v>1.1571929598639439E-14</v>
      </c>
      <c r="AY73" s="35">
        <f t="shared" si="92"/>
        <v>2.6953433116836762E-6</v>
      </c>
      <c r="AZ73" s="10">
        <f t="shared" si="93"/>
        <v>22.836586839171172</v>
      </c>
      <c r="BA73" s="10">
        <f t="shared" si="94"/>
        <v>-94.236933133093686</v>
      </c>
      <c r="BB73" s="10">
        <f t="shared" si="95"/>
        <v>85.763066866906314</v>
      </c>
      <c r="BC73" s="48"/>
      <c r="BD73" s="46">
        <f t="shared" si="96"/>
        <v>23</v>
      </c>
      <c r="BE73" s="46">
        <f t="shared" si="97"/>
        <v>-94</v>
      </c>
      <c r="BF73" s="46">
        <f t="shared" si="98"/>
        <v>86</v>
      </c>
    </row>
    <row r="74" spans="22:58" x14ac:dyDescent="0.3">
      <c r="V74" s="29">
        <v>1.7</v>
      </c>
      <c r="W74" s="38">
        <f t="shared" si="82"/>
        <v>501.18723362727235</v>
      </c>
      <c r="X74" s="30">
        <f t="shared" si="67"/>
        <v>2.6066753699001226</v>
      </c>
      <c r="Y74" s="31">
        <f t="shared" si="68"/>
        <v>-0.3222051321562216</v>
      </c>
      <c r="Z74" s="31">
        <f t="shared" si="69"/>
        <v>-15.509878781726016</v>
      </c>
      <c r="AA74" s="31">
        <f t="shared" si="70"/>
        <v>1.2410040578388098E-4</v>
      </c>
      <c r="AB74" s="31">
        <f t="shared" si="71"/>
        <v>-0.3062781698798378</v>
      </c>
      <c r="AC74" s="31">
        <f t="shared" si="83"/>
        <v>9.5134773431355576E-6</v>
      </c>
      <c r="AD74" s="31">
        <f t="shared" si="72"/>
        <v>8.480081800930131E-2</v>
      </c>
      <c r="AE74" s="31">
        <f t="shared" si="84"/>
        <v>2.2846038516270277</v>
      </c>
      <c r="AF74" s="31">
        <f t="shared" si="85"/>
        <v>-15.731356133596552</v>
      </c>
      <c r="AG74" s="31">
        <f t="shared" si="64"/>
        <v>92.110410468749379</v>
      </c>
      <c r="AH74" s="31">
        <f t="shared" si="73"/>
        <v>-67.598136829731885</v>
      </c>
      <c r="AI74" s="31">
        <f t="shared" si="74"/>
        <v>-89.976110019046416</v>
      </c>
      <c r="AJ74" s="31">
        <f t="shared" si="86"/>
        <v>0.18366081893231623</v>
      </c>
      <c r="AK74" s="31">
        <f t="shared" si="75"/>
        <v>11.741056042880498</v>
      </c>
      <c r="AL74" s="32">
        <f t="shared" si="76"/>
        <v>-1.7226435647446151E-4</v>
      </c>
      <c r="AM74" s="31">
        <f t="shared" si="77"/>
        <v>-0.36085003708840535</v>
      </c>
      <c r="AN74" s="31">
        <f t="shared" si="87"/>
        <v>24.695762193593335</v>
      </c>
      <c r="AO74" s="31">
        <f t="shared" si="88"/>
        <v>-78.595904013254327</v>
      </c>
      <c r="AP74" s="30">
        <f t="shared" si="65"/>
        <v>23.609121289162623</v>
      </c>
      <c r="AQ74" s="30">
        <f t="shared" si="66"/>
        <v>-27.95880017344075</v>
      </c>
      <c r="AR74" s="31">
        <f t="shared" si="89"/>
        <v>22.630687160942237</v>
      </c>
      <c r="AS74" s="33">
        <f t="shared" si="90"/>
        <v>-94.327260146850875</v>
      </c>
      <c r="AT74" s="31">
        <f t="shared" si="78"/>
        <v>1.1571929598639439E-14</v>
      </c>
      <c r="AU74" s="31">
        <f t="shared" si="79"/>
        <v>2.873047836079902E-6</v>
      </c>
      <c r="AV74" s="32">
        <f t="shared" si="80"/>
        <v>0</v>
      </c>
      <c r="AW74" s="31">
        <f t="shared" si="81"/>
        <v>-1.1492191344319619E-7</v>
      </c>
      <c r="AX74" s="34">
        <f t="shared" si="91"/>
        <v>1.1571929598639439E-14</v>
      </c>
      <c r="AY74" s="35">
        <f t="shared" si="92"/>
        <v>2.7581259226367059E-6</v>
      </c>
      <c r="AZ74" s="10">
        <f t="shared" si="93"/>
        <v>22.630687160942248</v>
      </c>
      <c r="BA74" s="10">
        <f t="shared" si="94"/>
        <v>-94.327257388724959</v>
      </c>
      <c r="BB74" s="10">
        <f t="shared" si="95"/>
        <v>85.672742611275041</v>
      </c>
      <c r="BC74" s="37"/>
      <c r="BD74" s="46">
        <f t="shared" si="96"/>
        <v>23</v>
      </c>
      <c r="BE74" s="46">
        <f t="shared" si="97"/>
        <v>-94</v>
      </c>
      <c r="BF74" s="46">
        <f t="shared" si="98"/>
        <v>86</v>
      </c>
    </row>
    <row r="75" spans="22:58" x14ac:dyDescent="0.3">
      <c r="V75" s="29">
        <v>1.71</v>
      </c>
      <c r="W75" s="36">
        <f t="shared" si="82"/>
        <v>512.86138399136485</v>
      </c>
      <c r="X75" s="30">
        <f t="shared" si="67"/>
        <v>2.6066753699001226</v>
      </c>
      <c r="Y75" s="31">
        <f t="shared" si="68"/>
        <v>-0.3368159695758639</v>
      </c>
      <c r="Z75" s="31">
        <f t="shared" si="69"/>
        <v>-15.853182460351716</v>
      </c>
      <c r="AA75" s="31">
        <f t="shared" si="70"/>
        <v>1.2994899021922276E-4</v>
      </c>
      <c r="AB75" s="31">
        <f t="shared" si="71"/>
        <v>-0.31341216423673929</v>
      </c>
      <c r="AC75" s="31">
        <f t="shared" si="83"/>
        <v>9.9618332026578778E-6</v>
      </c>
      <c r="AD75" s="31">
        <f t="shared" si="72"/>
        <v>8.6776079822403512E-2</v>
      </c>
      <c r="AE75" s="31">
        <f t="shared" si="84"/>
        <v>2.2699993111476804</v>
      </c>
      <c r="AF75" s="31">
        <f t="shared" si="85"/>
        <v>-16.079818544766052</v>
      </c>
      <c r="AG75" s="31">
        <f t="shared" si="64"/>
        <v>92.110410468749379</v>
      </c>
      <c r="AH75" s="31">
        <f t="shared" si="73"/>
        <v>-67.798136795749443</v>
      </c>
      <c r="AI75" s="31">
        <f t="shared" si="74"/>
        <v>-89.976653821343334</v>
      </c>
      <c r="AJ75" s="31">
        <f t="shared" si="86"/>
        <v>0.19212775891920769</v>
      </c>
      <c r="AK75" s="31">
        <f t="shared" si="75"/>
        <v>12.006690155375146</v>
      </c>
      <c r="AL75" s="32">
        <f t="shared" si="76"/>
        <v>-1.8038275687736204E-4</v>
      </c>
      <c r="AM75" s="31">
        <f t="shared" si="77"/>
        <v>-0.36925508412886732</v>
      </c>
      <c r="AN75" s="31">
        <f t="shared" si="87"/>
        <v>24.504221049162268</v>
      </c>
      <c r="AO75" s="31">
        <f t="shared" si="88"/>
        <v>-78.339218750097046</v>
      </c>
      <c r="AP75" s="30">
        <f t="shared" si="65"/>
        <v>23.609121289162623</v>
      </c>
      <c r="AQ75" s="30">
        <f t="shared" si="66"/>
        <v>-27.95880017344075</v>
      </c>
      <c r="AR75" s="31">
        <f t="shared" si="89"/>
        <v>22.42454147603182</v>
      </c>
      <c r="AS75" s="33">
        <f t="shared" si="90"/>
        <v>-94.419037294863102</v>
      </c>
      <c r="AT75" s="31">
        <f t="shared" si="78"/>
        <v>1.1571929598639439E-14</v>
      </c>
      <c r="AU75" s="31">
        <f t="shared" si="79"/>
        <v>2.9399697171479478E-6</v>
      </c>
      <c r="AV75" s="32">
        <f t="shared" si="80"/>
        <v>0</v>
      </c>
      <c r="AW75" s="31">
        <f t="shared" si="81"/>
        <v>-1.1759878868591803E-7</v>
      </c>
      <c r="AX75" s="34">
        <f t="shared" si="91"/>
        <v>1.1571929598639439E-14</v>
      </c>
      <c r="AY75" s="35">
        <f t="shared" si="92"/>
        <v>2.8223709284620297E-6</v>
      </c>
      <c r="AZ75" s="10">
        <f t="shared" si="93"/>
        <v>22.42454147603183</v>
      </c>
      <c r="BA75" s="10">
        <f t="shared" si="94"/>
        <v>-94.419034472492172</v>
      </c>
      <c r="BB75" s="10">
        <f t="shared" si="95"/>
        <v>85.580965527507828</v>
      </c>
      <c r="BC75" s="48"/>
      <c r="BD75" s="46">
        <f t="shared" si="96"/>
        <v>22</v>
      </c>
      <c r="BE75" s="46">
        <f t="shared" si="97"/>
        <v>-94</v>
      </c>
      <c r="BF75" s="46">
        <f t="shared" si="98"/>
        <v>86</v>
      </c>
    </row>
    <row r="76" spans="22:58" x14ac:dyDescent="0.3">
      <c r="V76" s="29">
        <v>1.72</v>
      </c>
      <c r="W76" s="38">
        <f t="shared" si="82"/>
        <v>524.80746024977282</v>
      </c>
      <c r="X76" s="30">
        <f t="shared" si="67"/>
        <v>2.6066753699001226</v>
      </c>
      <c r="Y76" s="31">
        <f t="shared" si="68"/>
        <v>-0.3520628923988337</v>
      </c>
      <c r="Z76" s="31">
        <f t="shared" si="69"/>
        <v>-16.20327727059529</v>
      </c>
      <c r="AA76" s="31">
        <f t="shared" si="70"/>
        <v>1.3607320150730787E-4</v>
      </c>
      <c r="AB76" s="31">
        <f t="shared" si="71"/>
        <v>-0.32071232060733457</v>
      </c>
      <c r="AC76" s="31">
        <f t="shared" si="83"/>
        <v>1.0431319374490796E-5</v>
      </c>
      <c r="AD76" s="31">
        <f t="shared" si="72"/>
        <v>8.8797351180100986E-2</v>
      </c>
      <c r="AE76" s="31">
        <f t="shared" si="84"/>
        <v>2.254758982022171</v>
      </c>
      <c r="AF76" s="31">
        <f t="shared" si="85"/>
        <v>-16.435192240022523</v>
      </c>
      <c r="AG76" s="31">
        <f t="shared" si="64"/>
        <v>92.110410468749379</v>
      </c>
      <c r="AH76" s="31">
        <f t="shared" si="73"/>
        <v>-67.998136763296458</v>
      </c>
      <c r="AI76" s="31">
        <f t="shared" si="74"/>
        <v>-89.977185245192786</v>
      </c>
      <c r="AJ76" s="31">
        <f t="shared" si="86"/>
        <v>0.20097607671429241</v>
      </c>
      <c r="AK76" s="31">
        <f t="shared" si="75"/>
        <v>12.277970388472545</v>
      </c>
      <c r="AL76" s="32">
        <f t="shared" si="76"/>
        <v>-1.8888374943915322E-4</v>
      </c>
      <c r="AM76" s="31">
        <f t="shared" si="77"/>
        <v>-0.37785589340999826</v>
      </c>
      <c r="AN76" s="31">
        <f t="shared" si="87"/>
        <v>24.313060898417774</v>
      </c>
      <c r="AO76" s="31">
        <f t="shared" si="88"/>
        <v>-78.077070750130247</v>
      </c>
      <c r="AP76" s="30">
        <f t="shared" si="65"/>
        <v>23.609121289162623</v>
      </c>
      <c r="AQ76" s="30">
        <f t="shared" si="66"/>
        <v>-27.95880017344075</v>
      </c>
      <c r="AR76" s="31">
        <f t="shared" si="89"/>
        <v>22.218140996161821</v>
      </c>
      <c r="AS76" s="33">
        <f t="shared" si="90"/>
        <v>-94.512262990152777</v>
      </c>
      <c r="AT76" s="31">
        <f t="shared" si="78"/>
        <v>1.1571929598639439E-14</v>
      </c>
      <c r="AU76" s="31">
        <f t="shared" si="79"/>
        <v>3.0084504090751277E-6</v>
      </c>
      <c r="AV76" s="32">
        <f t="shared" si="80"/>
        <v>0</v>
      </c>
      <c r="AW76" s="31">
        <f t="shared" si="81"/>
        <v>-1.2033801636300519E-7</v>
      </c>
      <c r="AX76" s="34">
        <f t="shared" si="91"/>
        <v>1.1571929598639439E-14</v>
      </c>
      <c r="AY76" s="35">
        <f t="shared" si="92"/>
        <v>2.8881123927121226E-6</v>
      </c>
      <c r="AZ76" s="10">
        <f t="shared" si="93"/>
        <v>22.218140996161832</v>
      </c>
      <c r="BA76" s="10">
        <f t="shared" si="94"/>
        <v>-94.512260102040386</v>
      </c>
      <c r="BB76" s="10">
        <f t="shared" si="95"/>
        <v>85.487739897959614</v>
      </c>
      <c r="BC76" s="37"/>
      <c r="BD76" s="46">
        <f t="shared" si="96"/>
        <v>22</v>
      </c>
      <c r="BE76" s="46">
        <f t="shared" si="97"/>
        <v>-95</v>
      </c>
      <c r="BF76" s="46">
        <f t="shared" si="98"/>
        <v>85</v>
      </c>
    </row>
    <row r="77" spans="22:58" x14ac:dyDescent="0.3">
      <c r="V77" s="29">
        <v>1.73</v>
      </c>
      <c r="W77" s="36">
        <f t="shared" si="82"/>
        <v>537.03179637025289</v>
      </c>
      <c r="X77" s="30">
        <f t="shared" si="67"/>
        <v>2.6066753699001226</v>
      </c>
      <c r="Y77" s="31">
        <f t="shared" si="68"/>
        <v>-0.36797121611835515</v>
      </c>
      <c r="Z77" s="31">
        <f t="shared" si="69"/>
        <v>-16.560244228111557</v>
      </c>
      <c r="AA77" s="31">
        <f t="shared" si="70"/>
        <v>1.4248602872489005E-4</v>
      </c>
      <c r="AB77" s="31">
        <f t="shared" si="71"/>
        <v>-0.32818250868254362</v>
      </c>
      <c r="AC77" s="31">
        <f t="shared" si="83"/>
        <v>1.0922931691786519E-5</v>
      </c>
      <c r="AD77" s="31">
        <f t="shared" si="72"/>
        <v>9.0865703767086414E-2</v>
      </c>
      <c r="AE77" s="31">
        <f t="shared" si="84"/>
        <v>2.2388575627421838</v>
      </c>
      <c r="AF77" s="31">
        <f t="shared" si="85"/>
        <v>-16.797561033027016</v>
      </c>
      <c r="AG77" s="31">
        <f t="shared" si="64"/>
        <v>92.110410468749379</v>
      </c>
      <c r="AH77" s="31">
        <f t="shared" si="73"/>
        <v>-68.198136732304093</v>
      </c>
      <c r="AI77" s="31">
        <f t="shared" si="74"/>
        <v>-89.977704572362384</v>
      </c>
      <c r="AJ77" s="31">
        <f t="shared" si="86"/>
        <v>0.21022212138397497</v>
      </c>
      <c r="AK77" s="31">
        <f t="shared" si="75"/>
        <v>12.55499190422122</v>
      </c>
      <c r="AL77" s="32">
        <f t="shared" si="76"/>
        <v>-1.97785363601827E-4</v>
      </c>
      <c r="AM77" s="31">
        <f t="shared" si="77"/>
        <v>-0.38665702364336568</v>
      </c>
      <c r="AN77" s="31">
        <f t="shared" si="87"/>
        <v>24.122298072465657</v>
      </c>
      <c r="AO77" s="31">
        <f t="shared" si="88"/>
        <v>-77.809369691784525</v>
      </c>
      <c r="AP77" s="30">
        <f t="shared" si="65"/>
        <v>23.609121289162623</v>
      </c>
      <c r="AQ77" s="30">
        <f t="shared" si="66"/>
        <v>-27.95880017344075</v>
      </c>
      <c r="AR77" s="31">
        <f t="shared" si="89"/>
        <v>22.011476750929717</v>
      </c>
      <c r="AS77" s="33">
        <f t="shared" si="90"/>
        <v>-94.606930724811548</v>
      </c>
      <c r="AT77" s="31">
        <f t="shared" si="78"/>
        <v>1.1571929598639439E-14</v>
      </c>
      <c r="AU77" s="31">
        <f t="shared" si="79"/>
        <v>3.0785262212307453E-6</v>
      </c>
      <c r="AV77" s="32">
        <f t="shared" si="80"/>
        <v>0</v>
      </c>
      <c r="AW77" s="31">
        <f t="shared" si="81"/>
        <v>-1.2314104884922993E-7</v>
      </c>
      <c r="AX77" s="34">
        <f t="shared" si="91"/>
        <v>1.1571929598639439E-14</v>
      </c>
      <c r="AY77" s="35">
        <f t="shared" si="92"/>
        <v>2.9553851723815152E-6</v>
      </c>
      <c r="AZ77" s="10">
        <f t="shared" si="93"/>
        <v>22.011476750929727</v>
      </c>
      <c r="BA77" s="10">
        <f t="shared" si="94"/>
        <v>-94.606927769426377</v>
      </c>
      <c r="BB77" s="10">
        <f t="shared" si="95"/>
        <v>85.393072230573623</v>
      </c>
      <c r="BC77" s="48"/>
      <c r="BD77" s="46">
        <f t="shared" si="96"/>
        <v>22</v>
      </c>
      <c r="BE77" s="46">
        <f t="shared" si="97"/>
        <v>-95</v>
      </c>
      <c r="BF77" s="46">
        <f t="shared" si="98"/>
        <v>85</v>
      </c>
    </row>
    <row r="78" spans="22:58" x14ac:dyDescent="0.3">
      <c r="V78" s="29">
        <v>1.74</v>
      </c>
      <c r="W78" s="38">
        <f t="shared" si="82"/>
        <v>549.54087385762466</v>
      </c>
      <c r="X78" s="30">
        <f t="shared" si="67"/>
        <v>2.6066753699001226</v>
      </c>
      <c r="Y78" s="31">
        <f t="shared" si="68"/>
        <v>-0.38456705425358639</v>
      </c>
      <c r="Z78" s="31">
        <f t="shared" si="69"/>
        <v>-16.924161711119616</v>
      </c>
      <c r="AA78" s="31">
        <f t="shared" si="70"/>
        <v>1.492010730269966E-4</v>
      </c>
      <c r="AB78" s="31">
        <f t="shared" si="71"/>
        <v>-0.33582668823850748</v>
      </c>
      <c r="AC78" s="31">
        <f t="shared" si="83"/>
        <v>1.1437712924920978E-5</v>
      </c>
      <c r="AD78" s="31">
        <f t="shared" si="72"/>
        <v>9.2982234229703517E-2</v>
      </c>
      <c r="AE78" s="31">
        <f t="shared" si="84"/>
        <v>2.2222689544324878</v>
      </c>
      <c r="AF78" s="31">
        <f t="shared" si="85"/>
        <v>-17.16700616512842</v>
      </c>
      <c r="AG78" s="31">
        <f t="shared" si="64"/>
        <v>92.110410468749379</v>
      </c>
      <c r="AH78" s="31">
        <f t="shared" si="73"/>
        <v>-68.398136702706609</v>
      </c>
      <c r="AI78" s="31">
        <f t="shared" si="74"/>
        <v>-89.9782120782059</v>
      </c>
      <c r="AJ78" s="31">
        <f t="shared" si="86"/>
        <v>0.21988286686002012</v>
      </c>
      <c r="AK78" s="31">
        <f t="shared" si="75"/>
        <v>12.837849752776766</v>
      </c>
      <c r="AL78" s="32">
        <f t="shared" si="76"/>
        <v>-2.0710647835812007E-4</v>
      </c>
      <c r="AM78" s="31">
        <f t="shared" si="77"/>
        <v>-0.39566313964241606</v>
      </c>
      <c r="AN78" s="31">
        <f t="shared" si="87"/>
        <v>23.931949526424432</v>
      </c>
      <c r="AO78" s="31">
        <f t="shared" si="88"/>
        <v>-77.53602546507156</v>
      </c>
      <c r="AP78" s="30">
        <f t="shared" si="65"/>
        <v>23.609121289162623</v>
      </c>
      <c r="AQ78" s="30">
        <f t="shared" si="66"/>
        <v>-27.95880017344075</v>
      </c>
      <c r="AR78" s="31">
        <f t="shared" si="89"/>
        <v>21.804539596578792</v>
      </c>
      <c r="AS78" s="33">
        <f t="shared" si="90"/>
        <v>-94.703031630199973</v>
      </c>
      <c r="AT78" s="31">
        <f t="shared" si="78"/>
        <v>1.3500584531746009E-14</v>
      </c>
      <c r="AU78" s="31">
        <f t="shared" si="79"/>
        <v>3.1502343087379718E-6</v>
      </c>
      <c r="AV78" s="32">
        <f t="shared" si="80"/>
        <v>0</v>
      </c>
      <c r="AW78" s="31">
        <f t="shared" si="81"/>
        <v>-1.2600937234951899E-7</v>
      </c>
      <c r="AX78" s="34">
        <f t="shared" si="91"/>
        <v>1.3500584531746009E-14</v>
      </c>
      <c r="AY78" s="35">
        <f t="shared" si="92"/>
        <v>3.0242249363884527E-6</v>
      </c>
      <c r="AZ78" s="10">
        <f t="shared" si="93"/>
        <v>21.804539596578806</v>
      </c>
      <c r="BA78" s="10">
        <f t="shared" si="94"/>
        <v>-94.703028605975035</v>
      </c>
      <c r="BB78" s="10">
        <f t="shared" si="95"/>
        <v>85.296971394024965</v>
      </c>
      <c r="BC78" s="37"/>
      <c r="BD78" s="46">
        <f t="shared" si="96"/>
        <v>22</v>
      </c>
      <c r="BE78" s="46">
        <f t="shared" si="97"/>
        <v>-95</v>
      </c>
      <c r="BF78" s="46">
        <f t="shared" si="98"/>
        <v>85</v>
      </c>
    </row>
    <row r="79" spans="22:58" x14ac:dyDescent="0.3">
      <c r="V79" s="29">
        <v>1.75</v>
      </c>
      <c r="W79" s="36">
        <f t="shared" si="82"/>
        <v>562.34132519034915</v>
      </c>
      <c r="X79" s="30">
        <f t="shared" si="67"/>
        <v>2.6066753699001226</v>
      </c>
      <c r="Y79" s="31">
        <f t="shared" si="68"/>
        <v>-0.40187732504111318</v>
      </c>
      <c r="Z79" s="31">
        <f t="shared" si="69"/>
        <v>-17.295105179593762</v>
      </c>
      <c r="AA79" s="31">
        <f t="shared" si="70"/>
        <v>1.5623257649219688E-4</v>
      </c>
      <c r="AB79" s="31">
        <f t="shared" si="71"/>
        <v>-0.34364891123126168</v>
      </c>
      <c r="AC79" s="31">
        <f t="shared" si="83"/>
        <v>1.1976754985902858E-5</v>
      </c>
      <c r="AD79" s="31">
        <f t="shared" si="72"/>
        <v>9.5148064757300213E-2</v>
      </c>
      <c r="AE79" s="31">
        <f t="shared" si="84"/>
        <v>2.2049662541904875</v>
      </c>
      <c r="AF79" s="31">
        <f t="shared" si="85"/>
        <v>-17.543606026067724</v>
      </c>
      <c r="AG79" s="31">
        <f t="shared" si="64"/>
        <v>92.110410468749379</v>
      </c>
      <c r="AH79" s="31">
        <f t="shared" si="73"/>
        <v>-68.598136674441236</v>
      </c>
      <c r="AI79" s="31">
        <f t="shared" si="74"/>
        <v>-89.978708031809333</v>
      </c>
      <c r="AJ79" s="31">
        <f t="shared" si="86"/>
        <v>0.22997592887447754</v>
      </c>
      <c r="AK79" s="31">
        <f t="shared" si="75"/>
        <v>13.126638733660414</v>
      </c>
      <c r="AL79" s="32">
        <f t="shared" si="76"/>
        <v>-2.1686686227862721E-4</v>
      </c>
      <c r="AM79" s="31">
        <f t="shared" si="77"/>
        <v>-0.40487901478788674</v>
      </c>
      <c r="AN79" s="31">
        <f t="shared" si="87"/>
        <v>23.742032856320343</v>
      </c>
      <c r="AO79" s="31">
        <f t="shared" si="88"/>
        <v>-77.2569483129368</v>
      </c>
      <c r="AP79" s="30">
        <f t="shared" si="65"/>
        <v>23.609121289162623</v>
      </c>
      <c r="AQ79" s="30">
        <f t="shared" si="66"/>
        <v>-27.95880017344075</v>
      </c>
      <c r="AR79" s="31">
        <f t="shared" si="89"/>
        <v>21.597320226232704</v>
      </c>
      <c r="AS79" s="33">
        <f t="shared" si="90"/>
        <v>-94.80055433900452</v>
      </c>
      <c r="AT79" s="31">
        <f t="shared" si="78"/>
        <v>1.3500584531746009E-14</v>
      </c>
      <c r="AU79" s="31">
        <f t="shared" si="79"/>
        <v>3.2236126921739715E-6</v>
      </c>
      <c r="AV79" s="32">
        <f t="shared" si="80"/>
        <v>0</v>
      </c>
      <c r="AW79" s="31">
        <f t="shared" si="81"/>
        <v>-1.28944507686959E-7</v>
      </c>
      <c r="AX79" s="34">
        <f t="shared" si="91"/>
        <v>1.3500584531746009E-14</v>
      </c>
      <c r="AY79" s="35">
        <f t="shared" si="92"/>
        <v>3.0946681844870126E-6</v>
      </c>
      <c r="AZ79" s="10">
        <f t="shared" si="93"/>
        <v>21.597320226232718</v>
      </c>
      <c r="BA79" s="10">
        <f t="shared" si="94"/>
        <v>-94.800551244336333</v>
      </c>
      <c r="BB79" s="10">
        <f t="shared" si="95"/>
        <v>85.199448755663667</v>
      </c>
      <c r="BC79" s="48"/>
      <c r="BD79" s="46">
        <f t="shared" si="96"/>
        <v>22</v>
      </c>
      <c r="BE79" s="46">
        <f t="shared" si="97"/>
        <v>-95</v>
      </c>
      <c r="BF79" s="46">
        <f t="shared" si="98"/>
        <v>85</v>
      </c>
    </row>
    <row r="80" spans="22:58" x14ac:dyDescent="0.3">
      <c r="V80" s="29">
        <v>1.76</v>
      </c>
      <c r="W80" s="38">
        <f t="shared" si="82"/>
        <v>575.43993733715695</v>
      </c>
      <c r="X80" s="30">
        <f t="shared" si="67"/>
        <v>2.6066753699001226</v>
      </c>
      <c r="Y80" s="31">
        <f t="shared" si="68"/>
        <v>-0.419929756360226</v>
      </c>
      <c r="Z80" s="31">
        <f t="shared" si="69"/>
        <v>-17.673146882327359</v>
      </c>
      <c r="AA80" s="31">
        <f t="shared" si="70"/>
        <v>1.6359545230178559E-4</v>
      </c>
      <c r="AB80" s="31">
        <f t="shared" si="71"/>
        <v>-0.35165332393993909</v>
      </c>
      <c r="AC80" s="31">
        <f t="shared" si="83"/>
        <v>1.2541201242711789E-5</v>
      </c>
      <c r="AD80" s="31">
        <f t="shared" si="72"/>
        <v>9.7364343677118034E-2</v>
      </c>
      <c r="AE80" s="31">
        <f t="shared" si="84"/>
        <v>2.186921750193441</v>
      </c>
      <c r="AF80" s="31">
        <f t="shared" si="85"/>
        <v>-17.92743586259018</v>
      </c>
      <c r="AG80" s="31">
        <f t="shared" si="64"/>
        <v>92.110410468749379</v>
      </c>
      <c r="AH80" s="31">
        <f t="shared" si="73"/>
        <v>-68.798136647448018</v>
      </c>
      <c r="AI80" s="31">
        <f t="shared" si="74"/>
        <v>-89.979192696133566</v>
      </c>
      <c r="AJ80" s="31">
        <f t="shared" si="86"/>
        <v>0.24051958169265558</v>
      </c>
      <c r="AK80" s="31">
        <f t="shared" si="75"/>
        <v>13.421453247318246</v>
      </c>
      <c r="AL80" s="32">
        <f t="shared" si="76"/>
        <v>-2.2708721541108651E-4</v>
      </c>
      <c r="AM80" s="31">
        <f t="shared" si="77"/>
        <v>-0.41430953355021488</v>
      </c>
      <c r="AN80" s="31">
        <f t="shared" si="87"/>
        <v>23.552566315778606</v>
      </c>
      <c r="AO80" s="31">
        <f t="shared" si="88"/>
        <v>-76.972048982365536</v>
      </c>
      <c r="AP80" s="30">
        <f t="shared" si="65"/>
        <v>23.609121289162623</v>
      </c>
      <c r="AQ80" s="30">
        <f t="shared" si="66"/>
        <v>-27.95880017344075</v>
      </c>
      <c r="AR80" s="31">
        <f t="shared" si="89"/>
        <v>21.38980918169392</v>
      </c>
      <c r="AS80" s="33">
        <f t="shared" si="90"/>
        <v>-94.899484844955708</v>
      </c>
      <c r="AT80" s="31">
        <f t="shared" si="78"/>
        <v>1.5429239464852578E-14</v>
      </c>
      <c r="AU80" s="31">
        <f t="shared" si="79"/>
        <v>3.2987002777289209E-6</v>
      </c>
      <c r="AV80" s="32">
        <f t="shared" si="80"/>
        <v>0</v>
      </c>
      <c r="AW80" s="31">
        <f t="shared" si="81"/>
        <v>-1.3194801110915698E-7</v>
      </c>
      <c r="AX80" s="34">
        <f t="shared" si="91"/>
        <v>1.5429239464852578E-14</v>
      </c>
      <c r="AY80" s="35">
        <f t="shared" si="92"/>
        <v>3.166752266619764E-6</v>
      </c>
      <c r="AZ80" s="10">
        <f t="shared" si="93"/>
        <v>21.389809181693934</v>
      </c>
      <c r="BA80" s="10">
        <f t="shared" si="94"/>
        <v>-94.899481678203443</v>
      </c>
      <c r="BB80" s="10">
        <f t="shared" si="95"/>
        <v>85.100518321796557</v>
      </c>
      <c r="BC80" s="37"/>
      <c r="BD80" s="46">
        <f t="shared" si="96"/>
        <v>21</v>
      </c>
      <c r="BE80" s="46">
        <f t="shared" si="97"/>
        <v>-95</v>
      </c>
      <c r="BF80" s="46">
        <f t="shared" si="98"/>
        <v>85</v>
      </c>
    </row>
    <row r="81" spans="22:58" x14ac:dyDescent="0.3">
      <c r="V81" s="29">
        <v>1.77</v>
      </c>
      <c r="W81" s="36">
        <f t="shared" si="82"/>
        <v>588.84365535558948</v>
      </c>
      <c r="X81" s="30">
        <f t="shared" si="67"/>
        <v>2.6066753699001226</v>
      </c>
      <c r="Y81" s="31">
        <f t="shared" si="68"/>
        <v>-0.43875288871276541</v>
      </c>
      <c r="Z81" s="31">
        <f t="shared" si="69"/>
        <v>-18.058355552041224</v>
      </c>
      <c r="AA81" s="31">
        <f t="shared" si="70"/>
        <v>1.7130531638010225E-4</v>
      </c>
      <c r="AB81" s="31">
        <f t="shared" si="71"/>
        <v>-0.35984416915961259</v>
      </c>
      <c r="AC81" s="31">
        <f t="shared" si="83"/>
        <v>1.3132248955137142E-5</v>
      </c>
      <c r="AD81" s="31">
        <f t="shared" si="72"/>
        <v>9.9632246063032198E-2</v>
      </c>
      <c r="AE81" s="31">
        <f t="shared" si="84"/>
        <v>2.1681069187526925</v>
      </c>
      <c r="AF81" s="31">
        <f t="shared" si="85"/>
        <v>-18.318567475137804</v>
      </c>
      <c r="AG81" s="31">
        <f t="shared" si="64"/>
        <v>92.110410468749379</v>
      </c>
      <c r="AH81" s="31">
        <f t="shared" si="73"/>
        <v>-68.998136621669701</v>
      </c>
      <c r="AI81" s="31">
        <f t="shared" si="74"/>
        <v>-89.979666328153755</v>
      </c>
      <c r="AJ81" s="31">
        <f t="shared" si="86"/>
        <v>0.2515327745650357</v>
      </c>
      <c r="AK81" s="31">
        <f t="shared" si="75"/>
        <v>13.72238713662199</v>
      </c>
      <c r="AL81" s="32">
        <f t="shared" si="76"/>
        <v>-2.3778921316865349E-4</v>
      </c>
      <c r="AM81" s="31">
        <f t="shared" si="77"/>
        <v>-0.42395969407024098</v>
      </c>
      <c r="AN81" s="31">
        <f t="shared" si="87"/>
        <v>23.363568832431543</v>
      </c>
      <c r="AO81" s="31">
        <f t="shared" si="88"/>
        <v>-76.681238885601999</v>
      </c>
      <c r="AP81" s="30">
        <f t="shared" si="65"/>
        <v>23.609121289162623</v>
      </c>
      <c r="AQ81" s="30">
        <f t="shared" si="66"/>
        <v>-27.95880017344075</v>
      </c>
      <c r="AR81" s="31">
        <f t="shared" si="89"/>
        <v>21.181996866906104</v>
      </c>
      <c r="AS81" s="33">
        <f t="shared" si="90"/>
        <v>-94.999806360739797</v>
      </c>
      <c r="AT81" s="31">
        <f t="shared" si="78"/>
        <v>1.5429239464852578E-14</v>
      </c>
      <c r="AU81" s="31">
        <f t="shared" si="79"/>
        <v>3.3755368778345845E-6</v>
      </c>
      <c r="AV81" s="32">
        <f t="shared" si="80"/>
        <v>0</v>
      </c>
      <c r="AW81" s="31">
        <f t="shared" si="81"/>
        <v>-1.3502147511338354E-7</v>
      </c>
      <c r="AX81" s="34">
        <f t="shared" si="91"/>
        <v>1.5429239464852578E-14</v>
      </c>
      <c r="AY81" s="35">
        <f t="shared" si="92"/>
        <v>3.240515402721201E-6</v>
      </c>
      <c r="AZ81" s="10">
        <f t="shared" si="93"/>
        <v>21.181996866906118</v>
      </c>
      <c r="BA81" s="10">
        <f t="shared" si="94"/>
        <v>-94.999803120224399</v>
      </c>
      <c r="BB81" s="10">
        <f t="shared" si="95"/>
        <v>85.000196879775601</v>
      </c>
      <c r="BC81" s="48"/>
      <c r="BD81" s="46">
        <f t="shared" si="96"/>
        <v>21</v>
      </c>
      <c r="BE81" s="46">
        <f t="shared" si="97"/>
        <v>-95</v>
      </c>
      <c r="BF81" s="46">
        <f t="shared" si="98"/>
        <v>85</v>
      </c>
    </row>
    <row r="82" spans="22:58" x14ac:dyDescent="0.3">
      <c r="V82" s="29">
        <v>1.78</v>
      </c>
      <c r="W82" s="38">
        <f t="shared" si="82"/>
        <v>602.55958607435821</v>
      </c>
      <c r="X82" s="30">
        <f t="shared" si="67"/>
        <v>2.6066753699001226</v>
      </c>
      <c r="Y82" s="31">
        <f t="shared" si="68"/>
        <v>-0.45837607607157688</v>
      </c>
      <c r="Z82" s="31">
        <f t="shared" si="69"/>
        <v>-18.45079608879746</v>
      </c>
      <c r="AA82" s="31">
        <f t="shared" si="70"/>
        <v>1.793785204881979E-4</v>
      </c>
      <c r="AB82" s="31">
        <f t="shared" si="71"/>
        <v>-0.36822578844491133</v>
      </c>
      <c r="AC82" s="31">
        <f t="shared" si="83"/>
        <v>1.3751151801258606E-5</v>
      </c>
      <c r="AD82" s="31">
        <f t="shared" si="72"/>
        <v>0.10195297435846434</v>
      </c>
      <c r="AE82" s="31">
        <f t="shared" si="84"/>
        <v>2.1484924235008349</v>
      </c>
      <c r="AF82" s="31">
        <f t="shared" si="85"/>
        <v>-18.717068902883906</v>
      </c>
      <c r="AG82" s="31">
        <f t="shared" si="64"/>
        <v>92.110410468749379</v>
      </c>
      <c r="AH82" s="31">
        <f t="shared" si="73"/>
        <v>-69.198136597051587</v>
      </c>
      <c r="AI82" s="31">
        <f t="shared" si="74"/>
        <v>-89.980129178995597</v>
      </c>
      <c r="AJ82" s="31">
        <f t="shared" si="86"/>
        <v>0.26303514781186726</v>
      </c>
      <c r="AK82" s="31">
        <f t="shared" si="75"/>
        <v>14.029533517964005</v>
      </c>
      <c r="AL82" s="32">
        <f t="shared" si="76"/>
        <v>-2.4899555227674073E-4</v>
      </c>
      <c r="AM82" s="31">
        <f t="shared" si="77"/>
        <v>-0.43383461079952779</v>
      </c>
      <c r="AN82" s="31">
        <f t="shared" si="87"/>
        <v>23.175060023957382</v>
      </c>
      <c r="AO82" s="31">
        <f t="shared" si="88"/>
        <v>-76.384430271831121</v>
      </c>
      <c r="AP82" s="30">
        <f t="shared" si="65"/>
        <v>23.609121289162623</v>
      </c>
      <c r="AQ82" s="30">
        <f t="shared" si="66"/>
        <v>-27.95880017344075</v>
      </c>
      <c r="AR82" s="31">
        <f t="shared" si="89"/>
        <v>20.973873563180092</v>
      </c>
      <c r="AS82" s="33">
        <f t="shared" si="90"/>
        <v>-95.10149917471503</v>
      </c>
      <c r="AT82" s="31">
        <f t="shared" si="78"/>
        <v>1.5429239464852578E-14</v>
      </c>
      <c r="AU82" s="31">
        <f t="shared" si="79"/>
        <v>3.4541632322733853E-6</v>
      </c>
      <c r="AV82" s="32">
        <f t="shared" si="80"/>
        <v>0</v>
      </c>
      <c r="AW82" s="31">
        <f t="shared" si="81"/>
        <v>-1.381665292909356E-7</v>
      </c>
      <c r="AX82" s="34">
        <f t="shared" si="91"/>
        <v>1.5429239464852578E-14</v>
      </c>
      <c r="AY82" s="35">
        <f t="shared" si="92"/>
        <v>3.3159967029824496E-6</v>
      </c>
      <c r="AZ82" s="10">
        <f t="shared" si="93"/>
        <v>20.973873563180106</v>
      </c>
      <c r="BA82" s="10">
        <f t="shared" si="94"/>
        <v>-95.101495858718323</v>
      </c>
      <c r="BB82" s="10">
        <f t="shared" si="95"/>
        <v>84.898504141281677</v>
      </c>
      <c r="BC82" s="37"/>
      <c r="BD82" s="46">
        <f t="shared" si="96"/>
        <v>21</v>
      </c>
      <c r="BE82" s="46">
        <f t="shared" si="97"/>
        <v>-95</v>
      </c>
      <c r="BF82" s="46">
        <f t="shared" si="98"/>
        <v>85</v>
      </c>
    </row>
    <row r="83" spans="22:58" x14ac:dyDescent="0.3">
      <c r="V83" s="29">
        <v>1.79</v>
      </c>
      <c r="W83" s="36">
        <f t="shared" si="82"/>
        <v>616.59500186148261</v>
      </c>
      <c r="X83" s="30">
        <f t="shared" si="67"/>
        <v>2.6066753699001226</v>
      </c>
      <c r="Y83" s="31">
        <f t="shared" si="68"/>
        <v>-0.47882948440528406</v>
      </c>
      <c r="Z83" s="31">
        <f t="shared" si="69"/>
        <v>-18.850529232078074</v>
      </c>
      <c r="AA83" s="31">
        <f t="shared" si="70"/>
        <v>1.8783218689805592E-4</v>
      </c>
      <c r="AB83" s="31">
        <f t="shared" si="71"/>
        <v>-0.37680262440557755</v>
      </c>
      <c r="AC83" s="31">
        <f t="shared" si="83"/>
        <v>1.4399222544713E-5</v>
      </c>
      <c r="AD83" s="31">
        <f t="shared" si="72"/>
        <v>0.10432775901379859</v>
      </c>
      <c r="AE83" s="31">
        <f t="shared" si="84"/>
        <v>2.1280481169042811</v>
      </c>
      <c r="AF83" s="31">
        <f t="shared" si="85"/>
        <v>-19.123004097469853</v>
      </c>
      <c r="AG83" s="31">
        <f t="shared" si="64"/>
        <v>92.110410468749379</v>
      </c>
      <c r="AH83" s="31">
        <f t="shared" si="73"/>
        <v>-69.398136573541478</v>
      </c>
      <c r="AI83" s="31">
        <f t="shared" si="74"/>
        <v>-89.980581494068502</v>
      </c>
      <c r="AJ83" s="31">
        <f t="shared" si="86"/>
        <v>0.27504704844676814</v>
      </c>
      <c r="AK83" s="31">
        <f t="shared" si="75"/>
        <v>14.342984601614958</v>
      </c>
      <c r="AL83" s="32">
        <f t="shared" si="76"/>
        <v>-2.6072999888176562E-4</v>
      </c>
      <c r="AM83" s="31">
        <f t="shared" si="77"/>
        <v>-0.44393951720165542</v>
      </c>
      <c r="AN83" s="31">
        <f t="shared" si="87"/>
        <v>22.987060213655788</v>
      </c>
      <c r="AO83" s="31">
        <f t="shared" si="88"/>
        <v>-76.0815364096552</v>
      </c>
      <c r="AP83" s="30">
        <f t="shared" si="65"/>
        <v>23.609121289162623</v>
      </c>
      <c r="AQ83" s="30">
        <f t="shared" si="66"/>
        <v>-27.95880017344075</v>
      </c>
      <c r="AR83" s="31">
        <f t="shared" si="89"/>
        <v>20.765429446281942</v>
      </c>
      <c r="AS83" s="33">
        <f t="shared" si="90"/>
        <v>-95.204540507125046</v>
      </c>
      <c r="AT83" s="31">
        <f t="shared" si="78"/>
        <v>1.5429239464852578E-14</v>
      </c>
      <c r="AU83" s="31">
        <f t="shared" si="79"/>
        <v>3.5346210297791945E-6</v>
      </c>
      <c r="AV83" s="32">
        <f t="shared" si="80"/>
        <v>0</v>
      </c>
      <c r="AW83" s="31">
        <f t="shared" si="81"/>
        <v>-1.4138484119116795E-7</v>
      </c>
      <c r="AX83" s="34">
        <f t="shared" si="91"/>
        <v>1.5429239464852578E-14</v>
      </c>
      <c r="AY83" s="35">
        <f t="shared" si="92"/>
        <v>3.3932361885880263E-6</v>
      </c>
      <c r="AZ83" s="10">
        <f t="shared" si="93"/>
        <v>20.765429446281956</v>
      </c>
      <c r="BA83" s="10">
        <f t="shared" si="94"/>
        <v>-95.204537113888861</v>
      </c>
      <c r="BB83" s="10">
        <f t="shared" si="95"/>
        <v>84.795462886111139</v>
      </c>
      <c r="BC83" s="48"/>
      <c r="BD83" s="46">
        <f t="shared" si="96"/>
        <v>21</v>
      </c>
      <c r="BE83" s="46">
        <f t="shared" si="97"/>
        <v>-95</v>
      </c>
      <c r="BF83" s="46">
        <f t="shared" si="98"/>
        <v>85</v>
      </c>
    </row>
    <row r="84" spans="22:58" x14ac:dyDescent="0.3">
      <c r="V84" s="29">
        <v>1.8</v>
      </c>
      <c r="W84" s="38">
        <f t="shared" si="82"/>
        <v>630.95734448019368</v>
      </c>
      <c r="X84" s="30">
        <f t="shared" si="67"/>
        <v>2.6066753699001226</v>
      </c>
      <c r="Y84" s="31">
        <f t="shared" si="68"/>
        <v>-0.50014408768185881</v>
      </c>
      <c r="Z84" s="31">
        <f t="shared" si="69"/>
        <v>-19.257611221993646</v>
      </c>
      <c r="AA84" s="31">
        <f t="shared" si="70"/>
        <v>1.9668424469549371E-4</v>
      </c>
      <c r="AB84" s="31">
        <f t="shared" si="71"/>
        <v>-0.38557922305514369</v>
      </c>
      <c r="AC84" s="31">
        <f t="shared" si="83"/>
        <v>1.5077835819602982E-5</v>
      </c>
      <c r="AD84" s="31">
        <f t="shared" si="72"/>
        <v>0.10675785913863692</v>
      </c>
      <c r="AE84" s="31">
        <f t="shared" si="84"/>
        <v>2.1067430442987787</v>
      </c>
      <c r="AF84" s="31">
        <f t="shared" si="85"/>
        <v>-19.536432585910152</v>
      </c>
      <c r="AG84" s="31">
        <f t="shared" si="64"/>
        <v>92.110410468749379</v>
      </c>
      <c r="AH84" s="31">
        <f t="shared" si="73"/>
        <v>-69.598136551089482</v>
      </c>
      <c r="AI84" s="31">
        <f t="shared" si="74"/>
        <v>-89.981023513195694</v>
      </c>
      <c r="AJ84" s="31">
        <f t="shared" si="86"/>
        <v>0.28758954523792118</v>
      </c>
      <c r="AK84" s="31">
        <f t="shared" si="75"/>
        <v>14.662831501032043</v>
      </c>
      <c r="AL84" s="32">
        <f t="shared" si="76"/>
        <v>-2.7301743893480828E-4</v>
      </c>
      <c r="AM84" s="31">
        <f t="shared" si="77"/>
        <v>-0.45427976851586649</v>
      </c>
      <c r="AN84" s="31">
        <f t="shared" si="87"/>
        <v>22.799590445458882</v>
      </c>
      <c r="AO84" s="31">
        <f t="shared" si="88"/>
        <v>-75.77247178067951</v>
      </c>
      <c r="AP84" s="30">
        <f t="shared" si="65"/>
        <v>23.609121289162623</v>
      </c>
      <c r="AQ84" s="30">
        <f t="shared" si="66"/>
        <v>-27.95880017344075</v>
      </c>
      <c r="AR84" s="31">
        <f t="shared" si="89"/>
        <v>20.556654605479537</v>
      </c>
      <c r="AS84" s="33">
        <f t="shared" si="90"/>
        <v>-95.308904366589658</v>
      </c>
      <c r="AT84" s="31">
        <f t="shared" si="78"/>
        <v>1.7357894397959149E-14</v>
      </c>
      <c r="AU84" s="31">
        <f t="shared" si="79"/>
        <v>3.6169529301412317E-6</v>
      </c>
      <c r="AV84" s="32">
        <f t="shared" si="80"/>
        <v>0</v>
      </c>
      <c r="AW84" s="31">
        <f t="shared" si="81"/>
        <v>-1.4467811720564948E-7</v>
      </c>
      <c r="AX84" s="34">
        <f t="shared" si="91"/>
        <v>1.7357894397959149E-14</v>
      </c>
      <c r="AY84" s="35">
        <f t="shared" si="92"/>
        <v>3.4722748129355821E-6</v>
      </c>
      <c r="AZ84" s="10">
        <f t="shared" si="93"/>
        <v>20.556654605479554</v>
      </c>
      <c r="BA84" s="10">
        <f t="shared" si="94"/>
        <v>-95.308900894314846</v>
      </c>
      <c r="BB84" s="10">
        <f t="shared" si="95"/>
        <v>84.691099105685154</v>
      </c>
      <c r="BC84" s="37"/>
      <c r="BD84" s="46">
        <f t="shared" si="96"/>
        <v>21</v>
      </c>
      <c r="BE84" s="46">
        <f t="shared" si="97"/>
        <v>-95</v>
      </c>
      <c r="BF84" s="46">
        <f t="shared" si="98"/>
        <v>85</v>
      </c>
    </row>
    <row r="85" spans="22:58" x14ac:dyDescent="0.3">
      <c r="V85" s="29">
        <v>1.81</v>
      </c>
      <c r="W85" s="36">
        <f t="shared" si="82"/>
        <v>645.65422903465583</v>
      </c>
      <c r="X85" s="30">
        <f t="shared" si="67"/>
        <v>2.6066753699001226</v>
      </c>
      <c r="Y85" s="31">
        <f t="shared" si="68"/>
        <v>-0.5223516611490957</v>
      </c>
      <c r="Z85" s="31">
        <f t="shared" si="69"/>
        <v>-19.672093450203064</v>
      </c>
      <c r="AA85" s="31">
        <f t="shared" si="70"/>
        <v>2.0595346778493404E-4</v>
      </c>
      <c r="AB85" s="31">
        <f t="shared" si="71"/>
        <v>-0.39456023621394698</v>
      </c>
      <c r="AC85" s="31">
        <f t="shared" si="83"/>
        <v>1.5788431036904363E-5</v>
      </c>
      <c r="AD85" s="31">
        <f t="shared" si="72"/>
        <v>0.10924456316923986</v>
      </c>
      <c r="AE85" s="31">
        <f t="shared" si="84"/>
        <v>2.0845454506498489</v>
      </c>
      <c r="AF85" s="31">
        <f t="shared" si="85"/>
        <v>-19.957409123247771</v>
      </c>
      <c r="AG85" s="31">
        <f t="shared" si="64"/>
        <v>92.110410468749379</v>
      </c>
      <c r="AH85" s="31">
        <f t="shared" si="73"/>
        <v>-69.798136529648005</v>
      </c>
      <c r="AI85" s="31">
        <f t="shared" si="74"/>
        <v>-89.981455470741338</v>
      </c>
      <c r="AJ85" s="31">
        <f t="shared" si="86"/>
        <v>0.30068444309752312</v>
      </c>
      <c r="AK85" s="31">
        <f t="shared" si="75"/>
        <v>14.9891640308304</v>
      </c>
      <c r="AL85" s="32">
        <f t="shared" si="76"/>
        <v>-2.8588393093716022E-4</v>
      </c>
      <c r="AM85" s="31">
        <f t="shared" si="77"/>
        <v>-0.46486084458447896</v>
      </c>
      <c r="AN85" s="31">
        <f t="shared" si="87"/>
        <v>22.612672498267962</v>
      </c>
      <c r="AO85" s="31">
        <f t="shared" si="88"/>
        <v>-75.457152284495422</v>
      </c>
      <c r="AP85" s="30">
        <f t="shared" si="65"/>
        <v>23.609121289162623</v>
      </c>
      <c r="AQ85" s="30">
        <f t="shared" si="66"/>
        <v>-27.95880017344075</v>
      </c>
      <c r="AR85" s="31">
        <f t="shared" si="89"/>
        <v>20.347539064639683</v>
      </c>
      <c r="AS85" s="33">
        <f t="shared" si="90"/>
        <v>-95.414561407743193</v>
      </c>
      <c r="AT85" s="31">
        <f t="shared" si="78"/>
        <v>1.928654933106572E-14</v>
      </c>
      <c r="AU85" s="31">
        <f t="shared" si="79"/>
        <v>3.7012025868228613E-6</v>
      </c>
      <c r="AV85" s="32">
        <f t="shared" si="80"/>
        <v>0</v>
      </c>
      <c r="AW85" s="31">
        <f t="shared" si="81"/>
        <v>-1.4804810347291467E-7</v>
      </c>
      <c r="AX85" s="34">
        <f t="shared" si="91"/>
        <v>1.928654933106572E-14</v>
      </c>
      <c r="AY85" s="35">
        <f t="shared" si="92"/>
        <v>3.5531544833499465E-6</v>
      </c>
      <c r="AZ85" s="10">
        <f t="shared" si="93"/>
        <v>20.347539064639701</v>
      </c>
      <c r="BA85" s="10">
        <f t="shared" si="94"/>
        <v>-95.414557854588708</v>
      </c>
      <c r="BB85" s="10">
        <f t="shared" si="95"/>
        <v>84.585442145411292</v>
      </c>
      <c r="BC85" s="48"/>
      <c r="BD85" s="46">
        <f t="shared" si="96"/>
        <v>20</v>
      </c>
      <c r="BE85" s="46">
        <f t="shared" si="97"/>
        <v>-95</v>
      </c>
      <c r="BF85" s="46">
        <f t="shared" si="98"/>
        <v>85</v>
      </c>
    </row>
    <row r="86" spans="22:58" x14ac:dyDescent="0.3">
      <c r="V86" s="29">
        <v>1.82</v>
      </c>
      <c r="W86" s="38">
        <f t="shared" si="82"/>
        <v>660.6934480075962</v>
      </c>
      <c r="X86" s="30">
        <f t="shared" si="67"/>
        <v>2.6066753699001226</v>
      </c>
      <c r="Y86" s="31">
        <f t="shared" si="68"/>
        <v>-0.54548477168704768</v>
      </c>
      <c r="Z86" s="31">
        <f t="shared" si="69"/>
        <v>-20.094022101248846</v>
      </c>
      <c r="AA86" s="31">
        <f t="shared" si="70"/>
        <v>2.1565951469622622E-4</v>
      </c>
      <c r="AB86" s="31">
        <f t="shared" si="71"/>
        <v>-0.40375042396771904</v>
      </c>
      <c r="AC86" s="31">
        <f t="shared" si="83"/>
        <v>1.6532515450944446E-5</v>
      </c>
      <c r="AD86" s="31">
        <f t="shared" si="72"/>
        <v>0.11178918955150545</v>
      </c>
      <c r="AE86" s="31">
        <f t="shared" si="84"/>
        <v>2.0614227902432218</v>
      </c>
      <c r="AF86" s="31">
        <f t="shared" si="85"/>
        <v>-20.38598333566506</v>
      </c>
      <c r="AG86" s="31">
        <f t="shared" si="64"/>
        <v>92.110410468749379</v>
      </c>
      <c r="AH86" s="31">
        <f t="shared" si="73"/>
        <v>-69.998136509171559</v>
      </c>
      <c r="AI86" s="31">
        <f t="shared" si="74"/>
        <v>-89.981877595734858</v>
      </c>
      <c r="AJ86" s="31">
        <f t="shared" si="86"/>
        <v>0.31435429668193487</v>
      </c>
      <c r="AK86" s="31">
        <f t="shared" si="75"/>
        <v>15.322070493159725</v>
      </c>
      <c r="AL86" s="32">
        <f t="shared" si="76"/>
        <v>-2.9935676117140837E-4</v>
      </c>
      <c r="AM86" s="31">
        <f t="shared" si="77"/>
        <v>-0.47568835274550697</v>
      </c>
      <c r="AN86" s="31">
        <f t="shared" si="87"/>
        <v>22.426328899498582</v>
      </c>
      <c r="AO86" s="31">
        <f t="shared" si="88"/>
        <v>-75.135495455320637</v>
      </c>
      <c r="AP86" s="30">
        <f t="shared" si="65"/>
        <v>23.609121289162623</v>
      </c>
      <c r="AQ86" s="30">
        <f t="shared" si="66"/>
        <v>-27.95880017344075</v>
      </c>
      <c r="AR86" s="31">
        <f t="shared" si="89"/>
        <v>20.138072805463679</v>
      </c>
      <c r="AS86" s="33">
        <f t="shared" si="90"/>
        <v>-95.521478790985697</v>
      </c>
      <c r="AT86" s="31">
        <f t="shared" si="78"/>
        <v>1.928654933106572E-14</v>
      </c>
      <c r="AU86" s="31">
        <f t="shared" si="79"/>
        <v>3.7874146701072335E-6</v>
      </c>
      <c r="AV86" s="32">
        <f t="shared" si="80"/>
        <v>0</v>
      </c>
      <c r="AW86" s="31">
        <f t="shared" si="81"/>
        <v>-1.5149658680428952E-7</v>
      </c>
      <c r="AX86" s="34">
        <f t="shared" si="91"/>
        <v>1.928654933106572E-14</v>
      </c>
      <c r="AY86" s="35">
        <f t="shared" si="92"/>
        <v>3.6359180833029441E-6</v>
      </c>
      <c r="AZ86" s="10">
        <f t="shared" si="93"/>
        <v>20.138072805463697</v>
      </c>
      <c r="BA86" s="10">
        <f t="shared" si="94"/>
        <v>-95.52147515506762</v>
      </c>
      <c r="BB86" s="10">
        <f t="shared" si="95"/>
        <v>84.47852484493238</v>
      </c>
      <c r="BC86" s="37"/>
      <c r="BD86" s="46">
        <f t="shared" si="96"/>
        <v>20</v>
      </c>
      <c r="BE86" s="46">
        <f t="shared" si="97"/>
        <v>-96</v>
      </c>
      <c r="BF86" s="46">
        <f t="shared" si="98"/>
        <v>84</v>
      </c>
    </row>
    <row r="87" spans="22:58" x14ac:dyDescent="0.3">
      <c r="V87" s="29">
        <v>1.83</v>
      </c>
      <c r="W87" s="36">
        <f t="shared" si="82"/>
        <v>676.0829753919819</v>
      </c>
      <c r="X87" s="30">
        <f t="shared" si="67"/>
        <v>2.6066753699001226</v>
      </c>
      <c r="Y87" s="31">
        <f t="shared" si="68"/>
        <v>-0.56957676502575005</v>
      </c>
      <c r="Z87" s="31">
        <f t="shared" si="69"/>
        <v>-20.523437785144438</v>
      </c>
      <c r="AA87" s="31">
        <f t="shared" si="70"/>
        <v>2.2582297025704399E-4</v>
      </c>
      <c r="AB87" s="31">
        <f t="shared" si="71"/>
        <v>-0.41315465718301692</v>
      </c>
      <c r="AC87" s="31">
        <f t="shared" si="83"/>
        <v>1.7311667347377677E-5</v>
      </c>
      <c r="AD87" s="31">
        <f t="shared" si="72"/>
        <v>0.11439308743984775</v>
      </c>
      <c r="AE87" s="31">
        <f t="shared" si="84"/>
        <v>2.0373417395119771</v>
      </c>
      <c r="AF87" s="31">
        <f t="shared" si="85"/>
        <v>-20.822199354887609</v>
      </c>
      <c r="AG87" s="31">
        <f t="shared" si="64"/>
        <v>92.110410468749379</v>
      </c>
      <c r="AH87" s="31">
        <f t="shared" si="73"/>
        <v>-70.198136489616701</v>
      </c>
      <c r="AI87" s="31">
        <f t="shared" si="74"/>
        <v>-89.982290111992299</v>
      </c>
      <c r="AJ87" s="31">
        <f t="shared" si="86"/>
        <v>0.32862242307674788</v>
      </c>
      <c r="AK87" s="31">
        <f t="shared" si="75"/>
        <v>15.661637452262971</v>
      </c>
      <c r="AL87" s="32">
        <f t="shared" si="76"/>
        <v>-3.134645015340046E-4</v>
      </c>
      <c r="AM87" s="31">
        <f t="shared" si="77"/>
        <v>-0.48676803079196118</v>
      </c>
      <c r="AN87" s="31">
        <f t="shared" si="87"/>
        <v>22.240582937707892</v>
      </c>
      <c r="AO87" s="31">
        <f t="shared" si="88"/>
        <v>-74.807420690521298</v>
      </c>
      <c r="AP87" s="30">
        <f t="shared" si="65"/>
        <v>23.609121289162623</v>
      </c>
      <c r="AQ87" s="30">
        <f t="shared" si="66"/>
        <v>-27.95880017344075</v>
      </c>
      <c r="AR87" s="31">
        <f t="shared" si="89"/>
        <v>19.928245792941738</v>
      </c>
      <c r="AS87" s="33">
        <f t="shared" si="90"/>
        <v>-95.629620045408899</v>
      </c>
      <c r="AT87" s="31">
        <f t="shared" si="78"/>
        <v>1.928654933106572E-14</v>
      </c>
      <c r="AU87" s="31">
        <f t="shared" si="79"/>
        <v>3.8756348907820553E-6</v>
      </c>
      <c r="AV87" s="32">
        <f t="shared" si="80"/>
        <v>0</v>
      </c>
      <c r="AW87" s="31">
        <f t="shared" si="81"/>
        <v>-1.5502539563128244E-7</v>
      </c>
      <c r="AX87" s="34">
        <f t="shared" si="91"/>
        <v>1.928654933106572E-14</v>
      </c>
      <c r="AY87" s="35">
        <f t="shared" si="92"/>
        <v>3.720609495150773E-6</v>
      </c>
      <c r="AZ87" s="10">
        <f t="shared" si="93"/>
        <v>19.928245792941755</v>
      </c>
      <c r="BA87" s="10">
        <f t="shared" si="94"/>
        <v>-95.6296163247994</v>
      </c>
      <c r="BB87" s="10">
        <f t="shared" si="95"/>
        <v>84.3703836752006</v>
      </c>
      <c r="BC87" s="48"/>
      <c r="BD87" s="46">
        <f t="shared" si="96"/>
        <v>20</v>
      </c>
      <c r="BE87" s="46">
        <f t="shared" si="97"/>
        <v>-96</v>
      </c>
      <c r="BF87" s="46">
        <f t="shared" si="98"/>
        <v>84</v>
      </c>
    </row>
    <row r="88" spans="22:58" x14ac:dyDescent="0.3">
      <c r="V88" s="29">
        <v>1.84</v>
      </c>
      <c r="W88" s="38">
        <f t="shared" si="82"/>
        <v>691.8309709189366</v>
      </c>
      <c r="X88" s="30">
        <f t="shared" si="67"/>
        <v>2.6066753699001226</v>
      </c>
      <c r="Y88" s="31">
        <f t="shared" si="68"/>
        <v>-0.59466174962153051</v>
      </c>
      <c r="Z88" s="31">
        <f t="shared" si="69"/>
        <v>-20.960375162189887</v>
      </c>
      <c r="AA88" s="31">
        <f t="shared" si="70"/>
        <v>2.3646538922908968E-4</v>
      </c>
      <c r="AB88" s="31">
        <f t="shared" si="71"/>
        <v>-0.42277792008078824</v>
      </c>
      <c r="AC88" s="31">
        <f t="shared" si="83"/>
        <v>1.8127539391230822E-5</v>
      </c>
      <c r="AD88" s="31">
        <f t="shared" si="72"/>
        <v>0.11705763741234448</v>
      </c>
      <c r="AE88" s="31">
        <f t="shared" si="84"/>
        <v>2.0122682132072125</v>
      </c>
      <c r="AF88" s="31">
        <f t="shared" si="85"/>
        <v>-21.26609544485833</v>
      </c>
      <c r="AG88" s="31">
        <f t="shared" si="64"/>
        <v>92.110410468749379</v>
      </c>
      <c r="AH88" s="31">
        <f t="shared" si="73"/>
        <v>-70.398136470941949</v>
      </c>
      <c r="AI88" s="31">
        <f t="shared" si="74"/>
        <v>-89.982693238235115</v>
      </c>
      <c r="AJ88" s="31">
        <f t="shared" si="86"/>
        <v>0.34351291343248169</v>
      </c>
      <c r="AK88" s="31">
        <f t="shared" si="75"/>
        <v>16.007949497034957</v>
      </c>
      <c r="AL88" s="32">
        <f t="shared" si="76"/>
        <v>-3.2823707009975786E-4</v>
      </c>
      <c r="AM88" s="31">
        <f t="shared" si="77"/>
        <v>-0.49810574999933332</v>
      </c>
      <c r="AN88" s="31">
        <f t="shared" si="87"/>
        <v>22.05545867416981</v>
      </c>
      <c r="AO88" s="31">
        <f t="shared" si="88"/>
        <v>-74.472849491199497</v>
      </c>
      <c r="AP88" s="30">
        <f t="shared" si="65"/>
        <v>23.609121289162623</v>
      </c>
      <c r="AQ88" s="30">
        <f t="shared" si="66"/>
        <v>-27.95880017344075</v>
      </c>
      <c r="AR88" s="31">
        <f t="shared" si="89"/>
        <v>19.718048003098893</v>
      </c>
      <c r="AS88" s="33">
        <f t="shared" si="90"/>
        <v>-95.738944936057834</v>
      </c>
      <c r="AT88" s="31">
        <f t="shared" si="78"/>
        <v>2.1215204264172291E-14</v>
      </c>
      <c r="AU88" s="31">
        <f t="shared" si="79"/>
        <v>3.9659100243760627E-6</v>
      </c>
      <c r="AV88" s="32">
        <f t="shared" si="80"/>
        <v>0</v>
      </c>
      <c r="AW88" s="31">
        <f t="shared" si="81"/>
        <v>-1.5863640097504275E-7</v>
      </c>
      <c r="AX88" s="34">
        <f t="shared" si="91"/>
        <v>2.1215204264172291E-14</v>
      </c>
      <c r="AY88" s="35">
        <f t="shared" si="92"/>
        <v>3.8072736234010198E-6</v>
      </c>
      <c r="AZ88" s="10">
        <f t="shared" si="93"/>
        <v>19.718048003098914</v>
      </c>
      <c r="BA88" s="10">
        <f t="shared" si="94"/>
        <v>-95.738941128784205</v>
      </c>
      <c r="BB88" s="10">
        <f t="shared" si="95"/>
        <v>84.261058871215795</v>
      </c>
      <c r="BC88" s="37"/>
      <c r="BD88" s="46">
        <f t="shared" si="96"/>
        <v>20</v>
      </c>
      <c r="BE88" s="46">
        <f t="shared" si="97"/>
        <v>-96</v>
      </c>
      <c r="BF88" s="46">
        <f t="shared" si="98"/>
        <v>84</v>
      </c>
    </row>
    <row r="89" spans="22:58" x14ac:dyDescent="0.3">
      <c r="V89" s="29">
        <v>1.85</v>
      </c>
      <c r="W89" s="36">
        <f t="shared" si="82"/>
        <v>707.94578438413862</v>
      </c>
      <c r="X89" s="30">
        <f t="shared" si="67"/>
        <v>2.6066753699001226</v>
      </c>
      <c r="Y89" s="31">
        <f t="shared" si="68"/>
        <v>-0.62077457698685967</v>
      </c>
      <c r="Z89" s="31">
        <f t="shared" si="69"/>
        <v>-21.404862561139364</v>
      </c>
      <c r="AA89" s="31">
        <f t="shared" si="70"/>
        <v>2.4760934200246436E-4</v>
      </c>
      <c r="AB89" s="31">
        <f t="shared" si="71"/>
        <v>-0.43262531286939365</v>
      </c>
      <c r="AC89" s="31">
        <f t="shared" si="83"/>
        <v>1.8981862135016911E-5</v>
      </c>
      <c r="AD89" s="31">
        <f t="shared" si="72"/>
        <v>0.1197842522025326</v>
      </c>
      <c r="AE89" s="31">
        <f t="shared" si="84"/>
        <v>1.9861673841174006</v>
      </c>
      <c r="AF89" s="31">
        <f t="shared" si="85"/>
        <v>-21.717703621806226</v>
      </c>
      <c r="AG89" s="31">
        <f t="shared" si="64"/>
        <v>92.110410468749379</v>
      </c>
      <c r="AH89" s="31">
        <f t="shared" si="73"/>
        <v>-70.598136453107713</v>
      </c>
      <c r="AI89" s="31">
        <f t="shared" si="74"/>
        <v>-89.983087188205999</v>
      </c>
      <c r="AJ89" s="31">
        <f t="shared" si="86"/>
        <v>0.35905064340821857</v>
      </c>
      <c r="AK89" s="31">
        <f t="shared" si="75"/>
        <v>16.361088991446</v>
      </c>
      <c r="AL89" s="32">
        <f t="shared" si="76"/>
        <v>-3.437057945130301E-4</v>
      </c>
      <c r="AM89" s="31">
        <f t="shared" si="77"/>
        <v>-0.50970751822279825</v>
      </c>
      <c r="AN89" s="31">
        <f t="shared" si="87"/>
        <v>21.870980953255369</v>
      </c>
      <c r="AO89" s="31">
        <f t="shared" si="88"/>
        <v>-74.1317057149828</v>
      </c>
      <c r="AP89" s="30">
        <f t="shared" si="65"/>
        <v>23.609121289162623</v>
      </c>
      <c r="AQ89" s="30">
        <f t="shared" si="66"/>
        <v>-27.95880017344075</v>
      </c>
      <c r="AR89" s="31">
        <f t="shared" si="89"/>
        <v>19.507469453094643</v>
      </c>
      <c r="AS89" s="33">
        <f t="shared" si="90"/>
        <v>-95.849409336789023</v>
      </c>
      <c r="AT89" s="31">
        <f t="shared" si="78"/>
        <v>2.3143859197278861E-14</v>
      </c>
      <c r="AU89" s="31">
        <f t="shared" si="79"/>
        <v>4.0582879359600226E-6</v>
      </c>
      <c r="AV89" s="32">
        <f t="shared" si="80"/>
        <v>0</v>
      </c>
      <c r="AW89" s="31">
        <f t="shared" si="81"/>
        <v>-1.6233151743840117E-7</v>
      </c>
      <c r="AX89" s="34">
        <f t="shared" si="91"/>
        <v>2.3143859197278861E-14</v>
      </c>
      <c r="AY89" s="35">
        <f t="shared" si="92"/>
        <v>3.8959564185216212E-6</v>
      </c>
      <c r="AZ89" s="10">
        <f t="shared" si="93"/>
        <v>19.507469453094668</v>
      </c>
      <c r="BA89" s="10">
        <f t="shared" si="94"/>
        <v>-95.849405440832598</v>
      </c>
      <c r="BB89" s="10">
        <f t="shared" si="95"/>
        <v>84.150594559167402</v>
      </c>
      <c r="BC89" s="48"/>
      <c r="BD89" s="46">
        <f t="shared" si="96"/>
        <v>20</v>
      </c>
      <c r="BE89" s="46">
        <f t="shared" si="97"/>
        <v>-96</v>
      </c>
      <c r="BF89" s="46">
        <f t="shared" si="98"/>
        <v>84</v>
      </c>
    </row>
    <row r="90" spans="22:58" x14ac:dyDescent="0.3">
      <c r="V90" s="29">
        <v>1.86</v>
      </c>
      <c r="W90" s="38">
        <f t="shared" si="82"/>
        <v>724.4359600749907</v>
      </c>
      <c r="X90" s="30">
        <f t="shared" si="67"/>
        <v>2.6066753699001226</v>
      </c>
      <c r="Y90" s="31">
        <f t="shared" si="68"/>
        <v>-0.64795081827255563</v>
      </c>
      <c r="Z90" s="31">
        <f t="shared" si="69"/>
        <v>-21.856921591997548</v>
      </c>
      <c r="AA90" s="31">
        <f t="shared" si="70"/>
        <v>2.5927846244255066E-4</v>
      </c>
      <c r="AB90" s="31">
        <f t="shared" si="71"/>
        <v>-0.44270205443843297</v>
      </c>
      <c r="AC90" s="31">
        <f t="shared" si="83"/>
        <v>1.9876447688845635E-5</v>
      </c>
      <c r="AD90" s="31">
        <f t="shared" si="72"/>
        <v>0.12257437744823749</v>
      </c>
      <c r="AE90" s="31">
        <f t="shared" si="84"/>
        <v>1.9590037065376982</v>
      </c>
      <c r="AF90" s="31">
        <f t="shared" si="85"/>
        <v>-22.177049268987741</v>
      </c>
      <c r="AG90" s="31">
        <f t="shared" si="64"/>
        <v>92.110410468749379</v>
      </c>
      <c r="AH90" s="31">
        <f t="shared" si="73"/>
        <v>-70.798136436076135</v>
      </c>
      <c r="AI90" s="31">
        <f t="shared" si="74"/>
        <v>-89.983472170782264</v>
      </c>
      <c r="AJ90" s="31">
        <f t="shared" si="86"/>
        <v>0.37526128227211497</v>
      </c>
      <c r="AK90" s="31">
        <f t="shared" si="75"/>
        <v>16.721135812749441</v>
      </c>
      <c r="AL90" s="32">
        <f t="shared" si="76"/>
        <v>-3.5990347839784159E-4</v>
      </c>
      <c r="AM90" s="31">
        <f t="shared" si="77"/>
        <v>-0.5215794830657009</v>
      </c>
      <c r="AN90" s="31">
        <f t="shared" si="87"/>
        <v>21.68717541146696</v>
      </c>
      <c r="AO90" s="31">
        <f t="shared" si="88"/>
        <v>-73.783915841098533</v>
      </c>
      <c r="AP90" s="30">
        <f t="shared" si="65"/>
        <v>23.609121289162623</v>
      </c>
      <c r="AQ90" s="30">
        <f t="shared" si="66"/>
        <v>-27.95880017344075</v>
      </c>
      <c r="AR90" s="31">
        <f t="shared" si="89"/>
        <v>19.296500233726533</v>
      </c>
      <c r="AS90" s="33">
        <f t="shared" si="90"/>
        <v>-95.960965110086278</v>
      </c>
      <c r="AT90" s="31">
        <f t="shared" si="78"/>
        <v>2.3143859197278861E-14</v>
      </c>
      <c r="AU90" s="31">
        <f t="shared" si="79"/>
        <v>4.1528176055254159E-6</v>
      </c>
      <c r="AV90" s="32">
        <f t="shared" si="80"/>
        <v>0</v>
      </c>
      <c r="AW90" s="31">
        <f t="shared" si="81"/>
        <v>-1.6611270422101695E-7</v>
      </c>
      <c r="AX90" s="34">
        <f t="shared" si="91"/>
        <v>2.3143859197278861E-14</v>
      </c>
      <c r="AY90" s="35">
        <f t="shared" si="92"/>
        <v>3.9867049013043993E-6</v>
      </c>
      <c r="AZ90" s="10">
        <f t="shared" si="93"/>
        <v>19.296500233726558</v>
      </c>
      <c r="BA90" s="10">
        <f t="shared" si="94"/>
        <v>-95.960961123381381</v>
      </c>
      <c r="BB90" s="10">
        <f t="shared" si="95"/>
        <v>84.039038876618619</v>
      </c>
      <c r="BC90" s="37"/>
      <c r="BD90" s="46">
        <f t="shared" si="96"/>
        <v>19</v>
      </c>
      <c r="BE90" s="46">
        <f t="shared" si="97"/>
        <v>-96</v>
      </c>
      <c r="BF90" s="46">
        <f t="shared" si="98"/>
        <v>84</v>
      </c>
    </row>
    <row r="91" spans="22:58" x14ac:dyDescent="0.3">
      <c r="V91" s="29">
        <v>1.87</v>
      </c>
      <c r="W91" s="36">
        <f t="shared" si="82"/>
        <v>741.31024130091816</v>
      </c>
      <c r="X91" s="30">
        <f t="shared" si="67"/>
        <v>2.6066753699001226</v>
      </c>
      <c r="Y91" s="31">
        <f t="shared" si="68"/>
        <v>-0.67622673690707802</v>
      </c>
      <c r="Z91" s="31">
        <f t="shared" si="69"/>
        <v>-22.316566754881514</v>
      </c>
      <c r="AA91" s="31">
        <f t="shared" si="70"/>
        <v>2.7149749797988204E-4</v>
      </c>
      <c r="AB91" s="31">
        <f t="shared" si="71"/>
        <v>-0.45301348511476047</v>
      </c>
      <c r="AC91" s="31">
        <f t="shared" si="83"/>
        <v>2.0813193566029764E-5</v>
      </c>
      <c r="AD91" s="31">
        <f t="shared" si="72"/>
        <v>0.12542949245783411</v>
      </c>
      <c r="AE91" s="31">
        <f t="shared" si="84"/>
        <v>1.9307409436845904</v>
      </c>
      <c r="AF91" s="31">
        <f t="shared" si="85"/>
        <v>-22.64415074753844</v>
      </c>
      <c r="AG91" s="31">
        <f t="shared" si="64"/>
        <v>92.110410468749379</v>
      </c>
      <c r="AH91" s="31">
        <f t="shared" si="73"/>
        <v>-70.998136419811118</v>
      </c>
      <c r="AI91" s="31">
        <f t="shared" si="74"/>
        <v>-89.983848390086678</v>
      </c>
      <c r="AJ91" s="31">
        <f t="shared" si="86"/>
        <v>0.39217130049939364</v>
      </c>
      <c r="AK91" s="31">
        <f t="shared" si="75"/>
        <v>17.088167077453519</v>
      </c>
      <c r="AL91" s="32">
        <f t="shared" si="76"/>
        <v>-3.7686447085664965E-4</v>
      </c>
      <c r="AM91" s="31">
        <f t="shared" si="77"/>
        <v>-0.53372793512092942</v>
      </c>
      <c r="AN91" s="31">
        <f t="shared" si="87"/>
        <v>21.504068484966798</v>
      </c>
      <c r="AO91" s="31">
        <f t="shared" si="88"/>
        <v>-73.429409247754094</v>
      </c>
      <c r="AP91" s="30">
        <f t="shared" si="65"/>
        <v>23.609121289162623</v>
      </c>
      <c r="AQ91" s="30">
        <f t="shared" si="66"/>
        <v>-27.95880017344075</v>
      </c>
      <c r="AR91" s="31">
        <f t="shared" si="89"/>
        <v>19.085130544373257</v>
      </c>
      <c r="AS91" s="33">
        <f t="shared" si="90"/>
        <v>-96.073559995292527</v>
      </c>
      <c r="AT91" s="31">
        <f t="shared" si="78"/>
        <v>2.3143859197278861E-14</v>
      </c>
      <c r="AU91" s="31">
        <f t="shared" si="79"/>
        <v>4.2495491539542991E-6</v>
      </c>
      <c r="AV91" s="32">
        <f t="shared" si="80"/>
        <v>0</v>
      </c>
      <c r="AW91" s="31">
        <f t="shared" si="81"/>
        <v>-1.6998196615817229E-7</v>
      </c>
      <c r="AX91" s="34">
        <f t="shared" si="91"/>
        <v>2.3143859197278861E-14</v>
      </c>
      <c r="AY91" s="35">
        <f t="shared" si="92"/>
        <v>4.0795671877961266E-6</v>
      </c>
      <c r="AZ91" s="10">
        <f t="shared" si="93"/>
        <v>19.085130544373282</v>
      </c>
      <c r="BA91" s="10">
        <f t="shared" si="94"/>
        <v>-96.073555915725336</v>
      </c>
      <c r="BB91" s="10">
        <f t="shared" si="95"/>
        <v>83.926444084274664</v>
      </c>
      <c r="BC91" s="48"/>
      <c r="BD91" s="46">
        <f t="shared" si="96"/>
        <v>19</v>
      </c>
      <c r="BE91" s="46">
        <f t="shared" si="97"/>
        <v>-96</v>
      </c>
      <c r="BF91" s="46">
        <f t="shared" si="98"/>
        <v>84</v>
      </c>
    </row>
    <row r="92" spans="22:58" x14ac:dyDescent="0.3">
      <c r="V92" s="29">
        <v>1.88</v>
      </c>
      <c r="W92" s="38">
        <f t="shared" si="82"/>
        <v>758.57757502918366</v>
      </c>
      <c r="X92" s="30">
        <f t="shared" si="67"/>
        <v>2.6066753699001226</v>
      </c>
      <c r="Y92" s="31">
        <f t="shared" si="68"/>
        <v>-0.70563925710615161</v>
      </c>
      <c r="Z92" s="31">
        <f t="shared" si="69"/>
        <v>-22.783805046547901</v>
      </c>
      <c r="AA92" s="31">
        <f t="shared" si="70"/>
        <v>2.8429236207395638E-4</v>
      </c>
      <c r="AB92" s="31">
        <f t="shared" si="71"/>
        <v>-0.46356506948208875</v>
      </c>
      <c r="AC92" s="31">
        <f t="shared" si="83"/>
        <v>2.1794086696471876E-5</v>
      </c>
      <c r="AD92" s="31">
        <f t="shared" si="72"/>
        <v>0.1283511109943424</v>
      </c>
      <c r="AE92" s="31">
        <f t="shared" si="84"/>
        <v>1.9013421992427415</v>
      </c>
      <c r="AF92" s="31">
        <f t="shared" si="85"/>
        <v>-23.11901900503565</v>
      </c>
      <c r="AG92" s="31">
        <f t="shared" si="64"/>
        <v>92.110410468749379</v>
      </c>
      <c r="AH92" s="31">
        <f t="shared" si="73"/>
        <v>-71.198136404278131</v>
      </c>
      <c r="AI92" s="31">
        <f t="shared" si="74"/>
        <v>-89.984216045595517</v>
      </c>
      <c r="AJ92" s="31">
        <f t="shared" si="86"/>
        <v>0.4098079757004302</v>
      </c>
      <c r="AK92" s="31">
        <f t="shared" si="75"/>
        <v>17.462256855106208</v>
      </c>
      <c r="AL92" s="32">
        <f t="shared" si="76"/>
        <v>-3.9462473926839151E-4</v>
      </c>
      <c r="AM92" s="31">
        <f t="shared" si="77"/>
        <v>-0.54615931128680073</v>
      </c>
      <c r="AN92" s="31">
        <f t="shared" si="87"/>
        <v>21.321687415432411</v>
      </c>
      <c r="AO92" s="31">
        <f t="shared" si="88"/>
        <v>-73.068118501776112</v>
      </c>
      <c r="AP92" s="30">
        <f t="shared" si="65"/>
        <v>23.609121289162623</v>
      </c>
      <c r="AQ92" s="30">
        <f t="shared" si="66"/>
        <v>-27.95880017344075</v>
      </c>
      <c r="AR92" s="31">
        <f t="shared" si="89"/>
        <v>18.873350730397021</v>
      </c>
      <c r="AS92" s="33">
        <f t="shared" si="90"/>
        <v>-96.187137506811766</v>
      </c>
      <c r="AT92" s="31">
        <f t="shared" si="78"/>
        <v>2.5072514130385426E-14</v>
      </c>
      <c r="AU92" s="31">
        <f t="shared" si="79"/>
        <v>4.3485338695940368E-6</v>
      </c>
      <c r="AV92" s="32">
        <f t="shared" si="80"/>
        <v>0</v>
      </c>
      <c r="AW92" s="31">
        <f t="shared" si="81"/>
        <v>-1.7394135478376181E-7</v>
      </c>
      <c r="AX92" s="34">
        <f t="shared" si="91"/>
        <v>2.5072514130385426E-14</v>
      </c>
      <c r="AY92" s="35">
        <f t="shared" si="92"/>
        <v>4.1745925148102747E-6</v>
      </c>
      <c r="AZ92" s="10">
        <f t="shared" si="93"/>
        <v>18.873350730397046</v>
      </c>
      <c r="BA92" s="10">
        <f t="shared" si="94"/>
        <v>-96.187133332219247</v>
      </c>
      <c r="BB92" s="10">
        <f t="shared" si="95"/>
        <v>83.812866667780753</v>
      </c>
      <c r="BC92" s="37"/>
      <c r="BD92" s="46">
        <f t="shared" si="96"/>
        <v>19</v>
      </c>
      <c r="BE92" s="46">
        <f t="shared" si="97"/>
        <v>-96</v>
      </c>
      <c r="BF92" s="46">
        <f t="shared" si="98"/>
        <v>84</v>
      </c>
    </row>
    <row r="93" spans="22:58" x14ac:dyDescent="0.3">
      <c r="V93" s="29">
        <v>1.89</v>
      </c>
      <c r="W93" s="36">
        <f t="shared" si="82"/>
        <v>776.2471166286922</v>
      </c>
      <c r="X93" s="30">
        <f t="shared" si="67"/>
        <v>2.6066753699001226</v>
      </c>
      <c r="Y93" s="31">
        <f t="shared" si="68"/>
        <v>-0.73622592807709897</v>
      </c>
      <c r="Z93" s="31">
        <f t="shared" si="69"/>
        <v>-23.258635566352506</v>
      </c>
      <c r="AA93" s="31">
        <f t="shared" si="70"/>
        <v>2.9769018913371886E-4</v>
      </c>
      <c r="AB93" s="31">
        <f t="shared" si="71"/>
        <v>-0.47436239926562856</v>
      </c>
      <c r="AC93" s="31">
        <f t="shared" si="83"/>
        <v>2.2821207659903796E-5</v>
      </c>
      <c r="AD93" s="31">
        <f t="shared" si="72"/>
        <v>0.13134078207777447</v>
      </c>
      <c r="AE93" s="31">
        <f t="shared" si="84"/>
        <v>1.8707699532198172</v>
      </c>
      <c r="AF93" s="31">
        <f t="shared" si="85"/>
        <v>-23.601657183540361</v>
      </c>
      <c r="AG93" s="31">
        <f t="shared" si="64"/>
        <v>92.110410468749379</v>
      </c>
      <c r="AH93" s="31">
        <f t="shared" si="73"/>
        <v>-71.398136389444261</v>
      </c>
      <c r="AI93" s="31">
        <f t="shared" si="74"/>
        <v>-89.984575332244503</v>
      </c>
      <c r="AJ93" s="31">
        <f t="shared" si="86"/>
        <v>0.42819939670387863</v>
      </c>
      <c r="AK93" s="31">
        <f t="shared" si="75"/>
        <v>17.84347587001886</v>
      </c>
      <c r="AL93" s="32">
        <f t="shared" si="76"/>
        <v>-4.1322194549805178E-4</v>
      </c>
      <c r="AM93" s="31">
        <f t="shared" si="77"/>
        <v>-0.55888019815913303</v>
      </c>
      <c r="AN93" s="31">
        <f t="shared" si="87"/>
        <v>21.140060254063499</v>
      </c>
      <c r="AO93" s="31">
        <f t="shared" si="88"/>
        <v>-72.69997966038477</v>
      </c>
      <c r="AP93" s="30">
        <f t="shared" si="65"/>
        <v>23.609121289162623</v>
      </c>
      <c r="AQ93" s="30">
        <f t="shared" si="66"/>
        <v>-27.95880017344075</v>
      </c>
      <c r="AR93" s="31">
        <f t="shared" si="89"/>
        <v>18.661151323005186</v>
      </c>
      <c r="AS93" s="33">
        <f t="shared" si="90"/>
        <v>-96.301636843925138</v>
      </c>
      <c r="AT93" s="31">
        <f t="shared" si="78"/>
        <v>2.7001169063491996E-14</v>
      </c>
      <c r="AU93" s="31">
        <f t="shared" si="79"/>
        <v>4.4498242354510909E-6</v>
      </c>
      <c r="AV93" s="32">
        <f t="shared" si="80"/>
        <v>0</v>
      </c>
      <c r="AW93" s="31">
        <f t="shared" si="81"/>
        <v>-1.7799296941804402E-7</v>
      </c>
      <c r="AX93" s="34">
        <f t="shared" si="91"/>
        <v>2.7001169063491996E-14</v>
      </c>
      <c r="AY93" s="35">
        <f t="shared" si="92"/>
        <v>4.271831266033047E-6</v>
      </c>
      <c r="AZ93" s="10">
        <f t="shared" si="93"/>
        <v>18.661151323005214</v>
      </c>
      <c r="BA93" s="10">
        <f t="shared" si="94"/>
        <v>-96.301632572093865</v>
      </c>
      <c r="BB93" s="10">
        <f t="shared" si="95"/>
        <v>83.698367427906135</v>
      </c>
      <c r="BC93" s="48"/>
      <c r="BD93" s="46">
        <f t="shared" si="96"/>
        <v>19</v>
      </c>
      <c r="BE93" s="46">
        <f t="shared" si="97"/>
        <v>-96</v>
      </c>
      <c r="BF93" s="46">
        <f t="shared" si="98"/>
        <v>84</v>
      </c>
    </row>
    <row r="94" spans="22:58" x14ac:dyDescent="0.3">
      <c r="V94" s="29">
        <v>1.9</v>
      </c>
      <c r="W94" s="38">
        <f t="shared" si="82"/>
        <v>794.32823472428197</v>
      </c>
      <c r="X94" s="30">
        <f t="shared" si="67"/>
        <v>2.6066753699001226</v>
      </c>
      <c r="Y94" s="31">
        <f t="shared" si="68"/>
        <v>-0.76802488375616262</v>
      </c>
      <c r="Z94" s="31">
        <f t="shared" si="69"/>
        <v>-23.741049123576609</v>
      </c>
      <c r="AA94" s="31">
        <f t="shared" si="70"/>
        <v>3.117193920294914E-4</v>
      </c>
      <c r="AB94" s="31">
        <f t="shared" si="71"/>
        <v>-0.48541119628322271</v>
      </c>
      <c r="AC94" s="31">
        <f t="shared" si="83"/>
        <v>2.3896735083046498E-5</v>
      </c>
      <c r="AD94" s="31">
        <f t="shared" si="72"/>
        <v>0.13440009080615389</v>
      </c>
      <c r="AE94" s="31">
        <f t="shared" si="84"/>
        <v>1.8389861022710725</v>
      </c>
      <c r="AF94" s="31">
        <f t="shared" si="85"/>
        <v>-24.092060229053679</v>
      </c>
      <c r="AG94" s="31">
        <f t="shared" si="64"/>
        <v>92.110410468749379</v>
      </c>
      <c r="AH94" s="31">
        <f t="shared" si="73"/>
        <v>-71.598136375278017</v>
      </c>
      <c r="AI94" s="31">
        <f t="shared" si="74"/>
        <v>-89.984926440532064</v>
      </c>
      <c r="AJ94" s="31">
        <f t="shared" si="86"/>
        <v>0.44737446561248961</v>
      </c>
      <c r="AK94" s="31">
        <f t="shared" si="75"/>
        <v>18.231891191138619</v>
      </c>
      <c r="AL94" s="32">
        <f t="shared" si="76"/>
        <v>-4.3269552570045374E-4</v>
      </c>
      <c r="AM94" s="31">
        <f t="shared" si="77"/>
        <v>-0.57189733550119004</v>
      </c>
      <c r="AN94" s="31">
        <f t="shared" si="87"/>
        <v>20.959215863558153</v>
      </c>
      <c r="AO94" s="31">
        <f t="shared" si="88"/>
        <v>-72.32493258489464</v>
      </c>
      <c r="AP94" s="30">
        <f t="shared" si="65"/>
        <v>23.609121289162623</v>
      </c>
      <c r="AQ94" s="30">
        <f t="shared" si="66"/>
        <v>-27.95880017344075</v>
      </c>
      <c r="AR94" s="31">
        <f t="shared" si="89"/>
        <v>18.448523081551102</v>
      </c>
      <c r="AS94" s="33">
        <f t="shared" si="90"/>
        <v>-96.416992813948326</v>
      </c>
      <c r="AT94" s="31">
        <f t="shared" si="78"/>
        <v>2.7001169063491996E-14</v>
      </c>
      <c r="AU94" s="31">
        <f t="shared" si="79"/>
        <v>4.5534739570181663E-6</v>
      </c>
      <c r="AV94" s="32">
        <f t="shared" si="80"/>
        <v>0</v>
      </c>
      <c r="AW94" s="31">
        <f t="shared" si="81"/>
        <v>-1.8213895828072701E-7</v>
      </c>
      <c r="AX94" s="34">
        <f t="shared" si="91"/>
        <v>2.7001169063491996E-14</v>
      </c>
      <c r="AY94" s="35">
        <f t="shared" si="92"/>
        <v>4.3713349987374397E-6</v>
      </c>
      <c r="AZ94" s="10">
        <f t="shared" si="93"/>
        <v>18.44852308155113</v>
      </c>
      <c r="BA94" s="10">
        <f t="shared" si="94"/>
        <v>-96.416988442613331</v>
      </c>
      <c r="BB94" s="10">
        <f t="shared" si="95"/>
        <v>83.583011557386669</v>
      </c>
      <c r="BC94" s="37"/>
      <c r="BD94" s="46">
        <f t="shared" si="96"/>
        <v>18</v>
      </c>
      <c r="BE94" s="46">
        <f t="shared" si="97"/>
        <v>-96</v>
      </c>
      <c r="BF94" s="46">
        <f t="shared" si="98"/>
        <v>84</v>
      </c>
    </row>
    <row r="95" spans="22:58" x14ac:dyDescent="0.3">
      <c r="V95" s="29">
        <v>1.91</v>
      </c>
      <c r="W95" s="36">
        <f t="shared" si="82"/>
        <v>812.83051616409966</v>
      </c>
      <c r="X95" s="30">
        <f t="shared" si="67"/>
        <v>2.6066753699001226</v>
      </c>
      <c r="Y95" s="31">
        <f t="shared" si="68"/>
        <v>-0.80107479793419367</v>
      </c>
      <c r="Z95" s="31">
        <f t="shared" si="69"/>
        <v>-24.231027848223171</v>
      </c>
      <c r="AA95" s="31">
        <f t="shared" si="70"/>
        <v>3.2640972231567461E-4</v>
      </c>
      <c r="AB95" s="31">
        <f t="shared" si="71"/>
        <v>-0.496717315464486</v>
      </c>
      <c r="AC95" s="31">
        <f t="shared" si="83"/>
        <v>2.5022950266263198E-5</v>
      </c>
      <c r="AD95" s="31">
        <f t="shared" si="72"/>
        <v>0.13753065919564583</v>
      </c>
      <c r="AE95" s="31">
        <f t="shared" si="84"/>
        <v>1.8059520046385109</v>
      </c>
      <c r="AF95" s="31">
        <f t="shared" si="85"/>
        <v>-24.59021450449201</v>
      </c>
      <c r="AG95" s="31">
        <f t="shared" si="64"/>
        <v>92.110410468749379</v>
      </c>
      <c r="AH95" s="31">
        <f t="shared" si="73"/>
        <v>-71.798136361749357</v>
      </c>
      <c r="AI95" s="31">
        <f t="shared" si="74"/>
        <v>-89.985269556620352</v>
      </c>
      <c r="AJ95" s="31">
        <f t="shared" si="86"/>
        <v>0.46736289764282601</v>
      </c>
      <c r="AK95" s="31">
        <f t="shared" si="75"/>
        <v>18.627565910373626</v>
      </c>
      <c r="AL95" s="32">
        <f t="shared" si="76"/>
        <v>-4.5308677387690489E-4</v>
      </c>
      <c r="AM95" s="31">
        <f t="shared" si="77"/>
        <v>-0.58521761979324927</v>
      </c>
      <c r="AN95" s="31">
        <f t="shared" si="87"/>
        <v>20.77918391786897</v>
      </c>
      <c r="AO95" s="31">
        <f t="shared" si="88"/>
        <v>-71.942921266039988</v>
      </c>
      <c r="AP95" s="30">
        <f t="shared" si="65"/>
        <v>23.609121289162623</v>
      </c>
      <c r="AQ95" s="30">
        <f t="shared" si="66"/>
        <v>-27.95880017344075</v>
      </c>
      <c r="AR95" s="31">
        <f t="shared" si="89"/>
        <v>18.235457038229356</v>
      </c>
      <c r="AS95" s="33">
        <f t="shared" si="90"/>
        <v>-96.533135770531999</v>
      </c>
      <c r="AT95" s="31">
        <f t="shared" si="78"/>
        <v>2.8929823996598567E-14</v>
      </c>
      <c r="AU95" s="31">
        <f t="shared" si="79"/>
        <v>4.6595379907496038E-6</v>
      </c>
      <c r="AV95" s="32">
        <f t="shared" si="80"/>
        <v>0</v>
      </c>
      <c r="AW95" s="31">
        <f t="shared" si="81"/>
        <v>-1.8638151962998458E-7</v>
      </c>
      <c r="AX95" s="34">
        <f t="shared" si="91"/>
        <v>2.8929823996598567E-14</v>
      </c>
      <c r="AY95" s="35">
        <f t="shared" si="92"/>
        <v>4.4731564711196197E-6</v>
      </c>
      <c r="AZ95" s="10">
        <f t="shared" si="93"/>
        <v>18.235457038229384</v>
      </c>
      <c r="BA95" s="10">
        <f t="shared" si="94"/>
        <v>-96.533131297375533</v>
      </c>
      <c r="BB95" s="10">
        <f t="shared" si="95"/>
        <v>83.466868702624467</v>
      </c>
      <c r="BC95" s="48"/>
      <c r="BD95" s="46">
        <f t="shared" si="96"/>
        <v>18</v>
      </c>
      <c r="BE95" s="46">
        <f t="shared" si="97"/>
        <v>-97</v>
      </c>
      <c r="BF95" s="46">
        <f t="shared" si="98"/>
        <v>83</v>
      </c>
    </row>
    <row r="96" spans="22:58" x14ac:dyDescent="0.3">
      <c r="V96" s="29">
        <v>1.92</v>
      </c>
      <c r="W96" s="38">
        <f t="shared" si="82"/>
        <v>831.76377110267129</v>
      </c>
      <c r="X96" s="30">
        <f t="shared" si="67"/>
        <v>2.6066753699001226</v>
      </c>
      <c r="Y96" s="31">
        <f t="shared" si="68"/>
        <v>-0.83541483464617305</v>
      </c>
      <c r="Z96" s="31">
        <f t="shared" si="69"/>
        <v>-24.728544807549472</v>
      </c>
      <c r="AA96" s="31">
        <f t="shared" si="70"/>
        <v>3.4179233327966797E-4</v>
      </c>
      <c r="AB96" s="31">
        <f t="shared" si="71"/>
        <v>-0.50828674793947182</v>
      </c>
      <c r="AC96" s="31">
        <f t="shared" si="83"/>
        <v>2.6202242022346131E-5</v>
      </c>
      <c r="AD96" s="31">
        <f t="shared" si="72"/>
        <v>0.14073414704023762</v>
      </c>
      <c r="AE96" s="31">
        <f t="shared" si="84"/>
        <v>1.7716285298292513</v>
      </c>
      <c r="AF96" s="31">
        <f t="shared" si="85"/>
        <v>-25.096097408448706</v>
      </c>
      <c r="AG96" s="31">
        <f t="shared" si="64"/>
        <v>92.110410468749379</v>
      </c>
      <c r="AH96" s="31">
        <f t="shared" si="73"/>
        <v>-71.998136348829576</v>
      </c>
      <c r="AI96" s="31">
        <f t="shared" si="74"/>
        <v>-89.985604862433945</v>
      </c>
      <c r="AJ96" s="31">
        <f t="shared" si="86"/>
        <v>0.48819521855406955</v>
      </c>
      <c r="AK96" s="31">
        <f t="shared" si="75"/>
        <v>19.030558809775947</v>
      </c>
      <c r="AL96" s="32">
        <f t="shared" si="76"/>
        <v>-4.7443892935398134E-4</v>
      </c>
      <c r="AM96" s="31">
        <f t="shared" si="77"/>
        <v>-0.59884810786354403</v>
      </c>
      <c r="AN96" s="31">
        <f t="shared" si="87"/>
        <v>20.599994899544516</v>
      </c>
      <c r="AO96" s="31">
        <f t="shared" si="88"/>
        <v>-71.553894160521537</v>
      </c>
      <c r="AP96" s="30">
        <f t="shared" si="65"/>
        <v>23.609121289162623</v>
      </c>
      <c r="AQ96" s="30">
        <f t="shared" si="66"/>
        <v>-27.95880017344075</v>
      </c>
      <c r="AR96" s="31">
        <f t="shared" si="89"/>
        <v>18.021944545095636</v>
      </c>
      <c r="AS96" s="33">
        <f t="shared" si="90"/>
        <v>-96.64999156897025</v>
      </c>
      <c r="AT96" s="31">
        <f t="shared" si="78"/>
        <v>3.0858478929705132E-14</v>
      </c>
      <c r="AU96" s="31">
        <f t="shared" si="79"/>
        <v>4.7680725732000138E-6</v>
      </c>
      <c r="AV96" s="32">
        <f t="shared" si="80"/>
        <v>0</v>
      </c>
      <c r="AW96" s="31">
        <f t="shared" si="81"/>
        <v>-1.9072290292800101E-7</v>
      </c>
      <c r="AX96" s="34">
        <f t="shared" si="91"/>
        <v>3.0858478929705132E-14</v>
      </c>
      <c r="AY96" s="35">
        <f t="shared" si="92"/>
        <v>4.5773496702720129E-6</v>
      </c>
      <c r="AZ96" s="10">
        <f t="shared" si="93"/>
        <v>18.021944545095668</v>
      </c>
      <c r="BA96" s="10">
        <f t="shared" si="94"/>
        <v>-96.64998699162058</v>
      </c>
      <c r="BB96" s="10">
        <f t="shared" si="95"/>
        <v>83.35001300837942</v>
      </c>
      <c r="BC96" s="37"/>
      <c r="BD96" s="46">
        <f t="shared" si="96"/>
        <v>18</v>
      </c>
      <c r="BE96" s="46">
        <f t="shared" si="97"/>
        <v>-97</v>
      </c>
      <c r="BF96" s="46">
        <f t="shared" si="98"/>
        <v>83</v>
      </c>
    </row>
    <row r="97" spans="22:58" x14ac:dyDescent="0.3">
      <c r="V97" s="29">
        <v>1.93</v>
      </c>
      <c r="W97" s="36">
        <f t="shared" si="82"/>
        <v>851.13803820237661</v>
      </c>
      <c r="X97" s="30">
        <f t="shared" si="67"/>
        <v>2.6066753699001226</v>
      </c>
      <c r="Y97" s="31">
        <f t="shared" si="68"/>
        <v>-0.87108459372355773</v>
      </c>
      <c r="Z97" s="31">
        <f t="shared" si="69"/>
        <v>-25.233563630763772</v>
      </c>
      <c r="AA97" s="31">
        <f t="shared" si="70"/>
        <v>3.5789984596521342E-4</v>
      </c>
      <c r="AB97" s="31">
        <f t="shared" si="71"/>
        <v>-0.52012562419843367</v>
      </c>
      <c r="AC97" s="31">
        <f t="shared" si="83"/>
        <v>2.7437111744793169E-5</v>
      </c>
      <c r="AD97" s="31">
        <f t="shared" si="72"/>
        <v>0.1440122527914266</v>
      </c>
      <c r="AE97" s="31">
        <f t="shared" si="84"/>
        <v>1.735976113134275</v>
      </c>
      <c r="AF97" s="31">
        <f t="shared" si="85"/>
        <v>-25.60967700217078</v>
      </c>
      <c r="AG97" s="31">
        <f t="shared" si="64"/>
        <v>92.110410468749379</v>
      </c>
      <c r="AH97" s="31">
        <f t="shared" si="73"/>
        <v>-72.198136336491288</v>
      </c>
      <c r="AI97" s="31">
        <f t="shared" si="74"/>
        <v>-89.985932535756348</v>
      </c>
      <c r="AJ97" s="31">
        <f t="shared" si="86"/>
        <v>0.50990275946636621</v>
      </c>
      <c r="AK97" s="31">
        <f t="shared" si="75"/>
        <v>19.440924018098173</v>
      </c>
      <c r="AL97" s="32">
        <f t="shared" si="76"/>
        <v>-4.967972684039359E-4</v>
      </c>
      <c r="AM97" s="31">
        <f t="shared" si="77"/>
        <v>-0.61279602060239391</v>
      </c>
      <c r="AN97" s="31">
        <f t="shared" si="87"/>
        <v>20.421680094456054</v>
      </c>
      <c r="AO97" s="31">
        <f t="shared" si="88"/>
        <v>-71.157804538260564</v>
      </c>
      <c r="AP97" s="30">
        <f t="shared" si="65"/>
        <v>23.609121289162623</v>
      </c>
      <c r="AQ97" s="30">
        <f t="shared" si="66"/>
        <v>-27.95880017344075</v>
      </c>
      <c r="AR97" s="31">
        <f t="shared" si="89"/>
        <v>17.807977323312201</v>
      </c>
      <c r="AS97" s="33">
        <f t="shared" si="90"/>
        <v>-96.767481540431348</v>
      </c>
      <c r="AT97" s="31">
        <f t="shared" si="78"/>
        <v>3.0858478929705132E-14</v>
      </c>
      <c r="AU97" s="31">
        <f t="shared" si="79"/>
        <v>4.8791352508416358E-6</v>
      </c>
      <c r="AV97" s="32">
        <f t="shared" si="80"/>
        <v>0</v>
      </c>
      <c r="AW97" s="31">
        <f t="shared" si="81"/>
        <v>-1.9516541003366593E-7</v>
      </c>
      <c r="AX97" s="34">
        <f t="shared" si="91"/>
        <v>3.0858478929705132E-14</v>
      </c>
      <c r="AY97" s="35">
        <f t="shared" si="92"/>
        <v>4.6839698408079697E-6</v>
      </c>
      <c r="AZ97" s="10">
        <f t="shared" si="93"/>
        <v>17.807977323312233</v>
      </c>
      <c r="BA97" s="10">
        <f t="shared" si="94"/>
        <v>-96.767476856461514</v>
      </c>
      <c r="BB97" s="10">
        <f t="shared" si="95"/>
        <v>83.232523143538486</v>
      </c>
      <c r="BC97" s="48"/>
      <c r="BD97" s="46">
        <f t="shared" si="96"/>
        <v>18</v>
      </c>
      <c r="BE97" s="46">
        <f t="shared" si="97"/>
        <v>-97</v>
      </c>
      <c r="BF97" s="46">
        <f t="shared" si="98"/>
        <v>83</v>
      </c>
    </row>
    <row r="98" spans="22:58" x14ac:dyDescent="0.3">
      <c r="V98" s="29">
        <v>1.94</v>
      </c>
      <c r="W98" s="38">
        <f t="shared" si="82"/>
        <v>870.96358995608068</v>
      </c>
      <c r="X98" s="30">
        <f t="shared" si="67"/>
        <v>2.6066753699001226</v>
      </c>
      <c r="Y98" s="31">
        <f t="shared" si="68"/>
        <v>-0.90812405143527819</v>
      </c>
      <c r="Z98" s="31">
        <f t="shared" si="69"/>
        <v>-25.74603814446527</v>
      </c>
      <c r="AA98" s="31">
        <f t="shared" si="70"/>
        <v>3.7476641830869542E-4</v>
      </c>
      <c r="AB98" s="31">
        <f t="shared" si="71"/>
        <v>-0.53224021732427318</v>
      </c>
      <c r="AC98" s="31">
        <f t="shared" si="83"/>
        <v>2.8730178705572382E-5</v>
      </c>
      <c r="AD98" s="31">
        <f t="shared" si="72"/>
        <v>0.14736671445837893</v>
      </c>
      <c r="AE98" s="31">
        <f t="shared" si="84"/>
        <v>1.6989548150618587</v>
      </c>
      <c r="AF98" s="31">
        <f t="shared" si="85"/>
        <v>-26.130911647331164</v>
      </c>
      <c r="AG98" s="31">
        <f t="shared" si="64"/>
        <v>92.110410468749379</v>
      </c>
      <c r="AH98" s="31">
        <f t="shared" si="73"/>
        <v>-72.398136324708318</v>
      </c>
      <c r="AI98" s="31">
        <f t="shared" si="74"/>
        <v>-89.986252750324212</v>
      </c>
      <c r="AJ98" s="31">
        <f t="shared" si="86"/>
        <v>0.53251764886528763</v>
      </c>
      <c r="AK98" s="31">
        <f t="shared" si="75"/>
        <v>19.858710657358444</v>
      </c>
      <c r="AL98" s="32">
        <f t="shared" si="76"/>
        <v>-5.2020920013850732E-4</v>
      </c>
      <c r="AM98" s="31">
        <f t="shared" si="77"/>
        <v>-0.62706874676135682</v>
      </c>
      <c r="AN98" s="31">
        <f t="shared" si="87"/>
        <v>20.244271583706208</v>
      </c>
      <c r="AO98" s="31">
        <f t="shared" si="88"/>
        <v>-70.754610839727121</v>
      </c>
      <c r="AP98" s="30">
        <f t="shared" si="65"/>
        <v>23.609121289162623</v>
      </c>
      <c r="AQ98" s="30">
        <f t="shared" si="66"/>
        <v>-27.95880017344075</v>
      </c>
      <c r="AR98" s="31">
        <f t="shared" si="89"/>
        <v>17.593547514489941</v>
      </c>
      <c r="AS98" s="33">
        <f t="shared" si="90"/>
        <v>-96.885522487058282</v>
      </c>
      <c r="AT98" s="31">
        <f t="shared" si="78"/>
        <v>3.2787133862811696E-14</v>
      </c>
      <c r="AU98" s="31">
        <f t="shared" si="79"/>
        <v>4.9927849105762445E-6</v>
      </c>
      <c r="AV98" s="32">
        <f t="shared" si="80"/>
        <v>0</v>
      </c>
      <c r="AW98" s="31">
        <f t="shared" si="81"/>
        <v>-1.9971139642305028E-7</v>
      </c>
      <c r="AX98" s="34">
        <f t="shared" si="91"/>
        <v>3.2787133862811696E-14</v>
      </c>
      <c r="AY98" s="35">
        <f t="shared" si="92"/>
        <v>4.7930735141531946E-6</v>
      </c>
      <c r="AZ98" s="10">
        <f t="shared" si="93"/>
        <v>17.593547514489973</v>
      </c>
      <c r="BA98" s="10">
        <f t="shared" si="94"/>
        <v>-96.885517693984767</v>
      </c>
      <c r="BB98" s="10">
        <f t="shared" si="95"/>
        <v>83.114482306015233</v>
      </c>
      <c r="BC98" s="37"/>
      <c r="BD98" s="46">
        <f t="shared" si="96"/>
        <v>18</v>
      </c>
      <c r="BE98" s="46">
        <f t="shared" si="97"/>
        <v>-97</v>
      </c>
      <c r="BF98" s="46">
        <f t="shared" si="98"/>
        <v>83</v>
      </c>
    </row>
    <row r="99" spans="22:58" x14ac:dyDescent="0.3">
      <c r="V99" s="29">
        <v>1.95</v>
      </c>
      <c r="W99" s="36">
        <f t="shared" si="82"/>
        <v>891.25093813374565</v>
      </c>
      <c r="X99" s="30">
        <f t="shared" si="67"/>
        <v>2.6066753699001226</v>
      </c>
      <c r="Y99" s="31">
        <f t="shared" si="68"/>
        <v>-0.94657349617353637</v>
      </c>
      <c r="Z99" s="31">
        <f t="shared" si="69"/>
        <v>-26.265912021548569</v>
      </c>
      <c r="AA99" s="31">
        <f t="shared" si="70"/>
        <v>3.9242781750761368E-4</v>
      </c>
      <c r="AB99" s="31">
        <f t="shared" si="71"/>
        <v>-0.54463694629930748</v>
      </c>
      <c r="AC99" s="31">
        <f t="shared" si="83"/>
        <v>3.0084185624802637E-5</v>
      </c>
      <c r="AD99" s="31">
        <f t="shared" si="72"/>
        <v>0.15079931052903492</v>
      </c>
      <c r="AE99" s="31">
        <f t="shared" si="84"/>
        <v>1.6605243857297187</v>
      </c>
      <c r="AF99" s="31">
        <f t="shared" si="85"/>
        <v>-26.659749657318841</v>
      </c>
      <c r="AG99" s="31">
        <f t="shared" si="64"/>
        <v>92.110410468749379</v>
      </c>
      <c r="AH99" s="31">
        <f t="shared" si="73"/>
        <v>-72.598136313455669</v>
      </c>
      <c r="AI99" s="31">
        <f t="shared" si="74"/>
        <v>-89.986565675919437</v>
      </c>
      <c r="AJ99" s="31">
        <f t="shared" si="86"/>
        <v>0.55607280158650685</v>
      </c>
      <c r="AK99" s="31">
        <f t="shared" si="75"/>
        <v>20.283962480176012</v>
      </c>
      <c r="AL99" s="32">
        <f t="shared" si="76"/>
        <v>-5.4472436695263192E-4</v>
      </c>
      <c r="AM99" s="31">
        <f t="shared" si="77"/>
        <v>-0.64167384683927664</v>
      </c>
      <c r="AN99" s="31">
        <f t="shared" si="87"/>
        <v>20.067802232513262</v>
      </c>
      <c r="AO99" s="31">
        <f t="shared" si="88"/>
        <v>-70.344277042582704</v>
      </c>
      <c r="AP99" s="30">
        <f t="shared" si="65"/>
        <v>23.609121289162623</v>
      </c>
      <c r="AQ99" s="30">
        <f t="shared" si="66"/>
        <v>-27.95880017344075</v>
      </c>
      <c r="AR99" s="31">
        <f t="shared" si="89"/>
        <v>17.378647733964854</v>
      </c>
      <c r="AS99" s="33">
        <f t="shared" si="90"/>
        <v>-97.004026699901544</v>
      </c>
      <c r="AT99" s="31">
        <f t="shared" si="78"/>
        <v>3.4715788795918267E-14</v>
      </c>
      <c r="AU99" s="31">
        <f t="shared" si="79"/>
        <v>5.109081810957762E-6</v>
      </c>
      <c r="AV99" s="32">
        <f t="shared" si="80"/>
        <v>0</v>
      </c>
      <c r="AW99" s="31">
        <f t="shared" si="81"/>
        <v>-2.0436327243831104E-7</v>
      </c>
      <c r="AX99" s="34">
        <f t="shared" si="91"/>
        <v>3.4715788795918267E-14</v>
      </c>
      <c r="AY99" s="35">
        <f t="shared" si="92"/>
        <v>4.9047185385194514E-6</v>
      </c>
      <c r="AZ99" s="10">
        <f t="shared" si="93"/>
        <v>17.37864773396489</v>
      </c>
      <c r="BA99" s="10">
        <f t="shared" si="94"/>
        <v>-97.004021795183007</v>
      </c>
      <c r="BB99" s="10">
        <f t="shared" si="95"/>
        <v>82.995978204816993</v>
      </c>
      <c r="BC99" s="48"/>
      <c r="BD99" s="46">
        <f t="shared" si="96"/>
        <v>17</v>
      </c>
      <c r="BE99" s="46">
        <f t="shared" si="97"/>
        <v>-97</v>
      </c>
      <c r="BF99" s="46">
        <f t="shared" si="98"/>
        <v>83</v>
      </c>
    </row>
    <row r="100" spans="22:58" x14ac:dyDescent="0.3">
      <c r="V100" s="29">
        <v>1.96</v>
      </c>
      <c r="W100" s="38">
        <f t="shared" si="82"/>
        <v>912.01083935590975</v>
      </c>
      <c r="X100" s="30">
        <f t="shared" si="67"/>
        <v>2.6066753699001226</v>
      </c>
      <c r="Y100" s="31">
        <f t="shared" si="68"/>
        <v>-0.98647345917420426</v>
      </c>
      <c r="Z100" s="31">
        <f t="shared" si="69"/>
        <v>-26.793118446422177</v>
      </c>
      <c r="AA100" s="31">
        <f t="shared" si="70"/>
        <v>4.1092149582912468E-4</v>
      </c>
      <c r="AB100" s="31">
        <f t="shared" si="71"/>
        <v>-0.55732237938801188</v>
      </c>
      <c r="AC100" s="31">
        <f t="shared" si="83"/>
        <v>3.1502004469917781E-5</v>
      </c>
      <c r="AD100" s="31">
        <f t="shared" si="72"/>
        <v>0.15431186091264762</v>
      </c>
      <c r="AE100" s="31">
        <f t="shared" si="84"/>
        <v>1.6206443342262176</v>
      </c>
      <c r="AF100" s="31">
        <f t="shared" si="85"/>
        <v>-27.196128964897543</v>
      </c>
      <c r="AG100" s="31">
        <f t="shared" si="64"/>
        <v>92.110410468749379</v>
      </c>
      <c r="AH100" s="31">
        <f t="shared" si="73"/>
        <v>-72.79813630270948</v>
      </c>
      <c r="AI100" s="31">
        <f t="shared" si="74"/>
        <v>-89.986871478459264</v>
      </c>
      <c r="AJ100" s="31">
        <f t="shared" si="86"/>
        <v>0.58060190457378391</v>
      </c>
      <c r="AK100" s="31">
        <f t="shared" si="75"/>
        <v>20.71671749877509</v>
      </c>
      <c r="AL100" s="32">
        <f t="shared" si="76"/>
        <v>-5.7039474966539107E-4</v>
      </c>
      <c r="AM100" s="31">
        <f t="shared" si="77"/>
        <v>-0.65661905705713941</v>
      </c>
      <c r="AN100" s="31">
        <f t="shared" si="87"/>
        <v>19.892305675864016</v>
      </c>
      <c r="AO100" s="31">
        <f t="shared" si="88"/>
        <v>-69.926773036741324</v>
      </c>
      <c r="AP100" s="30">
        <f t="shared" si="65"/>
        <v>23.609121289162623</v>
      </c>
      <c r="AQ100" s="30">
        <f t="shared" si="66"/>
        <v>-27.95880017344075</v>
      </c>
      <c r="AR100" s="31">
        <f t="shared" si="89"/>
        <v>17.163271125812102</v>
      </c>
      <c r="AS100" s="33">
        <f t="shared" si="90"/>
        <v>-97.122902001638863</v>
      </c>
      <c r="AT100" s="31">
        <f t="shared" si="78"/>
        <v>3.4715788795918267E-14</v>
      </c>
      <c r="AU100" s="31">
        <f t="shared" si="79"/>
        <v>5.2280876141421416E-6</v>
      </c>
      <c r="AV100" s="32">
        <f t="shared" si="80"/>
        <v>0</v>
      </c>
      <c r="AW100" s="31">
        <f t="shared" si="81"/>
        <v>-2.0912350456568626E-7</v>
      </c>
      <c r="AX100" s="34">
        <f t="shared" si="91"/>
        <v>3.4715788795918267E-14</v>
      </c>
      <c r="AY100" s="35">
        <f t="shared" si="92"/>
        <v>5.0189641095764549E-6</v>
      </c>
      <c r="AZ100" s="10">
        <f t="shared" si="93"/>
        <v>17.163271125812138</v>
      </c>
      <c r="BA100" s="10">
        <f t="shared" si="94"/>
        <v>-97.12289698267476</v>
      </c>
      <c r="BB100" s="10">
        <f t="shared" si="95"/>
        <v>82.87710301732524</v>
      </c>
      <c r="BC100" s="37"/>
      <c r="BD100" s="46">
        <f t="shared" si="96"/>
        <v>17</v>
      </c>
      <c r="BE100" s="46">
        <f t="shared" si="97"/>
        <v>-97</v>
      </c>
      <c r="BF100" s="46">
        <f t="shared" si="98"/>
        <v>83</v>
      </c>
    </row>
    <row r="101" spans="22:58" x14ac:dyDescent="0.3">
      <c r="V101" s="29">
        <v>1.97</v>
      </c>
      <c r="W101" s="36">
        <f t="shared" si="82"/>
        <v>933.25430079699174</v>
      </c>
      <c r="X101" s="30">
        <f t="shared" si="67"/>
        <v>2.6066753699001226</v>
      </c>
      <c r="Y101" s="31">
        <f t="shared" si="68"/>
        <v>-1.0278646402987639</v>
      </c>
      <c r="Z101" s="31">
        <f t="shared" si="69"/>
        <v>-27.327579799502416</v>
      </c>
      <c r="AA101" s="31">
        <f t="shared" si="70"/>
        <v>4.3028666995079525E-4</v>
      </c>
      <c r="AB101" s="31">
        <f t="shared" si="71"/>
        <v>-0.5703032375974374</v>
      </c>
      <c r="AC101" s="31">
        <f t="shared" si="83"/>
        <v>3.298664256338643E-5</v>
      </c>
      <c r="AD101" s="31">
        <f t="shared" si="72"/>
        <v>0.15790622790425213</v>
      </c>
      <c r="AE101" s="31">
        <f t="shared" si="84"/>
        <v>1.579274002913873</v>
      </c>
      <c r="AF101" s="31">
        <f t="shared" si="85"/>
        <v>-27.7399768091956</v>
      </c>
      <c r="AG101" s="31">
        <f t="shared" si="64"/>
        <v>92.110410468749379</v>
      </c>
      <c r="AH101" s="31">
        <f t="shared" si="73"/>
        <v>-72.998136292446944</v>
      </c>
      <c r="AI101" s="31">
        <f t="shared" si="74"/>
        <v>-89.987170320084175</v>
      </c>
      <c r="AJ101" s="31">
        <f t="shared" si="86"/>
        <v>0.60613939920408733</v>
      </c>
      <c r="AK101" s="31">
        <f t="shared" si="75"/>
        <v>21.157007606697881</v>
      </c>
      <c r="AL101" s="32">
        <f t="shared" si="76"/>
        <v>-5.9727477761554733E-4</v>
      </c>
      <c r="AM101" s="31">
        <f t="shared" si="77"/>
        <v>-0.67191229342368253</v>
      </c>
      <c r="AN101" s="31">
        <f t="shared" si="87"/>
        <v>19.717816300728909</v>
      </c>
      <c r="AO101" s="31">
        <f t="shared" si="88"/>
        <v>-69.502075006809989</v>
      </c>
      <c r="AP101" s="30">
        <f t="shared" si="65"/>
        <v>23.609121289162623</v>
      </c>
      <c r="AQ101" s="30">
        <f t="shared" si="66"/>
        <v>-27.95880017344075</v>
      </c>
      <c r="AR101" s="31">
        <f t="shared" si="89"/>
        <v>16.947411419364656</v>
      </c>
      <c r="AS101" s="33">
        <f t="shared" si="90"/>
        <v>-97.242051816005585</v>
      </c>
      <c r="AT101" s="31">
        <f t="shared" si="78"/>
        <v>3.8573098662131402E-14</v>
      </c>
      <c r="AU101" s="31">
        <f t="shared" si="79"/>
        <v>5.3498654185814635E-6</v>
      </c>
      <c r="AV101" s="32">
        <f t="shared" si="80"/>
        <v>0</v>
      </c>
      <c r="AW101" s="31">
        <f t="shared" si="81"/>
        <v>-2.1399461674325922E-7</v>
      </c>
      <c r="AX101" s="34">
        <f t="shared" si="91"/>
        <v>3.8573098662131402E-14</v>
      </c>
      <c r="AY101" s="35">
        <f t="shared" si="92"/>
        <v>5.135870801838204E-6</v>
      </c>
      <c r="AZ101" s="10">
        <f t="shared" si="93"/>
        <v>16.947411419364695</v>
      </c>
      <c r="BA101" s="10">
        <f t="shared" si="94"/>
        <v>-97.242046680134777</v>
      </c>
      <c r="BB101" s="10">
        <f t="shared" si="95"/>
        <v>82.757953319865223</v>
      </c>
      <c r="BC101" s="48"/>
      <c r="BD101" s="46">
        <f t="shared" si="96"/>
        <v>17</v>
      </c>
      <c r="BE101" s="46">
        <f t="shared" si="97"/>
        <v>-97</v>
      </c>
      <c r="BF101" s="46">
        <f t="shared" si="98"/>
        <v>83</v>
      </c>
    </row>
    <row r="102" spans="22:58" x14ac:dyDescent="0.3">
      <c r="V102" s="29">
        <v>1.98</v>
      </c>
      <c r="W102" s="38">
        <f t="shared" si="82"/>
        <v>954.99258602143652</v>
      </c>
      <c r="X102" s="30">
        <f t="shared" si="67"/>
        <v>2.6066753699001226</v>
      </c>
      <c r="Y102" s="31">
        <f t="shared" si="68"/>
        <v>-1.0707878289449408</v>
      </c>
      <c r="Z102" s="31">
        <f t="shared" si="69"/>
        <v>-27.86920736403566</v>
      </c>
      <c r="AA102" s="31">
        <f t="shared" si="70"/>
        <v>4.5056440406067113E-4</v>
      </c>
      <c r="AB102" s="31">
        <f t="shared" si="71"/>
        <v>-0.5835863982170264</v>
      </c>
      <c r="AC102" s="31">
        <f t="shared" si="83"/>
        <v>3.4541248948839713E-5</v>
      </c>
      <c r="AD102" s="31">
        <f t="shared" si="72"/>
        <v>0.16158431717157432</v>
      </c>
      <c r="AE102" s="31">
        <f t="shared" si="84"/>
        <v>1.5363726466081913</v>
      </c>
      <c r="AF102" s="31">
        <f t="shared" si="85"/>
        <v>-28.291209445081112</v>
      </c>
      <c r="AG102" s="31">
        <f t="shared" si="64"/>
        <v>92.110410468749379</v>
      </c>
      <c r="AH102" s="31">
        <f t="shared" si="73"/>
        <v>-73.198136282646288</v>
      </c>
      <c r="AI102" s="31">
        <f t="shared" si="74"/>
        <v>-89.987462359243864</v>
      </c>
      <c r="AJ102" s="31">
        <f t="shared" si="86"/>
        <v>0.63272045997622917</v>
      </c>
      <c r="AK102" s="31">
        <f t="shared" si="75"/>
        <v>21.604858194417634</v>
      </c>
      <c r="AL102" s="32">
        <f t="shared" si="76"/>
        <v>-6.254214439411315E-4</v>
      </c>
      <c r="AM102" s="31">
        <f t="shared" si="77"/>
        <v>-0.68756165589373563</v>
      </c>
      <c r="AN102" s="31">
        <f t="shared" si="87"/>
        <v>19.544369224635378</v>
      </c>
      <c r="AO102" s="31">
        <f t="shared" si="88"/>
        <v>-69.070165820719964</v>
      </c>
      <c r="AP102" s="30">
        <f t="shared" si="65"/>
        <v>23.609121289162623</v>
      </c>
      <c r="AQ102" s="30">
        <f t="shared" si="66"/>
        <v>-27.95880017344075</v>
      </c>
      <c r="AR102" s="31">
        <f t="shared" si="89"/>
        <v>16.731062986965441</v>
      </c>
      <c r="AS102" s="33">
        <f t="shared" si="90"/>
        <v>-97.361375265801072</v>
      </c>
      <c r="AT102" s="31">
        <f t="shared" si="78"/>
        <v>3.8573098662131402E-14</v>
      </c>
      <c r="AU102" s="31">
        <f t="shared" si="79"/>
        <v>5.4744797924795539E-6</v>
      </c>
      <c r="AV102" s="32">
        <f t="shared" si="80"/>
        <v>0</v>
      </c>
      <c r="AW102" s="31">
        <f t="shared" si="81"/>
        <v>-2.1897919169918284E-7</v>
      </c>
      <c r="AX102" s="34">
        <f t="shared" si="91"/>
        <v>3.8573098662131402E-14</v>
      </c>
      <c r="AY102" s="35">
        <f t="shared" si="92"/>
        <v>5.255500600780371E-6</v>
      </c>
      <c r="AZ102" s="10">
        <f t="shared" si="93"/>
        <v>16.73106298696548</v>
      </c>
      <c r="BA102" s="10">
        <f t="shared" si="94"/>
        <v>-97.361370010300476</v>
      </c>
      <c r="BB102" s="10">
        <f t="shared" si="95"/>
        <v>82.638629989699524</v>
      </c>
      <c r="BC102" s="37"/>
      <c r="BD102" s="46">
        <f t="shared" si="96"/>
        <v>17</v>
      </c>
      <c r="BE102" s="46">
        <f t="shared" si="97"/>
        <v>-97</v>
      </c>
      <c r="BF102" s="46">
        <f t="shared" si="98"/>
        <v>83</v>
      </c>
    </row>
    <row r="103" spans="22:58" x14ac:dyDescent="0.3">
      <c r="V103" s="29">
        <v>1.99</v>
      </c>
      <c r="W103" s="36">
        <f t="shared" si="82"/>
        <v>977.23722095581127</v>
      </c>
      <c r="X103" s="30">
        <f t="shared" si="67"/>
        <v>2.6066753699001226</v>
      </c>
      <c r="Y103" s="31">
        <f t="shared" si="68"/>
        <v>-1.115283820196584</v>
      </c>
      <c r="Z103" s="31">
        <f t="shared" si="69"/>
        <v>-28.417901058371037</v>
      </c>
      <c r="AA103" s="31">
        <f t="shared" si="70"/>
        <v>4.7179769686271557E-4</v>
      </c>
      <c r="AB103" s="31">
        <f t="shared" si="71"/>
        <v>-0.59717889843959904</v>
      </c>
      <c r="AC103" s="31">
        <f t="shared" si="83"/>
        <v>3.6169121081178062E-5</v>
      </c>
      <c r="AD103" s="31">
        <f t="shared" si="72"/>
        <v>0.16534807876490118</v>
      </c>
      <c r="AE103" s="31">
        <f t="shared" si="84"/>
        <v>1.4918995165214826</v>
      </c>
      <c r="AF103" s="31">
        <f t="shared" si="85"/>
        <v>-28.849731878045734</v>
      </c>
      <c r="AG103" s="31">
        <f t="shared" si="64"/>
        <v>92.110410468749379</v>
      </c>
      <c r="AH103" s="31">
        <f t="shared" si="73"/>
        <v>-73.398136273286752</v>
      </c>
      <c r="AI103" s="31">
        <f t="shared" si="74"/>
        <v>-89.987747750781338</v>
      </c>
      <c r="AJ103" s="31">
        <f t="shared" si="86"/>
        <v>0.66038096936417756</v>
      </c>
      <c r="AK103" s="31">
        <f t="shared" si="75"/>
        <v>22.060287760199376</v>
      </c>
      <c r="AL103" s="32">
        <f t="shared" si="76"/>
        <v>-6.5489442626587735E-4</v>
      </c>
      <c r="AM103" s="31">
        <f t="shared" si="77"/>
        <v>-0.70357543262132516</v>
      </c>
      <c r="AN103" s="31">
        <f t="shared" si="87"/>
        <v>19.372000270400537</v>
      </c>
      <c r="AO103" s="31">
        <f t="shared" si="88"/>
        <v>-68.631035423203286</v>
      </c>
      <c r="AP103" s="30">
        <f t="shared" si="65"/>
        <v>23.609121289162623</v>
      </c>
      <c r="AQ103" s="30">
        <f t="shared" si="66"/>
        <v>-27.95880017344075</v>
      </c>
      <c r="AR103" s="31">
        <f t="shared" si="89"/>
        <v>16.514220902643892</v>
      </c>
      <c r="AS103" s="33">
        <f t="shared" si="90"/>
        <v>-97.480767301249017</v>
      </c>
      <c r="AT103" s="31">
        <f t="shared" si="78"/>
        <v>4.2430408528344531E-14</v>
      </c>
      <c r="AU103" s="31">
        <f t="shared" si="79"/>
        <v>5.601996808026924E-6</v>
      </c>
      <c r="AV103" s="32">
        <f t="shared" si="80"/>
        <v>0</v>
      </c>
      <c r="AW103" s="31">
        <f t="shared" si="81"/>
        <v>-2.2407987232107768E-7</v>
      </c>
      <c r="AX103" s="34">
        <f t="shared" si="91"/>
        <v>4.2430408528344531E-14</v>
      </c>
      <c r="AY103" s="35">
        <f t="shared" si="92"/>
        <v>5.377916935705846E-6</v>
      </c>
      <c r="AZ103" s="10">
        <f t="shared" si="93"/>
        <v>16.514220902643935</v>
      </c>
      <c r="BA103" s="10">
        <f t="shared" si="94"/>
        <v>-97.480761923332082</v>
      </c>
      <c r="BB103" s="10">
        <f t="shared" si="95"/>
        <v>82.519238076667918</v>
      </c>
      <c r="BC103" s="48"/>
      <c r="BD103" s="46">
        <f t="shared" si="96"/>
        <v>17</v>
      </c>
      <c r="BE103" s="46">
        <f t="shared" si="97"/>
        <v>-97</v>
      </c>
      <c r="BF103" s="46">
        <f t="shared" si="98"/>
        <v>83</v>
      </c>
    </row>
    <row r="104" spans="22:58" x14ac:dyDescent="0.3">
      <c r="V104" s="29">
        <v>2</v>
      </c>
      <c r="W104" s="50">
        <f t="shared" si="82"/>
        <v>1000</v>
      </c>
      <c r="X104" s="30">
        <f t="shared" si="67"/>
        <v>2.6066753699001226</v>
      </c>
      <c r="Y104" s="31">
        <f t="shared" si="68"/>
        <v>-1.1613933263693634</v>
      </c>
      <c r="Z104" s="31">
        <f t="shared" si="69"/>
        <v>-28.973549196847067</v>
      </c>
      <c r="AA104" s="31">
        <f t="shared" si="70"/>
        <v>4.940315726567685E-4</v>
      </c>
      <c r="AB104" s="31">
        <f t="shared" si="71"/>
        <v>-0.6110879390652989</v>
      </c>
      <c r="AC104" s="31">
        <f t="shared" si="83"/>
        <v>3.7873711809795264E-5</v>
      </c>
      <c r="AD104" s="31">
        <f t="shared" si="72"/>
        <v>0.16919950815044343</v>
      </c>
      <c r="AE104" s="31">
        <f t="shared" si="84"/>
        <v>1.4458139488152257</v>
      </c>
      <c r="AF104" s="31">
        <f t="shared" si="85"/>
        <v>-29.415437627761921</v>
      </c>
      <c r="AG104" s="31">
        <f t="shared" si="64"/>
        <v>92.110410468749379</v>
      </c>
      <c r="AH104" s="31">
        <f t="shared" si="73"/>
        <v>-73.598136264348454</v>
      </c>
      <c r="AI104" s="31">
        <f t="shared" si="74"/>
        <v>-89.988026646014887</v>
      </c>
      <c r="AJ104" s="31">
        <f t="shared" si="86"/>
        <v>0.6891574886432551</v>
      </c>
      <c r="AK104" s="31">
        <f t="shared" si="75"/>
        <v>22.523307517716521</v>
      </c>
      <c r="AL104" s="32">
        <f t="shared" si="76"/>
        <v>-6.8575621307809048E-4</v>
      </c>
      <c r="AM104" s="31">
        <f t="shared" si="77"/>
        <v>-0.71996210430958352</v>
      </c>
      <c r="AN104" s="31">
        <f t="shared" si="87"/>
        <v>19.200745936831101</v>
      </c>
      <c r="AO104" s="31">
        <f t="shared" si="88"/>
        <v>-68.184681232607957</v>
      </c>
      <c r="AP104" s="30">
        <f t="shared" si="65"/>
        <v>23.609121289162623</v>
      </c>
      <c r="AQ104" s="30">
        <f t="shared" si="66"/>
        <v>-27.95880017344075</v>
      </c>
      <c r="AR104" s="31">
        <f t="shared" si="89"/>
        <v>16.296881001368199</v>
      </c>
      <c r="AS104" s="33">
        <f t="shared" si="90"/>
        <v>-97.600118860369875</v>
      </c>
      <c r="AT104" s="31">
        <f t="shared" si="78"/>
        <v>4.2430408528344531E-14</v>
      </c>
      <c r="AU104" s="31">
        <f t="shared" si="79"/>
        <v>5.7324840764331007E-6</v>
      </c>
      <c r="AV104" s="32">
        <f t="shared" si="80"/>
        <v>0</v>
      </c>
      <c r="AW104" s="31">
        <f t="shared" si="81"/>
        <v>-2.2929936305732477E-7</v>
      </c>
      <c r="AX104" s="34">
        <f t="shared" si="91"/>
        <v>4.2430408528344531E-14</v>
      </c>
      <c r="AY104" s="35">
        <f t="shared" si="92"/>
        <v>5.503184713375776E-6</v>
      </c>
      <c r="AZ104" s="10">
        <f t="shared" si="93"/>
        <v>16.296881001368241</v>
      </c>
      <c r="BA104" s="10">
        <f t="shared" si="94"/>
        <v>-97.600113357185165</v>
      </c>
      <c r="BB104" s="10">
        <f t="shared" si="95"/>
        <v>82.399886642814835</v>
      </c>
      <c r="BC104" s="37"/>
      <c r="BD104" s="46">
        <f t="shared" si="96"/>
        <v>16</v>
      </c>
      <c r="BE104" s="46">
        <f t="shared" si="97"/>
        <v>-98</v>
      </c>
      <c r="BF104" s="46">
        <f t="shared" si="98"/>
        <v>82</v>
      </c>
    </row>
    <row r="105" spans="22:58" x14ac:dyDescent="0.3">
      <c r="V105" s="29">
        <v>2.0099999999999998</v>
      </c>
      <c r="W105" s="36">
        <f t="shared" si="82"/>
        <v>1023.2929922807544</v>
      </c>
      <c r="X105" s="30">
        <f t="shared" si="67"/>
        <v>2.6066753699001226</v>
      </c>
      <c r="Y105" s="31">
        <f t="shared" si="68"/>
        <v>-1.2091568841574181</v>
      </c>
      <c r="Z105" s="31">
        <f t="shared" si="69"/>
        <v>-29.536028282468923</v>
      </c>
      <c r="AA105" s="31">
        <f t="shared" si="70"/>
        <v>5.1731317673733498E-4</v>
      </c>
      <c r="AB105" s="31">
        <f t="shared" si="71"/>
        <v>-0.62532088829034005</v>
      </c>
      <c r="AC105" s="31">
        <f t="shared" si="83"/>
        <v>3.9658636706989722E-5</v>
      </c>
      <c r="AD105" s="31">
        <f t="shared" si="72"/>
        <v>0.17314064726773851</v>
      </c>
      <c r="AE105" s="31">
        <f t="shared" si="84"/>
        <v>1.3980754575561489</v>
      </c>
      <c r="AF105" s="31">
        <f t="shared" si="85"/>
        <v>-29.988208523491522</v>
      </c>
      <c r="AG105" s="31">
        <f t="shared" si="64"/>
        <v>92.110410468749379</v>
      </c>
      <c r="AH105" s="31">
        <f t="shared" si="73"/>
        <v>-73.798136255812452</v>
      </c>
      <c r="AI105" s="31">
        <f t="shared" si="74"/>
        <v>-89.988299192818403</v>
      </c>
      <c r="AJ105" s="31">
        <f t="shared" si="86"/>
        <v>0.7190872245070703</v>
      </c>
      <c r="AK105" s="31">
        <f t="shared" si="75"/>
        <v>22.99392100209775</v>
      </c>
      <c r="AL105" s="32">
        <f t="shared" si="76"/>
        <v>-7.1807223603844925E-4</v>
      </c>
      <c r="AM105" s="31">
        <f t="shared" si="77"/>
        <v>-0.73673034865957165</v>
      </c>
      <c r="AN105" s="31">
        <f t="shared" si="87"/>
        <v>19.030643365207961</v>
      </c>
      <c r="AO105" s="31">
        <f t="shared" si="88"/>
        <v>-67.73110853938023</v>
      </c>
      <c r="AP105" s="30">
        <f t="shared" si="65"/>
        <v>23.609121289162623</v>
      </c>
      <c r="AQ105" s="30">
        <f t="shared" si="66"/>
        <v>-27.95880017344075</v>
      </c>
      <c r="AR105" s="31">
        <f t="shared" si="89"/>
        <v>16.079039938485984</v>
      </c>
      <c r="AS105" s="33">
        <f t="shared" si="90"/>
        <v>-97.719317062871752</v>
      </c>
      <c r="AT105" s="31">
        <f t="shared" si="78"/>
        <v>4.6287718394557659E-14</v>
      </c>
      <c r="AU105" s="31">
        <f t="shared" si="79"/>
        <v>5.8660107837750039E-6</v>
      </c>
      <c r="AV105" s="32">
        <f t="shared" si="80"/>
        <v>0</v>
      </c>
      <c r="AW105" s="31">
        <f t="shared" si="81"/>
        <v>-2.3464043135100097E-7</v>
      </c>
      <c r="AX105" s="34">
        <f t="shared" si="91"/>
        <v>4.6287718394557659E-14</v>
      </c>
      <c r="AY105" s="35">
        <f t="shared" si="92"/>
        <v>5.6313703524240027E-6</v>
      </c>
      <c r="AZ105" s="10">
        <f t="shared" si="93"/>
        <v>16.07903993848603</v>
      </c>
      <c r="BA105" s="10">
        <f t="shared" si="94"/>
        <v>-97.719311431501396</v>
      </c>
      <c r="BB105" s="10">
        <f t="shared" si="95"/>
        <v>82.280688568498604</v>
      </c>
      <c r="BC105" s="48"/>
      <c r="BD105" s="46">
        <f t="shared" si="96"/>
        <v>16</v>
      </c>
      <c r="BE105" s="46">
        <f t="shared" si="97"/>
        <v>-98</v>
      </c>
      <c r="BF105" s="46">
        <f t="shared" si="98"/>
        <v>82</v>
      </c>
    </row>
    <row r="106" spans="22:58" x14ac:dyDescent="0.3">
      <c r="V106" s="29">
        <v>2.02</v>
      </c>
      <c r="W106" s="38">
        <f t="shared" si="82"/>
        <v>1047.1285480508998</v>
      </c>
      <c r="X106" s="30">
        <f t="shared" si="67"/>
        <v>2.6066753699001226</v>
      </c>
      <c r="Y106" s="31">
        <f t="shared" si="68"/>
        <v>-1.258614757636499</v>
      </c>
      <c r="Z106" s="31">
        <f t="shared" si="69"/>
        <v>-30.105202834531596</v>
      </c>
      <c r="AA106" s="31">
        <f t="shared" si="70"/>
        <v>5.4169187524359349E-4</v>
      </c>
      <c r="AB106" s="31">
        <f t="shared" si="71"/>
        <v>-0.63988528558241753</v>
      </c>
      <c r="AC106" s="31">
        <f t="shared" si="83"/>
        <v>4.1527681737701587E-5</v>
      </c>
      <c r="AD106" s="31">
        <f t="shared" si="72"/>
        <v>0.17717358561164775</v>
      </c>
      <c r="AE106" s="31">
        <f t="shared" si="84"/>
        <v>1.3486438318206049</v>
      </c>
      <c r="AF106" s="31">
        <f t="shared" si="85"/>
        <v>-30.567914534502364</v>
      </c>
      <c r="AG106" s="31">
        <f t="shared" si="64"/>
        <v>92.110410468749379</v>
      </c>
      <c r="AH106" s="31">
        <f t="shared" si="73"/>
        <v>-73.998136247660625</v>
      </c>
      <c r="AI106" s="31">
        <f t="shared" si="74"/>
        <v>-89.988565535699763</v>
      </c>
      <c r="AJ106" s="31">
        <f t="shared" si="86"/>
        <v>0.75020799130536109</v>
      </c>
      <c r="AK106" s="31">
        <f t="shared" si="75"/>
        <v>23.472123676245147</v>
      </c>
      <c r="AL106" s="32">
        <f t="shared" si="76"/>
        <v>-7.5191100851025713E-4</v>
      </c>
      <c r="AM106" s="31">
        <f t="shared" si="77"/>
        <v>-0.7538890449201322</v>
      </c>
      <c r="AN106" s="31">
        <f t="shared" si="87"/>
        <v>18.861730301385606</v>
      </c>
      <c r="AO106" s="31">
        <f t="shared" si="88"/>
        <v>-67.270330904374745</v>
      </c>
      <c r="AP106" s="30">
        <f t="shared" si="65"/>
        <v>23.609121289162623</v>
      </c>
      <c r="AQ106" s="30">
        <f t="shared" si="66"/>
        <v>-27.95880017344075</v>
      </c>
      <c r="AR106" s="31">
        <f t="shared" si="89"/>
        <v>15.860695248928081</v>
      </c>
      <c r="AS106" s="33">
        <f t="shared" si="90"/>
        <v>-97.838245438877109</v>
      </c>
      <c r="AT106" s="31">
        <f t="shared" si="78"/>
        <v>4.6287718394557659E-14</v>
      </c>
      <c r="AU106" s="31">
        <f t="shared" si="79"/>
        <v>6.0026477276802936E-6</v>
      </c>
      <c r="AV106" s="32">
        <f t="shared" si="80"/>
        <v>0</v>
      </c>
      <c r="AW106" s="31">
        <f t="shared" si="81"/>
        <v>-2.4010590910721265E-7</v>
      </c>
      <c r="AX106" s="34">
        <f t="shared" si="91"/>
        <v>4.6287718394557659E-14</v>
      </c>
      <c r="AY106" s="35">
        <f t="shared" si="92"/>
        <v>5.7625418185730806E-6</v>
      </c>
      <c r="AZ106" s="10">
        <f t="shared" si="93"/>
        <v>15.860695248928128</v>
      </c>
      <c r="BA106" s="10">
        <f t="shared" si="94"/>
        <v>-97.838239676335292</v>
      </c>
      <c r="BB106" s="10">
        <f t="shared" si="95"/>
        <v>82.161760323664708</v>
      </c>
      <c r="BC106" s="37"/>
      <c r="BD106" s="46">
        <f t="shared" si="96"/>
        <v>16</v>
      </c>
      <c r="BE106" s="46">
        <f t="shared" si="97"/>
        <v>-98</v>
      </c>
      <c r="BF106" s="46">
        <f t="shared" si="98"/>
        <v>82</v>
      </c>
    </row>
    <row r="107" spans="22:58" x14ac:dyDescent="0.3">
      <c r="V107" s="29">
        <v>2.0299999999999998</v>
      </c>
      <c r="W107" s="36">
        <f t="shared" si="82"/>
        <v>1071.5193052376067</v>
      </c>
      <c r="X107" s="30">
        <f t="shared" si="67"/>
        <v>2.6066753699001226</v>
      </c>
      <c r="Y107" s="31">
        <f t="shared" si="68"/>
        <v>-1.309806837431172</v>
      </c>
      <c r="Z107" s="31">
        <f t="shared" si="69"/>
        <v>-30.68092525428882</v>
      </c>
      <c r="AA107" s="31">
        <f t="shared" si="70"/>
        <v>5.6721935974144995E-4</v>
      </c>
      <c r="AB107" s="31">
        <f t="shared" si="71"/>
        <v>-0.65478884564469608</v>
      </c>
      <c r="AC107" s="31">
        <f t="shared" si="83"/>
        <v>4.3484811284071849E-5</v>
      </c>
      <c r="AD107" s="31">
        <f t="shared" si="72"/>
        <v>0.18130046133952277</v>
      </c>
      <c r="AE107" s="31">
        <f t="shared" si="84"/>
        <v>1.2974792366399761</v>
      </c>
      <c r="AF107" s="31">
        <f t="shared" si="85"/>
        <v>-31.154413638593994</v>
      </c>
      <c r="AG107" s="31">
        <f t="shared" si="64"/>
        <v>92.110410468749379</v>
      </c>
      <c r="AH107" s="31">
        <f t="shared" si="73"/>
        <v>-74.198136239875694</v>
      </c>
      <c r="AI107" s="31">
        <f t="shared" si="74"/>
        <v>-89.988825815877433</v>
      </c>
      <c r="AJ107" s="31">
        <f t="shared" si="86"/>
        <v>0.78255816874829243</v>
      </c>
      <c r="AK107" s="31">
        <f t="shared" si="75"/>
        <v>23.95790253943348</v>
      </c>
      <c r="AL107" s="32">
        <f t="shared" si="76"/>
        <v>-7.8734427060772052E-4</v>
      </c>
      <c r="AM107" s="31">
        <f t="shared" si="77"/>
        <v>-0.77144727854095729</v>
      </c>
      <c r="AN107" s="31">
        <f t="shared" si="87"/>
        <v>18.694045053351367</v>
      </c>
      <c r="AO107" s="31">
        <f t="shared" si="88"/>
        <v>-66.802370554984918</v>
      </c>
      <c r="AP107" s="30">
        <f t="shared" si="65"/>
        <v>23.609121289162623</v>
      </c>
      <c r="AQ107" s="30">
        <f t="shared" si="66"/>
        <v>-27.95880017344075</v>
      </c>
      <c r="AR107" s="31">
        <f t="shared" si="89"/>
        <v>15.641845405713212</v>
      </c>
      <c r="AS107" s="33">
        <f t="shared" si="90"/>
        <v>-97.956784193578912</v>
      </c>
      <c r="AT107" s="31">
        <f t="shared" si="78"/>
        <v>5.0145028260770782E-14</v>
      </c>
      <c r="AU107" s="31">
        <f t="shared" si="79"/>
        <v>6.1424673548652357E-6</v>
      </c>
      <c r="AV107" s="32">
        <f t="shared" si="80"/>
        <v>0</v>
      </c>
      <c r="AW107" s="31">
        <f t="shared" si="81"/>
        <v>-2.4569869419461038E-7</v>
      </c>
      <c r="AX107" s="34">
        <f t="shared" si="91"/>
        <v>5.0145028260770782E-14</v>
      </c>
      <c r="AY107" s="35">
        <f t="shared" si="92"/>
        <v>5.896768660670625E-6</v>
      </c>
      <c r="AZ107" s="10">
        <f t="shared" si="93"/>
        <v>15.641845405713262</v>
      </c>
      <c r="BA107" s="10">
        <f t="shared" si="94"/>
        <v>-97.956778296810256</v>
      </c>
      <c r="BB107" s="10">
        <f t="shared" si="95"/>
        <v>82.043221703189744</v>
      </c>
      <c r="BC107" s="48"/>
      <c r="BD107" s="46">
        <f t="shared" si="96"/>
        <v>16</v>
      </c>
      <c r="BE107" s="46">
        <f t="shared" si="97"/>
        <v>-98</v>
      </c>
      <c r="BF107" s="46">
        <f t="shared" si="98"/>
        <v>82</v>
      </c>
    </row>
    <row r="108" spans="22:58" x14ac:dyDescent="0.3">
      <c r="V108" s="29">
        <v>2.04</v>
      </c>
      <c r="W108" s="38">
        <f t="shared" si="82"/>
        <v>1096.4781961431861</v>
      </c>
      <c r="X108" s="30">
        <f t="shared" si="67"/>
        <v>2.6066753699001226</v>
      </c>
      <c r="Y108" s="31">
        <f t="shared" si="68"/>
        <v>-1.3627725364064474</v>
      </c>
      <c r="Z108" s="31">
        <f t="shared" si="69"/>
        <v>-31.263035731672261</v>
      </c>
      <c r="AA108" s="31">
        <f t="shared" si="70"/>
        <v>5.939497566968911E-4</v>
      </c>
      <c r="AB108" s="31">
        <f t="shared" si="71"/>
        <v>-0.67003946247031043</v>
      </c>
      <c r="AC108" s="31">
        <f t="shared" si="83"/>
        <v>4.5534176557605743E-5</v>
      </c>
      <c r="AD108" s="31">
        <f t="shared" si="72"/>
        <v>0.18552346240412101</v>
      </c>
      <c r="AE108" s="31">
        <f t="shared" si="84"/>
        <v>1.2445423174269297</v>
      </c>
      <c r="AF108" s="31">
        <f t="shared" si="85"/>
        <v>-31.747551731738451</v>
      </c>
      <c r="AG108" s="31">
        <f t="shared" si="64"/>
        <v>92.110410468749379</v>
      </c>
      <c r="AH108" s="31">
        <f t="shared" si="73"/>
        <v>-74.398136232441146</v>
      </c>
      <c r="AI108" s="31">
        <f t="shared" si="74"/>
        <v>-89.989080171355383</v>
      </c>
      <c r="AJ108" s="31">
        <f t="shared" si="86"/>
        <v>0.81617665494103919</v>
      </c>
      <c r="AK108" s="31">
        <f t="shared" si="75"/>
        <v>24.451235740366471</v>
      </c>
      <c r="AL108" s="32">
        <f t="shared" si="76"/>
        <v>-8.2444714105121071E-4</v>
      </c>
      <c r="AM108" s="31">
        <f t="shared" si="77"/>
        <v>-0.7894143459310643</v>
      </c>
      <c r="AN108" s="31">
        <f t="shared" si="87"/>
        <v>18.527626444108218</v>
      </c>
      <c r="AO108" s="31">
        <f t="shared" si="88"/>
        <v>-66.327258776919976</v>
      </c>
      <c r="AP108" s="30">
        <f t="shared" si="65"/>
        <v>23.609121289162623</v>
      </c>
      <c r="AQ108" s="30">
        <f t="shared" si="66"/>
        <v>-27.95880017344075</v>
      </c>
      <c r="AR108" s="31">
        <f t="shared" si="89"/>
        <v>15.422489877257021</v>
      </c>
      <c r="AS108" s="33">
        <f t="shared" si="90"/>
        <v>-98.07481050865843</v>
      </c>
      <c r="AT108" s="31">
        <f t="shared" si="78"/>
        <v>5.2073683193877346E-14</v>
      </c>
      <c r="AU108" s="31">
        <f t="shared" si="79"/>
        <v>6.2855437995468999E-6</v>
      </c>
      <c r="AV108" s="32">
        <f t="shared" si="80"/>
        <v>0</v>
      </c>
      <c r="AW108" s="31">
        <f t="shared" si="81"/>
        <v>-2.51421751981877E-7</v>
      </c>
      <c r="AX108" s="34">
        <f t="shared" si="91"/>
        <v>5.2073683193877346E-14</v>
      </c>
      <c r="AY108" s="35">
        <f t="shared" si="92"/>
        <v>6.0341220475650231E-6</v>
      </c>
      <c r="AZ108" s="10">
        <f t="shared" si="93"/>
        <v>15.422489877257073</v>
      </c>
      <c r="BA108" s="10">
        <f t="shared" si="94"/>
        <v>-98.074804474536379</v>
      </c>
      <c r="BB108" s="10">
        <f t="shared" si="95"/>
        <v>81.925195525463621</v>
      </c>
      <c r="BC108" s="37"/>
      <c r="BD108" s="46">
        <f t="shared" si="96"/>
        <v>15</v>
      </c>
      <c r="BE108" s="46">
        <f t="shared" si="97"/>
        <v>-98</v>
      </c>
      <c r="BF108" s="46">
        <f t="shared" si="98"/>
        <v>82</v>
      </c>
    </row>
    <row r="109" spans="22:58" x14ac:dyDescent="0.3">
      <c r="V109" s="29">
        <v>2.0499999999999998</v>
      </c>
      <c r="W109" s="36">
        <f t="shared" si="82"/>
        <v>1122.0184543019634</v>
      </c>
      <c r="X109" s="30">
        <f t="shared" si="67"/>
        <v>2.6066753699001226</v>
      </c>
      <c r="Y109" s="31">
        <f t="shared" si="68"/>
        <v>-1.4175506822972348</v>
      </c>
      <c r="Z109" s="31">
        <f t="shared" si="69"/>
        <v>-31.851362195930847</v>
      </c>
      <c r="AA109" s="31">
        <f t="shared" si="70"/>
        <v>6.2193974211552437E-4</v>
      </c>
      <c r="AB109" s="31">
        <f t="shared" si="71"/>
        <v>-0.68564521348935836</v>
      </c>
      <c r="AC109" s="31">
        <f t="shared" si="83"/>
        <v>4.7680124406649598E-5</v>
      </c>
      <c r="AD109" s="31">
        <f t="shared" si="72"/>
        <v>0.18984482771286854</v>
      </c>
      <c r="AE109" s="31">
        <f t="shared" si="84"/>
        <v>1.18979430746941</v>
      </c>
      <c r="AF109" s="31">
        <f t="shared" si="85"/>
        <v>-32.347162581707337</v>
      </c>
      <c r="AG109" s="31">
        <f t="shared" si="64"/>
        <v>92.110410468749379</v>
      </c>
      <c r="AH109" s="31">
        <f t="shared" si="73"/>
        <v>-74.598136225341193</v>
      </c>
      <c r="AI109" s="31">
        <f t="shared" si="74"/>
        <v>-89.989328736996214</v>
      </c>
      <c r="AJ109" s="31">
        <f t="shared" si="86"/>
        <v>0.85110281463424542</v>
      </c>
      <c r="AK109" s="31">
        <f t="shared" si="75"/>
        <v>24.952092197029238</v>
      </c>
      <c r="AL109" s="32">
        <f t="shared" si="76"/>
        <v>-8.6329827617166906E-4</v>
      </c>
      <c r="AM109" s="31">
        <f t="shared" si="77"/>
        <v>-0.80779975932492487</v>
      </c>
      <c r="AN109" s="31">
        <f t="shared" si="87"/>
        <v>18.362513759766259</v>
      </c>
      <c r="AO109" s="31">
        <f t="shared" si="88"/>
        <v>-65.845036299291905</v>
      </c>
      <c r="AP109" s="30">
        <f t="shared" si="65"/>
        <v>23.609121289162623</v>
      </c>
      <c r="AQ109" s="30">
        <f t="shared" si="66"/>
        <v>-27.95880017344075</v>
      </c>
      <c r="AR109" s="31">
        <f t="shared" si="89"/>
        <v>15.202629182957537</v>
      </c>
      <c r="AS109" s="33">
        <f t="shared" si="90"/>
        <v>-98.192198880999243</v>
      </c>
      <c r="AT109" s="31">
        <f t="shared" si="78"/>
        <v>5.4002338126983911E-14</v>
      </c>
      <c r="AU109" s="31">
        <f t="shared" si="79"/>
        <v>6.4319529227500795E-6</v>
      </c>
      <c r="AV109" s="32">
        <f t="shared" si="80"/>
        <v>0</v>
      </c>
      <c r="AW109" s="31">
        <f t="shared" si="81"/>
        <v>-2.5727811691000427E-7</v>
      </c>
      <c r="AX109" s="34">
        <f t="shared" si="91"/>
        <v>5.4002338126983911E-14</v>
      </c>
      <c r="AY109" s="35">
        <f t="shared" si="92"/>
        <v>6.1746748058400749E-6</v>
      </c>
      <c r="AZ109" s="10">
        <f t="shared" si="93"/>
        <v>15.20262918295759</v>
      </c>
      <c r="BA109" s="10">
        <f t="shared" si="94"/>
        <v>-98.192192706324434</v>
      </c>
      <c r="BB109" s="10">
        <f t="shared" si="95"/>
        <v>81.807807293675566</v>
      </c>
      <c r="BC109" s="48"/>
      <c r="BD109" s="46">
        <f t="shared" si="96"/>
        <v>15</v>
      </c>
      <c r="BE109" s="46">
        <f t="shared" si="97"/>
        <v>-98</v>
      </c>
      <c r="BF109" s="46">
        <f t="shared" si="98"/>
        <v>82</v>
      </c>
    </row>
    <row r="110" spans="22:58" x14ac:dyDescent="0.3">
      <c r="V110" s="29">
        <v>2.06</v>
      </c>
      <c r="W110" s="38">
        <f t="shared" si="82"/>
        <v>1148.1536214968835</v>
      </c>
      <c r="X110" s="30">
        <f t="shared" si="67"/>
        <v>2.6066753699001226</v>
      </c>
      <c r="Y110" s="31">
        <f t="shared" si="68"/>
        <v>-1.4741794077416606</v>
      </c>
      <c r="Z110" s="31">
        <f t="shared" si="69"/>
        <v>-32.445720312883445</v>
      </c>
      <c r="AA110" s="31">
        <f t="shared" si="70"/>
        <v>6.5124866156139117E-4</v>
      </c>
      <c r="AB110" s="31">
        <f t="shared" si="71"/>
        <v>-0.70161436381040998</v>
      </c>
      <c r="AC110" s="31">
        <f t="shared" si="83"/>
        <v>4.9927206523032865E-5</v>
      </c>
      <c r="AD110" s="31">
        <f t="shared" si="72"/>
        <v>0.1942668483140835</v>
      </c>
      <c r="AE110" s="31">
        <f t="shared" si="84"/>
        <v>1.1331971380265464</v>
      </c>
      <c r="AF110" s="31">
        <f t="shared" si="85"/>
        <v>-32.953067828379766</v>
      </c>
      <c r="AG110" s="31">
        <f t="shared" si="64"/>
        <v>92.110410468749379</v>
      </c>
      <c r="AH110" s="31">
        <f t="shared" si="73"/>
        <v>-74.798136218560813</v>
      </c>
      <c r="AI110" s="31">
        <f t="shared" si="74"/>
        <v>-89.989571644592658</v>
      </c>
      <c r="AJ110" s="31">
        <f t="shared" si="86"/>
        <v>0.88737642260081384</v>
      </c>
      <c r="AK110" s="31">
        <f t="shared" si="75"/>
        <v>25.460431225833183</v>
      </c>
      <c r="AL110" s="32">
        <f t="shared" si="76"/>
        <v>-9.039800363736829E-4</v>
      </c>
      <c r="AM110" s="31">
        <f t="shared" si="77"/>
        <v>-0.82661325175854172</v>
      </c>
      <c r="AN110" s="31">
        <f t="shared" si="87"/>
        <v>18.198746692753005</v>
      </c>
      <c r="AO110" s="31">
        <f t="shared" si="88"/>
        <v>-65.355753670518027</v>
      </c>
      <c r="AP110" s="30">
        <f t="shared" si="65"/>
        <v>23.609121289162623</v>
      </c>
      <c r="AQ110" s="30">
        <f t="shared" si="66"/>
        <v>-27.95880017344075</v>
      </c>
      <c r="AR110" s="31">
        <f t="shared" si="89"/>
        <v>14.982264946501424</v>
      </c>
      <c r="AS110" s="33">
        <f t="shared" si="90"/>
        <v>-98.3088214988978</v>
      </c>
      <c r="AT110" s="31">
        <f t="shared" si="78"/>
        <v>5.7859647993197033E-14</v>
      </c>
      <c r="AU110" s="31">
        <f t="shared" si="79"/>
        <v>6.5817723525298749E-6</v>
      </c>
      <c r="AV110" s="32">
        <f t="shared" si="80"/>
        <v>0</v>
      </c>
      <c r="AW110" s="31">
        <f t="shared" si="81"/>
        <v>-2.6327089410119615E-7</v>
      </c>
      <c r="AX110" s="34">
        <f t="shared" si="91"/>
        <v>5.7859647993197033E-14</v>
      </c>
      <c r="AY110" s="35">
        <f t="shared" si="92"/>
        <v>6.3185014584286789E-6</v>
      </c>
      <c r="AZ110" s="10">
        <f t="shared" si="93"/>
        <v>14.982264946501482</v>
      </c>
      <c r="BA110" s="10">
        <f t="shared" si="94"/>
        <v>-98.308815180396337</v>
      </c>
      <c r="BB110" s="10">
        <f t="shared" si="95"/>
        <v>81.691184819603663</v>
      </c>
      <c r="BC110" s="37"/>
      <c r="BD110" s="46">
        <f t="shared" si="96"/>
        <v>15</v>
      </c>
      <c r="BE110" s="46">
        <f t="shared" si="97"/>
        <v>-98</v>
      </c>
      <c r="BF110" s="46">
        <f t="shared" si="98"/>
        <v>82</v>
      </c>
    </row>
    <row r="111" spans="22:58" x14ac:dyDescent="0.3">
      <c r="V111" s="29">
        <v>2.0699999999999998</v>
      </c>
      <c r="W111" s="36">
        <f t="shared" si="82"/>
        <v>1174.8975549395293</v>
      </c>
      <c r="X111" s="30">
        <f t="shared" si="67"/>
        <v>2.6066753699001226</v>
      </c>
      <c r="Y111" s="31">
        <f t="shared" si="68"/>
        <v>-1.5326960382353418</v>
      </c>
      <c r="Z111" s="31">
        <f t="shared" si="69"/>
        <v>-33.045913531256545</v>
      </c>
      <c r="AA111" s="31">
        <f t="shared" si="70"/>
        <v>6.8193865583168864E-4</v>
      </c>
      <c r="AB111" s="31">
        <f t="shared" si="71"/>
        <v>-0.71795537055856484</v>
      </c>
      <c r="AC111" s="31">
        <f t="shared" si="83"/>
        <v>5.2280189111514047E-5</v>
      </c>
      <c r="AD111" s="31">
        <f t="shared" si="72"/>
        <v>0.19879186861077883</v>
      </c>
      <c r="AE111" s="31">
        <f t="shared" si="84"/>
        <v>1.0747135505097238</v>
      </c>
      <c r="AF111" s="31">
        <f t="shared" si="85"/>
        <v>-33.565077033204332</v>
      </c>
      <c r="AG111" s="31">
        <f t="shared" si="64"/>
        <v>92.110410468749379</v>
      </c>
      <c r="AH111" s="31">
        <f t="shared" si="73"/>
        <v>-74.998136212085583</v>
      </c>
      <c r="AI111" s="31">
        <f t="shared" si="74"/>
        <v>-89.989809022937521</v>
      </c>
      <c r="AJ111" s="31">
        <f t="shared" si="86"/>
        <v>0.92503760207787933</v>
      </c>
      <c r="AK111" s="31">
        <f t="shared" si="75"/>
        <v>25.976202182696458</v>
      </c>
      <c r="AL111" s="32">
        <f t="shared" si="76"/>
        <v>-9.4657866042674856E-4</v>
      </c>
      <c r="AM111" s="31">
        <f t="shared" si="77"/>
        <v>-0.84586478215776162</v>
      </c>
      <c r="AN111" s="31">
        <f t="shared" si="87"/>
        <v>18.036365280081249</v>
      </c>
      <c r="AO111" s="31">
        <f t="shared" si="88"/>
        <v>-64.859471622398829</v>
      </c>
      <c r="AP111" s="30">
        <f t="shared" si="65"/>
        <v>23.609121289162623</v>
      </c>
      <c r="AQ111" s="30">
        <f t="shared" si="66"/>
        <v>-27.95880017344075</v>
      </c>
      <c r="AR111" s="31">
        <f t="shared" si="89"/>
        <v>14.761399946312849</v>
      </c>
      <c r="AS111" s="33">
        <f t="shared" si="90"/>
        <v>-98.424548655603161</v>
      </c>
      <c r="AT111" s="31">
        <f t="shared" si="78"/>
        <v>5.9788302926303604E-14</v>
      </c>
      <c r="AU111" s="31">
        <f t="shared" si="79"/>
        <v>6.7350815251310266E-6</v>
      </c>
      <c r="AV111" s="32">
        <f t="shared" si="80"/>
        <v>0</v>
      </c>
      <c r="AW111" s="31">
        <f t="shared" si="81"/>
        <v>-2.6940326100524233E-7</v>
      </c>
      <c r="AX111" s="34">
        <f t="shared" si="91"/>
        <v>5.9788302926303604E-14</v>
      </c>
      <c r="AY111" s="35">
        <f t="shared" si="92"/>
        <v>6.4656782641257841E-6</v>
      </c>
      <c r="AZ111" s="10">
        <f t="shared" si="93"/>
        <v>14.76139994631291</v>
      </c>
      <c r="BA111" s="10">
        <f t="shared" si="94"/>
        <v>-98.424542189924892</v>
      </c>
      <c r="BB111" s="10">
        <f t="shared" si="95"/>
        <v>81.575457810075108</v>
      </c>
      <c r="BC111" s="48"/>
      <c r="BD111" s="46">
        <f t="shared" si="96"/>
        <v>15</v>
      </c>
      <c r="BE111" s="46">
        <f t="shared" si="97"/>
        <v>-98</v>
      </c>
      <c r="BF111" s="46">
        <f t="shared" si="98"/>
        <v>82</v>
      </c>
    </row>
    <row r="112" spans="22:58" x14ac:dyDescent="0.3">
      <c r="V112" s="29">
        <v>2.08</v>
      </c>
      <c r="W112" s="38">
        <f t="shared" si="82"/>
        <v>1202.2644346174136</v>
      </c>
      <c r="X112" s="30">
        <f t="shared" si="67"/>
        <v>2.6066753699001226</v>
      </c>
      <c r="Y112" s="31">
        <f t="shared" si="68"/>
        <v>-1.5931369785729861</v>
      </c>
      <c r="Z112" s="31">
        <f t="shared" si="69"/>
        <v>-33.651733180317301</v>
      </c>
      <c r="AA112" s="31">
        <f t="shared" si="70"/>
        <v>7.1407479252342729E-4</v>
      </c>
      <c r="AB112" s="31">
        <f t="shared" si="71"/>
        <v>-0.73467688731217695</v>
      </c>
      <c r="AC112" s="31">
        <f t="shared" si="83"/>
        <v>5.4744062987308209E-5</v>
      </c>
      <c r="AD112" s="31">
        <f t="shared" si="72"/>
        <v>0.20342228760269157</v>
      </c>
      <c r="AE112" s="31">
        <f t="shared" si="84"/>
        <v>1.0143072101826471</v>
      </c>
      <c r="AF112" s="31">
        <f t="shared" si="85"/>
        <v>-34.182987780026785</v>
      </c>
      <c r="AG112" s="31">
        <f t="shared" si="64"/>
        <v>92.110410468749379</v>
      </c>
      <c r="AH112" s="31">
        <f t="shared" si="73"/>
        <v>-75.198136205901804</v>
      </c>
      <c r="AI112" s="31">
        <f t="shared" si="74"/>
        <v>-89.99004099789191</v>
      </c>
      <c r="AJ112" s="31">
        <f t="shared" si="86"/>
        <v>0.96412675824474126</v>
      </c>
      <c r="AK112" s="31">
        <f t="shared" si="75"/>
        <v>26.499344118841133</v>
      </c>
      <c r="AL112" s="32">
        <f t="shared" si="76"/>
        <v>-9.9118444794767287E-4</v>
      </c>
      <c r="AM112" s="31">
        <f t="shared" si="77"/>
        <v>-0.86556454054121468</v>
      </c>
      <c r="AN112" s="31">
        <f t="shared" si="87"/>
        <v>17.875409836644369</v>
      </c>
      <c r="AO112" s="31">
        <f t="shared" si="88"/>
        <v>-64.356261419591988</v>
      </c>
      <c r="AP112" s="30">
        <f t="shared" si="65"/>
        <v>23.609121289162623</v>
      </c>
      <c r="AQ112" s="30">
        <f t="shared" si="66"/>
        <v>-27.95880017344075</v>
      </c>
      <c r="AR112" s="31">
        <f t="shared" si="89"/>
        <v>14.540038162548889</v>
      </c>
      <c r="AS112" s="33">
        <f t="shared" si="90"/>
        <v>-98.53924919961878</v>
      </c>
      <c r="AT112" s="31">
        <f t="shared" si="78"/>
        <v>6.1716957859410149E-14</v>
      </c>
      <c r="AU112" s="31">
        <f t="shared" si="79"/>
        <v>6.891961727106157E-6</v>
      </c>
      <c r="AV112" s="32">
        <f t="shared" si="80"/>
        <v>0</v>
      </c>
      <c r="AW112" s="31">
        <f t="shared" si="81"/>
        <v>-2.7567846908424764E-7</v>
      </c>
      <c r="AX112" s="34">
        <f t="shared" si="91"/>
        <v>6.1716957859410149E-14</v>
      </c>
      <c r="AY112" s="35">
        <f t="shared" si="92"/>
        <v>6.6162832580219091E-6</v>
      </c>
      <c r="AZ112" s="10">
        <f t="shared" si="93"/>
        <v>14.540038162548951</v>
      </c>
      <c r="BA112" s="10">
        <f t="shared" si="94"/>
        <v>-98.539242583335522</v>
      </c>
      <c r="BB112" s="10">
        <f t="shared" si="95"/>
        <v>81.460757416664478</v>
      </c>
      <c r="BC112" s="37"/>
      <c r="BD112" s="46">
        <f t="shared" si="96"/>
        <v>15</v>
      </c>
      <c r="BE112" s="46">
        <f t="shared" si="97"/>
        <v>-99</v>
      </c>
      <c r="BF112" s="46">
        <f t="shared" si="98"/>
        <v>81</v>
      </c>
    </row>
    <row r="113" spans="22:58" x14ac:dyDescent="0.3">
      <c r="V113" s="29">
        <v>2.09</v>
      </c>
      <c r="W113" s="36">
        <f t="shared" si="82"/>
        <v>1230.2687708123822</v>
      </c>
      <c r="X113" s="30">
        <f t="shared" si="67"/>
        <v>2.6066753699001226</v>
      </c>
      <c r="Y113" s="31">
        <f t="shared" si="68"/>
        <v>-1.6555375983894667</v>
      </c>
      <c r="Z113" s="31">
        <f t="shared" si="69"/>
        <v>-34.262958620703095</v>
      </c>
      <c r="AA113" s="31">
        <f t="shared" si="70"/>
        <v>7.477252038108705E-4</v>
      </c>
      <c r="AB113" s="31">
        <f t="shared" si="71"/>
        <v>-0.75178776864033958</v>
      </c>
      <c r="AC113" s="31">
        <f t="shared" si="83"/>
        <v>5.7324054163404958E-5</v>
      </c>
      <c r="AD113" s="31">
        <f t="shared" si="72"/>
        <v>0.20816056015718373</v>
      </c>
      <c r="AE113" s="31">
        <f t="shared" si="84"/>
        <v>0.95194282076863013</v>
      </c>
      <c r="AF113" s="31">
        <f t="shared" si="85"/>
        <v>-34.806585829186254</v>
      </c>
      <c r="AG113" s="31">
        <f t="shared" si="64"/>
        <v>92.110410468749379</v>
      </c>
      <c r="AH113" s="31">
        <f t="shared" si="73"/>
        <v>-75.39813619999633</v>
      </c>
      <c r="AI113" s="31">
        <f t="shared" si="74"/>
        <v>-89.990267692451994</v>
      </c>
      <c r="AJ113" s="31">
        <f t="shared" si="86"/>
        <v>1.0046845067425485</v>
      </c>
      <c r="AK113" s="31">
        <f t="shared" si="75"/>
        <v>27.029785454207392</v>
      </c>
      <c r="AL113" s="32">
        <f t="shared" si="76"/>
        <v>-1.0378919504372985E-3</v>
      </c>
      <c r="AM113" s="31">
        <f t="shared" si="77"/>
        <v>-0.8857229533402341</v>
      </c>
      <c r="AN113" s="31">
        <f t="shared" si="87"/>
        <v>17.715920883545159</v>
      </c>
      <c r="AO113" s="31">
        <f t="shared" si="88"/>
        <v>-63.846205191584836</v>
      </c>
      <c r="AP113" s="30">
        <f t="shared" si="65"/>
        <v>23.609121289162623</v>
      </c>
      <c r="AQ113" s="30">
        <f t="shared" si="66"/>
        <v>-27.95880017344075</v>
      </c>
      <c r="AR113" s="31">
        <f t="shared" si="89"/>
        <v>14.318184820035661</v>
      </c>
      <c r="AS113" s="33">
        <f t="shared" si="90"/>
        <v>-98.65279102077109</v>
      </c>
      <c r="AT113" s="31">
        <f t="shared" si="78"/>
        <v>6.5574267725623278E-14</v>
      </c>
      <c r="AU113" s="31">
        <f t="shared" si="79"/>
        <v>7.0524961384148937E-6</v>
      </c>
      <c r="AV113" s="32">
        <f t="shared" si="80"/>
        <v>0</v>
      </c>
      <c r="AW113" s="31">
        <f t="shared" si="81"/>
        <v>-2.820998455365971E-7</v>
      </c>
      <c r="AX113" s="34">
        <f t="shared" si="91"/>
        <v>6.5574267725623278E-14</v>
      </c>
      <c r="AY113" s="35">
        <f t="shared" si="92"/>
        <v>6.7703962928782962E-6</v>
      </c>
      <c r="AZ113" s="10">
        <f t="shared" si="93"/>
        <v>14.318184820035727</v>
      </c>
      <c r="BA113" s="10">
        <f t="shared" si="94"/>
        <v>-98.652784250374793</v>
      </c>
      <c r="BB113" s="10">
        <f t="shared" si="95"/>
        <v>81.347215749625207</v>
      </c>
      <c r="BC113" s="48"/>
      <c r="BD113" s="46">
        <f t="shared" si="96"/>
        <v>14</v>
      </c>
      <c r="BE113" s="46">
        <f t="shared" si="97"/>
        <v>-99</v>
      </c>
      <c r="BF113" s="46">
        <f t="shared" si="98"/>
        <v>81</v>
      </c>
    </row>
    <row r="114" spans="22:58" x14ac:dyDescent="0.3">
      <c r="V114" s="29">
        <v>2.1</v>
      </c>
      <c r="W114" s="38">
        <f t="shared" si="82"/>
        <v>1258.9254117941678</v>
      </c>
      <c r="X114" s="30">
        <f t="shared" si="67"/>
        <v>2.6066753699001226</v>
      </c>
      <c r="Y114" s="31">
        <f t="shared" si="68"/>
        <v>-1.7199321174548534</v>
      </c>
      <c r="Z114" s="31">
        <f t="shared" si="69"/>
        <v>-34.879357450002864</v>
      </c>
      <c r="AA114" s="31">
        <f t="shared" si="70"/>
        <v>7.8296123067147063E-4</v>
      </c>
      <c r="AB114" s="31">
        <f t="shared" si="71"/>
        <v>-0.76929707474332698</v>
      </c>
      <c r="AC114" s="31">
        <f t="shared" si="83"/>
        <v>6.0025634935383169E-5</v>
      </c>
      <c r="AD114" s="31">
        <f t="shared" si="72"/>
        <v>0.21300919830969178</v>
      </c>
      <c r="AE114" s="31">
        <f t="shared" si="84"/>
        <v>0.88758623931087599</v>
      </c>
      <c r="AF114" s="31">
        <f t="shared" si="85"/>
        <v>-35.4356453264365</v>
      </c>
      <c r="AG114" s="31">
        <f t="shared" si="64"/>
        <v>92.110410468749379</v>
      </c>
      <c r="AH114" s="31">
        <f t="shared" si="73"/>
        <v>-75.598136194356641</v>
      </c>
      <c r="AI114" s="31">
        <f t="shared" si="74"/>
        <v>-89.990489226814177</v>
      </c>
      <c r="AJ114" s="31">
        <f t="shared" si="86"/>
        <v>1.0467515972802448</v>
      </c>
      <c r="AK114" s="31">
        <f t="shared" si="75"/>
        <v>27.56744367149059</v>
      </c>
      <c r="AL114" s="32">
        <f t="shared" si="76"/>
        <v>-1.0868001713111577E-3</v>
      </c>
      <c r="AM114" s="31">
        <f t="shared" si="77"/>
        <v>-0.9063506888382139</v>
      </c>
      <c r="AN114" s="31">
        <f t="shared" si="87"/>
        <v>17.557939071501671</v>
      </c>
      <c r="AO114" s="31">
        <f t="shared" si="88"/>
        <v>-63.329396244161799</v>
      </c>
      <c r="AP114" s="30">
        <f t="shared" si="65"/>
        <v>23.609121289162623</v>
      </c>
      <c r="AQ114" s="30">
        <f t="shared" si="66"/>
        <v>-27.95880017344075</v>
      </c>
      <c r="AR114" s="31">
        <f t="shared" si="89"/>
        <v>14.095846426534422</v>
      </c>
      <c r="AS114" s="33">
        <f t="shared" si="90"/>
        <v>-98.765041570598299</v>
      </c>
      <c r="AT114" s="31">
        <f t="shared" si="78"/>
        <v>6.9431577591836395E-14</v>
      </c>
      <c r="AU114" s="31">
        <f t="shared" si="79"/>
        <v>7.2167698765270363E-6</v>
      </c>
      <c r="AV114" s="32">
        <f t="shared" si="80"/>
        <v>0</v>
      </c>
      <c r="AW114" s="31">
        <f t="shared" si="81"/>
        <v>-2.8867079506108296E-7</v>
      </c>
      <c r="AX114" s="34">
        <f t="shared" si="91"/>
        <v>6.9431577591836395E-14</v>
      </c>
      <c r="AY114" s="35">
        <f t="shared" si="92"/>
        <v>6.928099081465953E-6</v>
      </c>
      <c r="AZ114" s="10">
        <f t="shared" si="93"/>
        <v>14.095846426534491</v>
      </c>
      <c r="BA114" s="10">
        <f t="shared" si="94"/>
        <v>-98.765034642499216</v>
      </c>
      <c r="BB114" s="10">
        <f t="shared" si="95"/>
        <v>81.234965357500784</v>
      </c>
      <c r="BC114" s="37"/>
      <c r="BD114" s="46">
        <f t="shared" si="96"/>
        <v>14</v>
      </c>
      <c r="BE114" s="46">
        <f t="shared" si="97"/>
        <v>-99</v>
      </c>
      <c r="BF114" s="46">
        <f t="shared" si="98"/>
        <v>81</v>
      </c>
    </row>
    <row r="115" spans="22:58" x14ac:dyDescent="0.3">
      <c r="V115" s="29">
        <v>2.11</v>
      </c>
      <c r="W115" s="36">
        <f t="shared" si="82"/>
        <v>1288.2495516931342</v>
      </c>
      <c r="X115" s="30">
        <f t="shared" si="67"/>
        <v>2.6066753699001226</v>
      </c>
      <c r="Y115" s="31">
        <f t="shared" si="68"/>
        <v>-1.7863534914148116</v>
      </c>
      <c r="Z115" s="31">
        <f t="shared" si="69"/>
        <v>-35.500685764255586</v>
      </c>
      <c r="AA115" s="31">
        <f t="shared" si="70"/>
        <v>8.1985757390781234E-4</v>
      </c>
      <c r="AB115" s="31">
        <f t="shared" si="71"/>
        <v>-0.78721407619816985</v>
      </c>
      <c r="AC115" s="31">
        <f t="shared" si="83"/>
        <v>6.285453548492839E-5</v>
      </c>
      <c r="AD115" s="31">
        <f t="shared" si="72"/>
        <v>0.21797077259440184</v>
      </c>
      <c r="AE115" s="31">
        <f t="shared" si="84"/>
        <v>0.82120459059470374</v>
      </c>
      <c r="AF115" s="31">
        <f t="shared" si="85"/>
        <v>-36.069929067859356</v>
      </c>
      <c r="AG115" s="31">
        <f t="shared" si="64"/>
        <v>92.110410468749379</v>
      </c>
      <c r="AH115" s="31">
        <f t="shared" si="73"/>
        <v>-75.798136188970787</v>
      </c>
      <c r="AI115" s="31">
        <f t="shared" si="74"/>
        <v>-89.990705718438903</v>
      </c>
      <c r="AJ115" s="31">
        <f t="shared" si="86"/>
        <v>1.0903688324128122</v>
      </c>
      <c r="AK115" s="31">
        <f t="shared" si="75"/>
        <v>28.112225033887057</v>
      </c>
      <c r="AL115" s="32">
        <f t="shared" si="76"/>
        <v>-1.1380127752973852E-3</v>
      </c>
      <c r="AM115" s="31">
        <f t="shared" si="77"/>
        <v>-0.92745866273184208</v>
      </c>
      <c r="AN115" s="31">
        <f t="shared" si="87"/>
        <v>17.401505099416109</v>
      </c>
      <c r="AO115" s="31">
        <f t="shared" si="88"/>
        <v>-62.80593934728369</v>
      </c>
      <c r="AP115" s="30">
        <f t="shared" si="65"/>
        <v>23.609121289162623</v>
      </c>
      <c r="AQ115" s="30">
        <f t="shared" si="66"/>
        <v>-27.95880017344075</v>
      </c>
      <c r="AR115" s="31">
        <f t="shared" si="89"/>
        <v>13.873030805732682</v>
      </c>
      <c r="AS115" s="33">
        <f t="shared" si="90"/>
        <v>-98.875868415143046</v>
      </c>
      <c r="AT115" s="31">
        <f t="shared" si="78"/>
        <v>7.3288887458049511E-14</v>
      </c>
      <c r="AU115" s="31">
        <f t="shared" si="79"/>
        <v>7.3848700415529561E-6</v>
      </c>
      <c r="AV115" s="32">
        <f t="shared" si="80"/>
        <v>0</v>
      </c>
      <c r="AW115" s="31">
        <f t="shared" si="81"/>
        <v>-2.9539480166211983E-7</v>
      </c>
      <c r="AX115" s="34">
        <f t="shared" si="91"/>
        <v>7.3288887458049511E-14</v>
      </c>
      <c r="AY115" s="35">
        <f t="shared" si="92"/>
        <v>7.0894752398908365E-6</v>
      </c>
      <c r="AZ115" s="10">
        <f t="shared" si="93"/>
        <v>13.873030805732755</v>
      </c>
      <c r="BA115" s="10">
        <f t="shared" si="94"/>
        <v>-98.875861325667799</v>
      </c>
      <c r="BB115" s="10">
        <f t="shared" si="95"/>
        <v>81.124138674332201</v>
      </c>
      <c r="BC115" s="48"/>
      <c r="BD115" s="46">
        <f t="shared" si="96"/>
        <v>14</v>
      </c>
      <c r="BE115" s="46">
        <f t="shared" si="97"/>
        <v>-99</v>
      </c>
      <c r="BF115" s="46">
        <f t="shared" si="98"/>
        <v>81</v>
      </c>
    </row>
    <row r="116" spans="22:58" x14ac:dyDescent="0.3">
      <c r="V116" s="29">
        <v>2.12</v>
      </c>
      <c r="W116" s="38">
        <f t="shared" si="82"/>
        <v>1318.2567385564084</v>
      </c>
      <c r="X116" s="30">
        <f t="shared" si="67"/>
        <v>2.6066753699001226</v>
      </c>
      <c r="Y116" s="31">
        <f t="shared" si="68"/>
        <v>-1.8548332986994878</v>
      </c>
      <c r="Z116" s="31">
        <f t="shared" si="69"/>
        <v>-36.126688476107589</v>
      </c>
      <c r="AA116" s="31">
        <f t="shared" si="70"/>
        <v>8.5849245226470299E-4</v>
      </c>
      <c r="AB116" s="31">
        <f t="shared" si="71"/>
        <v>-0.80554825881161796</v>
      </c>
      <c r="AC116" s="31">
        <f t="shared" si="83"/>
        <v>6.5816756032901141E-5</v>
      </c>
      <c r="AD116" s="31">
        <f t="shared" si="72"/>
        <v>0.22304791340585503</v>
      </c>
      <c r="AE116" s="31">
        <f t="shared" si="84"/>
        <v>0.7527663804089324</v>
      </c>
      <c r="AF116" s="31">
        <f t="shared" si="85"/>
        <v>-36.709188821513351</v>
      </c>
      <c r="AG116" s="31">
        <f t="shared" si="64"/>
        <v>92.110410468749379</v>
      </c>
      <c r="AH116" s="31">
        <f t="shared" si="73"/>
        <v>-75.998136183827341</v>
      </c>
      <c r="AI116" s="31">
        <f t="shared" si="74"/>
        <v>-89.990917282112875</v>
      </c>
      <c r="AJ116" s="31">
        <f t="shared" si="86"/>
        <v>1.1355769816225223</v>
      </c>
      <c r="AK116" s="31">
        <f t="shared" si="75"/>
        <v>28.664024329693099</v>
      </c>
      <c r="AL116" s="32">
        <f t="shared" si="76"/>
        <v>-1.1916383076922047E-3</v>
      </c>
      <c r="AM116" s="31">
        <f t="shared" si="77"/>
        <v>-0.94905804381672065</v>
      </c>
      <c r="AN116" s="31">
        <f t="shared" si="87"/>
        <v>17.246659628236866</v>
      </c>
      <c r="AO116" s="31">
        <f t="shared" si="88"/>
        <v>-62.275950996236496</v>
      </c>
      <c r="AP116" s="30">
        <f t="shared" si="65"/>
        <v>23.609121289162623</v>
      </c>
      <c r="AQ116" s="30">
        <f t="shared" si="66"/>
        <v>-27.95880017344075</v>
      </c>
      <c r="AR116" s="31">
        <f t="shared" si="89"/>
        <v>13.649747124367671</v>
      </c>
      <c r="AS116" s="33">
        <f t="shared" si="90"/>
        <v>-98.985139817749854</v>
      </c>
      <c r="AT116" s="31">
        <f t="shared" si="78"/>
        <v>7.5217542391156069E-14</v>
      </c>
      <c r="AU116" s="31">
        <f t="shared" si="79"/>
        <v>7.556885762425226E-6</v>
      </c>
      <c r="AV116" s="32">
        <f t="shared" si="80"/>
        <v>0</v>
      </c>
      <c r="AW116" s="31">
        <f t="shared" si="81"/>
        <v>-3.0227543049701079E-7</v>
      </c>
      <c r="AX116" s="34">
        <f t="shared" si="91"/>
        <v>7.5217542391156069E-14</v>
      </c>
      <c r="AY116" s="35">
        <f t="shared" si="92"/>
        <v>7.2546103319282154E-6</v>
      </c>
      <c r="AZ116" s="10">
        <f t="shared" si="93"/>
        <v>13.649747124367746</v>
      </c>
      <c r="BA116" s="10">
        <f t="shared" si="94"/>
        <v>-98.985132563139516</v>
      </c>
      <c r="BB116" s="10">
        <f t="shared" si="95"/>
        <v>81.014867436860484</v>
      </c>
      <c r="BC116" s="37"/>
      <c r="BD116" s="46">
        <f t="shared" si="96"/>
        <v>14</v>
      </c>
      <c r="BE116" s="46">
        <f t="shared" si="97"/>
        <v>-99</v>
      </c>
      <c r="BF116" s="46">
        <f t="shared" si="98"/>
        <v>81</v>
      </c>
    </row>
    <row r="117" spans="22:58" x14ac:dyDescent="0.3">
      <c r="V117" s="29">
        <v>2.13</v>
      </c>
      <c r="W117" s="36">
        <f t="shared" si="82"/>
        <v>1348.9628825916539</v>
      </c>
      <c r="X117" s="30">
        <f t="shared" si="67"/>
        <v>2.6066753699001226</v>
      </c>
      <c r="Y117" s="31">
        <f t="shared" si="68"/>
        <v>-1.9254016293487053</v>
      </c>
      <c r="Z117" s="31">
        <f t="shared" si="69"/>
        <v>-36.757099689912614</v>
      </c>
      <c r="AA117" s="31">
        <f t="shared" si="70"/>
        <v>8.9894776797124593E-4</v>
      </c>
      <c r="AB117" s="31">
        <f t="shared" si="71"/>
        <v>-0.82430932858275463</v>
      </c>
      <c r="AC117" s="31">
        <f t="shared" si="83"/>
        <v>6.8918579570874847E-5</v>
      </c>
      <c r="AD117" s="31">
        <f t="shared" si="72"/>
        <v>0.22824331239219453</v>
      </c>
      <c r="AE117" s="31">
        <f t="shared" si="84"/>
        <v>0.68224160689895952</v>
      </c>
      <c r="AF117" s="31">
        <f t="shared" si="85"/>
        <v>-37.353165706103177</v>
      </c>
      <c r="AG117" s="31">
        <f t="shared" si="64"/>
        <v>92.110410468749379</v>
      </c>
      <c r="AH117" s="31">
        <f t="shared" si="73"/>
        <v>-76.198136178915362</v>
      </c>
      <c r="AI117" s="31">
        <f t="shared" si="74"/>
        <v>-89.991124030009914</v>
      </c>
      <c r="AJ117" s="31">
        <f t="shared" si="86"/>
        <v>1.1824166908810458</v>
      </c>
      <c r="AK117" s="31">
        <f t="shared" si="75"/>
        <v>29.222724646930143</v>
      </c>
      <c r="AL117" s="32">
        <f t="shared" si="76"/>
        <v>-1.2477904238787471E-3</v>
      </c>
      <c r="AM117" s="31">
        <f t="shared" si="77"/>
        <v>-0.97116025979988629</v>
      </c>
      <c r="AN117" s="31">
        <f t="shared" si="87"/>
        <v>17.093443190291183</v>
      </c>
      <c r="AO117" s="31">
        <f t="shared" si="88"/>
        <v>-61.739559642879655</v>
      </c>
      <c r="AP117" s="30">
        <f t="shared" si="65"/>
        <v>23.609121289162623</v>
      </c>
      <c r="AQ117" s="30">
        <f t="shared" si="66"/>
        <v>-27.95880017344075</v>
      </c>
      <c r="AR117" s="31">
        <f t="shared" si="89"/>
        <v>13.426005912912018</v>
      </c>
      <c r="AS117" s="33">
        <f t="shared" si="90"/>
        <v>-99.092725348982839</v>
      </c>
      <c r="AT117" s="31">
        <f t="shared" si="78"/>
        <v>7.9074852257369185E-14</v>
      </c>
      <c r="AU117" s="31">
        <f t="shared" si="79"/>
        <v>7.7329082441559294E-6</v>
      </c>
      <c r="AV117" s="32">
        <f t="shared" si="80"/>
        <v>0</v>
      </c>
      <c r="AW117" s="31">
        <f t="shared" si="81"/>
        <v>-3.0931632976623902E-7</v>
      </c>
      <c r="AX117" s="34">
        <f t="shared" si="91"/>
        <v>7.9074852257369185E-14</v>
      </c>
      <c r="AY117" s="35">
        <f t="shared" si="92"/>
        <v>7.4235919143896907E-6</v>
      </c>
      <c r="AZ117" s="10">
        <f t="shared" si="93"/>
        <v>13.426005912912098</v>
      </c>
      <c r="BA117" s="10">
        <f t="shared" si="94"/>
        <v>-99.092717925390929</v>
      </c>
      <c r="BB117" s="10">
        <f t="shared" si="95"/>
        <v>80.907282074609071</v>
      </c>
      <c r="BC117" s="48"/>
      <c r="BD117" s="46">
        <f t="shared" si="96"/>
        <v>13</v>
      </c>
      <c r="BE117" s="46">
        <f t="shared" si="97"/>
        <v>-99</v>
      </c>
      <c r="BF117" s="46">
        <f t="shared" si="98"/>
        <v>81</v>
      </c>
    </row>
    <row r="118" spans="22:58" x14ac:dyDescent="0.3">
      <c r="V118" s="29">
        <v>2.14</v>
      </c>
      <c r="W118" s="38">
        <f t="shared" si="82"/>
        <v>1380.3842646028861</v>
      </c>
      <c r="X118" s="30">
        <f t="shared" si="67"/>
        <v>2.6066753699001226</v>
      </c>
      <c r="Y118" s="31">
        <f t="shared" si="68"/>
        <v>-1.9980869765189286</v>
      </c>
      <c r="Z118" s="31">
        <f t="shared" si="69"/>
        <v>-37.391643133573687</v>
      </c>
      <c r="AA118" s="31">
        <f t="shared" si="70"/>
        <v>9.4130928006261945E-4</v>
      </c>
      <c r="AB118" s="31">
        <f t="shared" si="71"/>
        <v>-0.84350721677759288</v>
      </c>
      <c r="AC118" s="31">
        <f t="shared" si="83"/>
        <v>7.2166585174988544E-5</v>
      </c>
      <c r="AD118" s="31">
        <f t="shared" si="72"/>
        <v>0.23355972388079213</v>
      </c>
      <c r="AE118" s="31">
        <f t="shared" si="84"/>
        <v>0.60960186924643156</v>
      </c>
      <c r="AF118" s="31">
        <f t="shared" si="85"/>
        <v>-38.001590626470488</v>
      </c>
      <c r="AG118" s="31">
        <f t="shared" si="64"/>
        <v>92.110410468749379</v>
      </c>
      <c r="AH118" s="31">
        <f t="shared" si="73"/>
        <v>-76.39813617422449</v>
      </c>
      <c r="AI118" s="31">
        <f t="shared" si="74"/>
        <v>-89.991326071750478</v>
      </c>
      <c r="AJ118" s="31">
        <f t="shared" si="86"/>
        <v>1.230928387919797</v>
      </c>
      <c r="AK118" s="31">
        <f t="shared" si="75"/>
        <v>29.788197181167874</v>
      </c>
      <c r="AL118" s="32">
        <f t="shared" si="76"/>
        <v>-1.3065881296281542E-3</v>
      </c>
      <c r="AM118" s="31">
        <f t="shared" si="77"/>
        <v>-0.99377700324181917</v>
      </c>
      <c r="AN118" s="31">
        <f t="shared" si="87"/>
        <v>16.941896094315055</v>
      </c>
      <c r="AO118" s="31">
        <f t="shared" si="88"/>
        <v>-61.196905893824422</v>
      </c>
      <c r="AP118" s="30">
        <f t="shared" si="65"/>
        <v>23.609121289162623</v>
      </c>
      <c r="AQ118" s="30">
        <f t="shared" si="66"/>
        <v>-27.95880017344075</v>
      </c>
      <c r="AR118" s="31">
        <f t="shared" si="89"/>
        <v>13.201819079283361</v>
      </c>
      <c r="AS118" s="33">
        <f t="shared" si="90"/>
        <v>-99.19849652029491</v>
      </c>
      <c r="AT118" s="31">
        <f t="shared" si="78"/>
        <v>8.2932162123582289E-14</v>
      </c>
      <c r="AU118" s="31">
        <f t="shared" si="79"/>
        <v>7.9130308161948365E-6</v>
      </c>
      <c r="AV118" s="32">
        <f t="shared" si="80"/>
        <v>0</v>
      </c>
      <c r="AW118" s="31">
        <f t="shared" si="81"/>
        <v>-3.1652123264779545E-7</v>
      </c>
      <c r="AX118" s="34">
        <f t="shared" si="91"/>
        <v>8.2932162123582289E-14</v>
      </c>
      <c r="AY118" s="35">
        <f t="shared" si="92"/>
        <v>7.5965095835470407E-6</v>
      </c>
      <c r="AZ118" s="10">
        <f t="shared" si="93"/>
        <v>13.201819079283444</v>
      </c>
      <c r="BA118" s="10">
        <f t="shared" si="94"/>
        <v>-99.19848892378532</v>
      </c>
      <c r="BB118" s="10">
        <f t="shared" si="95"/>
        <v>80.80151107621468</v>
      </c>
      <c r="BC118" s="37"/>
      <c r="BD118" s="46">
        <f t="shared" si="96"/>
        <v>13</v>
      </c>
      <c r="BE118" s="46">
        <f t="shared" si="97"/>
        <v>-99</v>
      </c>
      <c r="BF118" s="46">
        <f t="shared" si="98"/>
        <v>81</v>
      </c>
    </row>
    <row r="119" spans="22:58" x14ac:dyDescent="0.3">
      <c r="V119" s="29">
        <v>2.15</v>
      </c>
      <c r="W119" s="36">
        <f t="shared" si="82"/>
        <v>1412.5375446227542</v>
      </c>
      <c r="X119" s="30">
        <f t="shared" si="67"/>
        <v>2.6066753699001226</v>
      </c>
      <c r="Y119" s="31">
        <f t="shared" si="68"/>
        <v>-2.0729161314467062</v>
      </c>
      <c r="Z119" s="31">
        <f t="shared" si="69"/>
        <v>-38.030032646416821</v>
      </c>
      <c r="AA119" s="31">
        <f t="shared" si="70"/>
        <v>9.8566678585151196E-4</v>
      </c>
      <c r="AB119" s="31">
        <f t="shared" si="71"/>
        <v>-0.86315208511797559</v>
      </c>
      <c r="AC119" s="31">
        <f t="shared" si="83"/>
        <v>7.5567661961889034E-5</v>
      </c>
      <c r="AD119" s="31">
        <f t="shared" si="72"/>
        <v>0.23899996633699405</v>
      </c>
      <c r="AE119" s="31">
        <f t="shared" si="84"/>
        <v>0.53482047290122992</v>
      </c>
      <c r="AF119" s="31">
        <f t="shared" si="85"/>
        <v>-38.654184765197805</v>
      </c>
      <c r="AG119" s="31">
        <f t="shared" si="64"/>
        <v>92.110410468749379</v>
      </c>
      <c r="AH119" s="31">
        <f t="shared" si="73"/>
        <v>-76.59813616974472</v>
      </c>
      <c r="AI119" s="31">
        <f t="shared" si="74"/>
        <v>-89.991523514459743</v>
      </c>
      <c r="AJ119" s="31">
        <f t="shared" si="86"/>
        <v>1.2811521834869668</v>
      </c>
      <c r="AK119" s="31">
        <f t="shared" si="75"/>
        <v>30.360301079679797</v>
      </c>
      <c r="AL119" s="32">
        <f t="shared" si="76"/>
        <v>-1.3681560326916824E-3</v>
      </c>
      <c r="AM119" s="31">
        <f t="shared" si="77"/>
        <v>-1.0169202376304947</v>
      </c>
      <c r="AN119" s="31">
        <f t="shared" si="87"/>
        <v>16.792058326458935</v>
      </c>
      <c r="AO119" s="31">
        <f t="shared" si="88"/>
        <v>-60.648142672410437</v>
      </c>
      <c r="AP119" s="30">
        <f t="shared" si="65"/>
        <v>23.609121289162623</v>
      </c>
      <c r="AQ119" s="30">
        <f t="shared" si="66"/>
        <v>-27.95880017344075</v>
      </c>
      <c r="AR119" s="31">
        <f t="shared" si="89"/>
        <v>12.977199915082039</v>
      </c>
      <c r="AS119" s="33">
        <f t="shared" si="90"/>
        <v>-99.302327437608241</v>
      </c>
      <c r="AT119" s="31">
        <f t="shared" si="78"/>
        <v>8.6789471989795417E-14</v>
      </c>
      <c r="AU119" s="31">
        <f t="shared" si="79"/>
        <v>8.0973489819138207E-6</v>
      </c>
      <c r="AV119" s="32">
        <f t="shared" si="80"/>
        <v>0</v>
      </c>
      <c r="AW119" s="31">
        <f t="shared" si="81"/>
        <v>-3.2389395927655503E-7</v>
      </c>
      <c r="AX119" s="34">
        <f t="shared" si="91"/>
        <v>8.6789471989795417E-14</v>
      </c>
      <c r="AY119" s="35">
        <f t="shared" si="92"/>
        <v>7.7734550226372651E-6</v>
      </c>
      <c r="AZ119" s="10">
        <f t="shared" si="93"/>
        <v>12.977199915082126</v>
      </c>
      <c r="BA119" s="10">
        <f t="shared" si="94"/>
        <v>-99.302319664153217</v>
      </c>
      <c r="BB119" s="10">
        <f t="shared" si="95"/>
        <v>80.697680335846783</v>
      </c>
      <c r="BC119" s="48"/>
      <c r="BD119" s="46">
        <f t="shared" si="96"/>
        <v>13</v>
      </c>
      <c r="BE119" s="46">
        <f t="shared" si="97"/>
        <v>-99</v>
      </c>
      <c r="BF119" s="46">
        <f t="shared" si="98"/>
        <v>81</v>
      </c>
    </row>
    <row r="120" spans="22:58" x14ac:dyDescent="0.3">
      <c r="V120" s="29">
        <v>2.16</v>
      </c>
      <c r="W120" s="38">
        <f t="shared" si="82"/>
        <v>1445.4397707459284</v>
      </c>
      <c r="X120" s="30">
        <f t="shared" si="67"/>
        <v>2.6066753699001226</v>
      </c>
      <c r="Y120" s="31">
        <f t="shared" si="68"/>
        <v>-2.1499140826442593</v>
      </c>
      <c r="Z120" s="31">
        <f t="shared" si="69"/>
        <v>-38.671972721865558</v>
      </c>
      <c r="AA120" s="31">
        <f t="shared" si="70"/>
        <v>1.0321143109035212E-3</v>
      </c>
      <c r="AB120" s="31">
        <f t="shared" si="71"/>
        <v>-0.88325433108720208</v>
      </c>
      <c r="AC120" s="31">
        <f t="shared" si="83"/>
        <v>7.9129023706034403E-5</v>
      </c>
      <c r="AD120" s="31">
        <f t="shared" si="72"/>
        <v>0.24456692385676262</v>
      </c>
      <c r="AE120" s="31">
        <f t="shared" si="84"/>
        <v>0.45787253059047284</v>
      </c>
      <c r="AF120" s="31">
        <f t="shared" si="85"/>
        <v>-39.310660129095993</v>
      </c>
      <c r="AG120" s="31">
        <f t="shared" si="64"/>
        <v>92.110410468749379</v>
      </c>
      <c r="AH120" s="31">
        <f t="shared" si="73"/>
        <v>-76.798136165466587</v>
      </c>
      <c r="AI120" s="31">
        <f t="shared" si="74"/>
        <v>-89.991716462824442</v>
      </c>
      <c r="AJ120" s="31">
        <f t="shared" si="86"/>
        <v>1.3331277689222618</v>
      </c>
      <c r="AK120" s="31">
        <f t="shared" si="75"/>
        <v>30.938883324994574</v>
      </c>
      <c r="AL120" s="32">
        <f t="shared" si="76"/>
        <v>-1.4326246061553425E-3</v>
      </c>
      <c r="AM120" s="31">
        <f t="shared" si="77"/>
        <v>-1.0406022035901499</v>
      </c>
      <c r="AN120" s="31">
        <f t="shared" si="87"/>
        <v>16.643969447598895</v>
      </c>
      <c r="AO120" s="31">
        <f t="shared" si="88"/>
        <v>-60.093435341420012</v>
      </c>
      <c r="AP120" s="30">
        <f t="shared" si="65"/>
        <v>23.609121289162623</v>
      </c>
      <c r="AQ120" s="30">
        <f t="shared" si="66"/>
        <v>-27.95880017344075</v>
      </c>
      <c r="AR120" s="31">
        <f t="shared" si="89"/>
        <v>12.752163093911236</v>
      </c>
      <c r="AS120" s="33">
        <f t="shared" si="90"/>
        <v>-99.404095470516012</v>
      </c>
      <c r="AT120" s="31">
        <f t="shared" si="78"/>
        <v>9.0646781856008508E-14</v>
      </c>
      <c r="AU120" s="31">
        <f t="shared" si="79"/>
        <v>8.2859604692441153E-6</v>
      </c>
      <c r="AV120" s="32">
        <f t="shared" si="80"/>
        <v>0</v>
      </c>
      <c r="AW120" s="31">
        <f t="shared" si="81"/>
        <v>-3.3143841876976696E-7</v>
      </c>
      <c r="AX120" s="34">
        <f t="shared" si="91"/>
        <v>9.0646781856008508E-14</v>
      </c>
      <c r="AY120" s="35">
        <f t="shared" si="92"/>
        <v>7.9545220504743477E-6</v>
      </c>
      <c r="AZ120" s="10">
        <f t="shared" si="93"/>
        <v>12.752163093911326</v>
      </c>
      <c r="BA120" s="10">
        <f t="shared" si="94"/>
        <v>-99.404087515993965</v>
      </c>
      <c r="BB120" s="10">
        <f t="shared" si="95"/>
        <v>80.595912484006035</v>
      </c>
      <c r="BC120" s="37"/>
      <c r="BD120" s="46">
        <f t="shared" si="96"/>
        <v>13</v>
      </c>
      <c r="BE120" s="46">
        <f t="shared" si="97"/>
        <v>-99</v>
      </c>
      <c r="BF120" s="46">
        <f t="shared" si="98"/>
        <v>81</v>
      </c>
    </row>
    <row r="121" spans="22:58" x14ac:dyDescent="0.3">
      <c r="V121" s="29">
        <v>2.17</v>
      </c>
      <c r="W121" s="36">
        <f t="shared" si="82"/>
        <v>1479.1083881682084</v>
      </c>
      <c r="X121" s="30">
        <f t="shared" si="67"/>
        <v>2.6066753699001226</v>
      </c>
      <c r="Y121" s="31">
        <f t="shared" si="68"/>
        <v>-2.2291039200943104</v>
      </c>
      <c r="Z121" s="31">
        <f t="shared" si="69"/>
        <v>-39.317159103150324</v>
      </c>
      <c r="AA121" s="31">
        <f t="shared" si="70"/>
        <v>1.0807503079554384E-3</v>
      </c>
      <c r="AB121" s="31">
        <f t="shared" si="71"/>
        <v>-0.9038245933547604</v>
      </c>
      <c r="AC121" s="31">
        <f t="shared" si="83"/>
        <v>8.2858224126057623E-5</v>
      </c>
      <c r="AD121" s="31">
        <f t="shared" si="72"/>
        <v>0.25026354769398579</v>
      </c>
      <c r="AE121" s="31">
        <f t="shared" si="84"/>
        <v>0.37873505833789378</v>
      </c>
      <c r="AF121" s="31">
        <f t="shared" si="85"/>
        <v>-39.970720148811104</v>
      </c>
      <c r="AG121" s="31">
        <f t="shared" si="64"/>
        <v>92.110410468749379</v>
      </c>
      <c r="AH121" s="31">
        <f t="shared" si="73"/>
        <v>-76.998136161380998</v>
      </c>
      <c r="AI121" s="31">
        <f t="shared" si="74"/>
        <v>-89.991905019148334</v>
      </c>
      <c r="AJ121" s="31">
        <f t="shared" si="86"/>
        <v>1.3868943104332643</v>
      </c>
      <c r="AK121" s="31">
        <f t="shared" si="75"/>
        <v>31.523778660791844</v>
      </c>
      <c r="AL121" s="32">
        <f t="shared" si="76"/>
        <v>-1.5001304641804676E-3</v>
      </c>
      <c r="AM121" s="31">
        <f t="shared" si="77"/>
        <v>-1.0648354252273691</v>
      </c>
      <c r="AN121" s="31">
        <f t="shared" si="87"/>
        <v>16.497668487337464</v>
      </c>
      <c r="AO121" s="31">
        <f t="shared" si="88"/>
        <v>-59.532961783583858</v>
      </c>
      <c r="AP121" s="30">
        <f t="shared" si="65"/>
        <v>23.609121289162623</v>
      </c>
      <c r="AQ121" s="30">
        <f t="shared" si="66"/>
        <v>-27.95880017344075</v>
      </c>
      <c r="AR121" s="31">
        <f t="shared" si="89"/>
        <v>12.526724661397232</v>
      </c>
      <c r="AS121" s="33">
        <f t="shared" si="90"/>
        <v>-99.503681932394954</v>
      </c>
      <c r="AT121" s="31">
        <f t="shared" si="78"/>
        <v>9.643274665532817E-14</v>
      </c>
      <c r="AU121" s="31">
        <f t="shared" si="79"/>
        <v>8.4789652824928509E-6</v>
      </c>
      <c r="AV121" s="32">
        <f t="shared" si="80"/>
        <v>0</v>
      </c>
      <c r="AW121" s="31">
        <f t="shared" si="81"/>
        <v>-3.3915861129971649E-7</v>
      </c>
      <c r="AX121" s="34">
        <f t="shared" si="91"/>
        <v>9.643274665532817E-14</v>
      </c>
      <c r="AY121" s="35">
        <f t="shared" si="92"/>
        <v>8.1398066711931351E-6</v>
      </c>
      <c r="AZ121" s="10">
        <f t="shared" si="93"/>
        <v>12.526724661397328</v>
      </c>
      <c r="BA121" s="10">
        <f t="shared" si="94"/>
        <v>-99.503673792588287</v>
      </c>
      <c r="BB121" s="10">
        <f t="shared" si="95"/>
        <v>80.496326207411713</v>
      </c>
      <c r="BC121" s="48"/>
      <c r="BD121" s="46">
        <f t="shared" si="96"/>
        <v>13</v>
      </c>
      <c r="BE121" s="46">
        <f t="shared" si="97"/>
        <v>-100</v>
      </c>
      <c r="BF121" s="46">
        <f t="shared" si="98"/>
        <v>80</v>
      </c>
    </row>
    <row r="122" spans="22:58" x14ac:dyDescent="0.3">
      <c r="V122" s="29">
        <v>2.1800000000000002</v>
      </c>
      <c r="W122" s="38">
        <f t="shared" si="82"/>
        <v>1513.5612484362091</v>
      </c>
      <c r="X122" s="30">
        <f t="shared" si="67"/>
        <v>2.6066753699001226</v>
      </c>
      <c r="Y122" s="31">
        <f t="shared" si="68"/>
        <v>-2.3105067451936083</v>
      </c>
      <c r="Z122" s="31">
        <f t="shared" si="69"/>
        <v>-39.965279429756265</v>
      </c>
      <c r="AA122" s="31">
        <f t="shared" si="70"/>
        <v>1.1316778651610767E-3</v>
      </c>
      <c r="AB122" s="31">
        <f t="shared" si="71"/>
        <v>-0.92487375732266308</v>
      </c>
      <c r="AC122" s="31">
        <f t="shared" si="83"/>
        <v>8.6763172917318304E-5</v>
      </c>
      <c r="AD122" s="31">
        <f t="shared" si="72"/>
        <v>0.2560928578232643</v>
      </c>
      <c r="AE122" s="31">
        <f t="shared" si="84"/>
        <v>0.29738706574459267</v>
      </c>
      <c r="AF122" s="31">
        <f t="shared" si="85"/>
        <v>-40.634060329255668</v>
      </c>
      <c r="AG122" s="31">
        <f t="shared" si="64"/>
        <v>92.110410468749379</v>
      </c>
      <c r="AH122" s="31">
        <f t="shared" si="73"/>
        <v>-77.198136157479297</v>
      </c>
      <c r="AI122" s="31">
        <f t="shared" si="74"/>
        <v>-89.992089283406472</v>
      </c>
      <c r="AJ122" s="31">
        <f t="shared" si="86"/>
        <v>1.4424903405103433</v>
      </c>
      <c r="AK122" s="31">
        <f t="shared" si="75"/>
        <v>32.114809562940088</v>
      </c>
      <c r="AL122" s="32">
        <f t="shared" si="76"/>
        <v>-1.5708166506596109E-3</v>
      </c>
      <c r="AM122" s="31">
        <f t="shared" si="77"/>
        <v>-1.0896327166172077</v>
      </c>
      <c r="AN122" s="31">
        <f t="shared" si="87"/>
        <v>16.353193835129765</v>
      </c>
      <c r="AO122" s="31">
        <f t="shared" si="88"/>
        <v>-58.966912437083593</v>
      </c>
      <c r="AP122" s="30">
        <f t="shared" si="65"/>
        <v>23.609121289162623</v>
      </c>
      <c r="AQ122" s="30">
        <f t="shared" si="66"/>
        <v>-27.95880017344075</v>
      </c>
      <c r="AR122" s="31">
        <f t="shared" si="89"/>
        <v>12.300902016596233</v>
      </c>
      <c r="AS122" s="33">
        <f t="shared" si="90"/>
        <v>-99.600972766339254</v>
      </c>
      <c r="AT122" s="31">
        <f t="shared" si="78"/>
        <v>1.0029005652154129E-13</v>
      </c>
      <c r="AU122" s="31">
        <f t="shared" si="79"/>
        <v>8.676465755366735E-6</v>
      </c>
      <c r="AV122" s="32">
        <f t="shared" si="80"/>
        <v>0</v>
      </c>
      <c r="AW122" s="31">
        <f t="shared" si="81"/>
        <v>-3.4705863021467202E-7</v>
      </c>
      <c r="AX122" s="34">
        <f t="shared" si="91"/>
        <v>1.0029005652154129E-13</v>
      </c>
      <c r="AY122" s="35">
        <f t="shared" si="92"/>
        <v>8.3294071251520633E-6</v>
      </c>
      <c r="AZ122" s="10">
        <f t="shared" si="93"/>
        <v>12.300902016596332</v>
      </c>
      <c r="BA122" s="10">
        <f t="shared" si="94"/>
        <v>-99.600964436932131</v>
      </c>
      <c r="BB122" s="10">
        <f t="shared" si="95"/>
        <v>80.399035563067869</v>
      </c>
      <c r="BC122" s="37"/>
      <c r="BD122" s="46">
        <f t="shared" si="96"/>
        <v>12</v>
      </c>
      <c r="BE122" s="46">
        <f t="shared" si="97"/>
        <v>-100</v>
      </c>
      <c r="BF122" s="46">
        <f t="shared" si="98"/>
        <v>80</v>
      </c>
    </row>
    <row r="123" spans="22:58" x14ac:dyDescent="0.3">
      <c r="V123" s="29">
        <v>2.19</v>
      </c>
      <c r="W123" s="36">
        <f t="shared" si="82"/>
        <v>1548.816618912482</v>
      </c>
      <c r="X123" s="30">
        <f t="shared" si="67"/>
        <v>2.6066753699001226</v>
      </c>
      <c r="Y123" s="31">
        <f t="shared" si="68"/>
        <v>-2.3941415871670371</v>
      </c>
      <c r="Z123" s="31">
        <f t="shared" si="69"/>
        <v>-40.616013931784977</v>
      </c>
      <c r="AA123" s="31">
        <f t="shared" si="70"/>
        <v>1.1850049241184431E-3</v>
      </c>
      <c r="AB123" s="31">
        <f t="shared" si="71"/>
        <v>-0.94641296079584791</v>
      </c>
      <c r="AC123" s="31">
        <f t="shared" si="83"/>
        <v>9.0852152511337154E-5</v>
      </c>
      <c r="AD123" s="31">
        <f t="shared" si="72"/>
        <v>0.26205794453899039</v>
      </c>
      <c r="AE123" s="31">
        <f t="shared" si="84"/>
        <v>0.21380963980971532</v>
      </c>
      <c r="AF123" s="31">
        <f t="shared" si="85"/>
        <v>-41.300368948041836</v>
      </c>
      <c r="AG123" s="31">
        <f t="shared" si="64"/>
        <v>92.110410468749379</v>
      </c>
      <c r="AH123" s="31">
        <f t="shared" si="73"/>
        <v>-77.3981361537532</v>
      </c>
      <c r="AI123" s="31">
        <f t="shared" si="74"/>
        <v>-89.992269353298155</v>
      </c>
      <c r="AJ123" s="31">
        <f t="shared" si="86"/>
        <v>1.4999536469690544</v>
      </c>
      <c r="AK123" s="31">
        <f t="shared" si="75"/>
        <v>32.711786258275943</v>
      </c>
      <c r="AL123" s="32">
        <f t="shared" si="76"/>
        <v>-1.6448329413890727E-3</v>
      </c>
      <c r="AM123" s="31">
        <f t="shared" si="77"/>
        <v>-1.1150071884320409</v>
      </c>
      <c r="AN123" s="31">
        <f t="shared" si="87"/>
        <v>16.210583129023846</v>
      </c>
      <c r="AO123" s="31">
        <f t="shared" si="88"/>
        <v>-58.395490283454251</v>
      </c>
      <c r="AP123" s="30">
        <f t="shared" si="65"/>
        <v>23.609121289162623</v>
      </c>
      <c r="AQ123" s="30">
        <f t="shared" si="66"/>
        <v>-27.95880017344075</v>
      </c>
      <c r="AR123" s="31">
        <f t="shared" si="89"/>
        <v>12.074713884555436</v>
      </c>
      <c r="AS123" s="33">
        <f t="shared" si="90"/>
        <v>-99.695859231496087</v>
      </c>
      <c r="AT123" s="31">
        <f t="shared" si="78"/>
        <v>1.0414736638775438E-13</v>
      </c>
      <c r="AU123" s="31">
        <f t="shared" si="79"/>
        <v>8.8785666052307147E-6</v>
      </c>
      <c r="AV123" s="32">
        <f t="shared" si="80"/>
        <v>0</v>
      </c>
      <c r="AW123" s="31">
        <f t="shared" si="81"/>
        <v>-3.5514266420923145E-7</v>
      </c>
      <c r="AX123" s="34">
        <f t="shared" si="91"/>
        <v>1.0414736638775438E-13</v>
      </c>
      <c r="AY123" s="35">
        <f t="shared" si="92"/>
        <v>8.5234239410214832E-6</v>
      </c>
      <c r="AZ123" s="10">
        <f t="shared" si="93"/>
        <v>12.074713884555541</v>
      </c>
      <c r="BA123" s="10">
        <f t="shared" si="94"/>
        <v>-99.695850708072143</v>
      </c>
      <c r="BB123" s="10">
        <f t="shared" si="95"/>
        <v>80.304149291927857</v>
      </c>
      <c r="BC123" s="48"/>
      <c r="BD123" s="46">
        <f t="shared" si="96"/>
        <v>12</v>
      </c>
      <c r="BE123" s="46">
        <f t="shared" si="97"/>
        <v>-100</v>
      </c>
      <c r="BF123" s="46">
        <f t="shared" si="98"/>
        <v>80</v>
      </c>
    </row>
    <row r="124" spans="22:58" x14ac:dyDescent="0.3">
      <c r="V124" s="29">
        <v>2.2000000000000002</v>
      </c>
      <c r="W124" s="38">
        <f t="shared" si="82"/>
        <v>1584.8931924611154</v>
      </c>
      <c r="X124" s="30">
        <f t="shared" si="67"/>
        <v>2.6066753699001226</v>
      </c>
      <c r="Y124" s="31">
        <f t="shared" si="68"/>
        <v>-2.4800253266373664</v>
      </c>
      <c r="Z124" s="31">
        <f t="shared" si="69"/>
        <v>-41.269036168896434</v>
      </c>
      <c r="AA124" s="31">
        <f t="shared" si="70"/>
        <v>1.2408445081259559E-3</v>
      </c>
      <c r="AB124" s="31">
        <f t="shared" si="71"/>
        <v>-0.96845359977918555</v>
      </c>
      <c r="AC124" s="31">
        <f t="shared" si="83"/>
        <v>9.513383565080944E-5</v>
      </c>
      <c r="AD124" s="31">
        <f t="shared" si="72"/>
        <v>0.26816197009155779</v>
      </c>
      <c r="AE124" s="31">
        <f t="shared" si="84"/>
        <v>0.12798602160653294</v>
      </c>
      <c r="AF124" s="31">
        <f t="shared" si="85"/>
        <v>-41.969327798584068</v>
      </c>
      <c r="AG124" s="31">
        <f t="shared" si="64"/>
        <v>92.110410468749379</v>
      </c>
      <c r="AH124" s="31">
        <f t="shared" si="73"/>
        <v>-77.598136150194804</v>
      </c>
      <c r="AI124" s="31">
        <f t="shared" si="74"/>
        <v>-89.992445324298828</v>
      </c>
      <c r="AJ124" s="31">
        <f t="shared" si="86"/>
        <v>1.5593211601593295</v>
      </c>
      <c r="AK124" s="31">
        <f t="shared" si="75"/>
        <v>33.314506793486281</v>
      </c>
      <c r="AL124" s="32">
        <f t="shared" si="76"/>
        <v>-1.7223361604284571E-3</v>
      </c>
      <c r="AM124" s="31">
        <f t="shared" si="77"/>
        <v>-1.1409722547158676</v>
      </c>
      <c r="AN124" s="31">
        <f t="shared" si="87"/>
        <v>16.069873142553472</v>
      </c>
      <c r="AO124" s="31">
        <f t="shared" si="88"/>
        <v>-57.818910785528416</v>
      </c>
      <c r="AP124" s="30">
        <f t="shared" si="65"/>
        <v>23.609121289162623</v>
      </c>
      <c r="AQ124" s="30">
        <f t="shared" si="66"/>
        <v>-27.95880017344075</v>
      </c>
      <c r="AR124" s="31">
        <f t="shared" si="89"/>
        <v>11.848180279881873</v>
      </c>
      <c r="AS124" s="33">
        <f t="shared" si="90"/>
        <v>-99.788238584112491</v>
      </c>
      <c r="AT124" s="31">
        <f t="shared" si="78"/>
        <v>1.0800467625396748E-13</v>
      </c>
      <c r="AU124" s="31">
        <f t="shared" si="79"/>
        <v>9.0853749886305201E-6</v>
      </c>
      <c r="AV124" s="32">
        <f t="shared" si="80"/>
        <v>0</v>
      </c>
      <c r="AW124" s="31">
        <f t="shared" si="81"/>
        <v>-3.6341499954522386E-7</v>
      </c>
      <c r="AX124" s="34">
        <f t="shared" si="91"/>
        <v>1.0800467625396748E-13</v>
      </c>
      <c r="AY124" s="35">
        <f t="shared" si="92"/>
        <v>8.7219599890852955E-6</v>
      </c>
      <c r="AZ124" s="10">
        <f t="shared" si="93"/>
        <v>11.848180279881982</v>
      </c>
      <c r="BA124" s="10">
        <f t="shared" si="94"/>
        <v>-99.788229862152505</v>
      </c>
      <c r="BB124" s="10">
        <f t="shared" si="95"/>
        <v>80.211770137847495</v>
      </c>
      <c r="BC124" s="37"/>
      <c r="BD124" s="46">
        <f t="shared" si="96"/>
        <v>12</v>
      </c>
      <c r="BE124" s="46">
        <f t="shared" si="97"/>
        <v>-100</v>
      </c>
      <c r="BF124" s="46">
        <f t="shared" si="98"/>
        <v>80</v>
      </c>
    </row>
    <row r="125" spans="22:58" x14ac:dyDescent="0.3">
      <c r="V125" s="29">
        <v>2.21</v>
      </c>
      <c r="W125" s="36">
        <f t="shared" si="82"/>
        <v>1621.8100973589303</v>
      </c>
      <c r="X125" s="30">
        <f t="shared" si="67"/>
        <v>2.6066753699001226</v>
      </c>
      <c r="Y125" s="31">
        <f t="shared" si="68"/>
        <v>-2.5681726269892695</v>
      </c>
      <c r="Z125" s="31">
        <f t="shared" si="69"/>
        <v>-41.924013810010003</v>
      </c>
      <c r="AA125" s="31">
        <f t="shared" si="70"/>
        <v>1.2993149611478393E-3</v>
      </c>
      <c r="AB125" s="31">
        <f t="shared" si="71"/>
        <v>-0.99100733440363875</v>
      </c>
      <c r="AC125" s="31">
        <f t="shared" si="83"/>
        <v>9.9617303774388827E-5</v>
      </c>
      <c r="AD125" s="31">
        <f t="shared" si="72"/>
        <v>0.27440817036155696</v>
      </c>
      <c r="AE125" s="31">
        <f t="shared" si="84"/>
        <v>3.9901675175775322E-2</v>
      </c>
      <c r="AF125" s="31">
        <f t="shared" si="85"/>
        <v>-42.64061297405209</v>
      </c>
      <c r="AG125" s="31">
        <f t="shared" si="64"/>
        <v>92.110410468749379</v>
      </c>
      <c r="AH125" s="31">
        <f t="shared" si="73"/>
        <v>-77.798136146796551</v>
      </c>
      <c r="AI125" s="31">
        <f t="shared" si="74"/>
        <v>-89.992617289710651</v>
      </c>
      <c r="AJ125" s="31">
        <f t="shared" si="86"/>
        <v>1.6206288389286105</v>
      </c>
      <c r="AK125" s="31">
        <f t="shared" si="75"/>
        <v>33.922757156170753</v>
      </c>
      <c r="AL125" s="32">
        <f t="shared" si="76"/>
        <v>-1.8034905112614022E-3</v>
      </c>
      <c r="AM125" s="31">
        <f t="shared" si="77"/>
        <v>-1.1675416398068212</v>
      </c>
      <c r="AN125" s="31">
        <f t="shared" si="87"/>
        <v>15.931099670370177</v>
      </c>
      <c r="AO125" s="31">
        <f t="shared" si="88"/>
        <v>-57.237401773346718</v>
      </c>
      <c r="AP125" s="30">
        <f t="shared" si="65"/>
        <v>23.609121289162623</v>
      </c>
      <c r="AQ125" s="30">
        <f t="shared" si="66"/>
        <v>-27.95880017344075</v>
      </c>
      <c r="AR125" s="31">
        <f t="shared" si="89"/>
        <v>11.621322461267823</v>
      </c>
      <c r="AS125" s="33">
        <f t="shared" si="90"/>
        <v>-99.878014747398808</v>
      </c>
      <c r="AT125" s="31">
        <f t="shared" si="78"/>
        <v>1.1571929598639369E-13</v>
      </c>
      <c r="AU125" s="31">
        <f t="shared" si="79"/>
        <v>9.2970005581084344E-6</v>
      </c>
      <c r="AV125" s="32">
        <f t="shared" si="80"/>
        <v>0</v>
      </c>
      <c r="AW125" s="31">
        <f t="shared" si="81"/>
        <v>-3.7188002232434061E-7</v>
      </c>
      <c r="AX125" s="34">
        <f t="shared" si="91"/>
        <v>1.1571929598639369E-13</v>
      </c>
      <c r="AY125" s="35">
        <f t="shared" si="92"/>
        <v>8.9251205357840941E-6</v>
      </c>
      <c r="AZ125" s="10">
        <f t="shared" si="93"/>
        <v>11.621322461267939</v>
      </c>
      <c r="BA125" s="10">
        <f t="shared" si="94"/>
        <v>-99.878005822278269</v>
      </c>
      <c r="BB125" s="10">
        <f t="shared" si="95"/>
        <v>80.121994177721731</v>
      </c>
      <c r="BC125" s="48"/>
      <c r="BD125" s="46">
        <f t="shared" si="96"/>
        <v>12</v>
      </c>
      <c r="BE125" s="46">
        <f t="shared" si="97"/>
        <v>-100</v>
      </c>
      <c r="BF125" s="46">
        <f t="shared" si="98"/>
        <v>80</v>
      </c>
    </row>
    <row r="126" spans="22:58" x14ac:dyDescent="0.3">
      <c r="V126" s="29">
        <v>2.2200000000000002</v>
      </c>
      <c r="W126" s="38">
        <f t="shared" si="82"/>
        <v>1659.5869074375623</v>
      </c>
      <c r="X126" s="30">
        <f t="shared" si="67"/>
        <v>2.6066753699001226</v>
      </c>
      <c r="Y126" s="31">
        <f t="shared" si="68"/>
        <v>-2.6585958741110973</v>
      </c>
      <c r="Z126" s="31">
        <f t="shared" si="69"/>
        <v>-42.580609449489941</v>
      </c>
      <c r="AA126" s="31">
        <f t="shared" si="70"/>
        <v>1.3605401980070278E-3</v>
      </c>
      <c r="AB126" s="31">
        <f t="shared" si="71"/>
        <v>-1.0140860949841881</v>
      </c>
      <c r="AC126" s="31">
        <f t="shared" si="83"/>
        <v>1.0431206628064684E-4</v>
      </c>
      <c r="AD126" s="31">
        <f t="shared" si="72"/>
        <v>0.28079985657283757</v>
      </c>
      <c r="AE126" s="31">
        <f t="shared" si="84"/>
        <v>-5.0455651946687038E-2</v>
      </c>
      <c r="AF126" s="31">
        <f t="shared" si="85"/>
        <v>-43.313895687901294</v>
      </c>
      <c r="AG126" s="31">
        <f t="shared" si="64"/>
        <v>92.110410468749379</v>
      </c>
      <c r="AH126" s="31">
        <f t="shared" si="73"/>
        <v>-77.99813614355125</v>
      </c>
      <c r="AI126" s="31">
        <f t="shared" si="74"/>
        <v>-89.992785340711919</v>
      </c>
      <c r="AJ126" s="31">
        <f t="shared" si="86"/>
        <v>1.683911555970476</v>
      </c>
      <c r="AK126" s="31">
        <f t="shared" si="75"/>
        <v>34.536311449838109</v>
      </c>
      <c r="AL126" s="32">
        <f t="shared" si="76"/>
        <v>-1.8884679234707389E-3</v>
      </c>
      <c r="AM126" s="31">
        <f t="shared" si="77"/>
        <v>-1.1947293854106724</v>
      </c>
      <c r="AN126" s="31">
        <f t="shared" si="87"/>
        <v>15.794297413245134</v>
      </c>
      <c r="AO126" s="31">
        <f t="shared" si="88"/>
        <v>-56.651203276284484</v>
      </c>
      <c r="AP126" s="30">
        <f t="shared" si="65"/>
        <v>23.609121289162623</v>
      </c>
      <c r="AQ126" s="30">
        <f t="shared" si="66"/>
        <v>-27.95880017344075</v>
      </c>
      <c r="AR126" s="31">
        <f t="shared" si="89"/>
        <v>11.394162877020321</v>
      </c>
      <c r="AS126" s="33">
        <f t="shared" si="90"/>
        <v>-99.965098964185785</v>
      </c>
      <c r="AT126" s="31">
        <f t="shared" si="78"/>
        <v>1.1957660585260678E-13</v>
      </c>
      <c r="AU126" s="31">
        <f t="shared" si="79"/>
        <v>9.5135555203426243E-6</v>
      </c>
      <c r="AV126" s="32">
        <f t="shared" si="80"/>
        <v>0</v>
      </c>
      <c r="AW126" s="31">
        <f t="shared" si="81"/>
        <v>-3.8054222081370845E-7</v>
      </c>
      <c r="AX126" s="34">
        <f t="shared" si="91"/>
        <v>1.1957660585260678E-13</v>
      </c>
      <c r="AY126" s="35">
        <f t="shared" si="92"/>
        <v>9.133013299528915E-6</v>
      </c>
      <c r="AZ126" s="10">
        <f t="shared" si="93"/>
        <v>11.39416287702044</v>
      </c>
      <c r="BA126" s="10">
        <f t="shared" si="94"/>
        <v>-99.965089831172492</v>
      </c>
      <c r="BB126" s="10">
        <f t="shared" si="95"/>
        <v>80.034910168827508</v>
      </c>
      <c r="BC126" s="37"/>
      <c r="BD126" s="46">
        <f t="shared" si="96"/>
        <v>11</v>
      </c>
      <c r="BE126" s="46">
        <f t="shared" si="97"/>
        <v>-100</v>
      </c>
      <c r="BF126" s="46">
        <f t="shared" si="98"/>
        <v>80</v>
      </c>
    </row>
    <row r="127" spans="22:58" x14ac:dyDescent="0.3">
      <c r="V127" s="29">
        <v>2.23</v>
      </c>
      <c r="W127" s="36">
        <f t="shared" si="82"/>
        <v>1698.2436524617444</v>
      </c>
      <c r="X127" s="30">
        <f t="shared" si="67"/>
        <v>2.6066753699001226</v>
      </c>
      <c r="Y127" s="31">
        <f t="shared" si="68"/>
        <v>-2.7513051250340421</v>
      </c>
      <c r="Z127" s="31">
        <f t="shared" si="69"/>
        <v>-43.238481455124891</v>
      </c>
      <c r="AA127" s="31">
        <f t="shared" si="70"/>
        <v>1.4246499662907085E-3</v>
      </c>
      <c r="AB127" s="31">
        <f t="shared" si="71"/>
        <v>-1.0377020882121022</v>
      </c>
      <c r="AC127" s="31">
        <f t="shared" si="83"/>
        <v>1.0922808068853859E-4</v>
      </c>
      <c r="AD127" s="31">
        <f t="shared" si="72"/>
        <v>0.28734041704532365</v>
      </c>
      <c r="AE127" s="31">
        <f t="shared" si="84"/>
        <v>-0.14309587708694027</v>
      </c>
      <c r="AF127" s="31">
        <f t="shared" si="85"/>
        <v>-43.98884312629167</v>
      </c>
      <c r="AG127" s="31">
        <f t="shared" si="64"/>
        <v>92.110410468749379</v>
      </c>
      <c r="AH127" s="31">
        <f t="shared" si="73"/>
        <v>-78.198136140452007</v>
      </c>
      <c r="AI127" s="31">
        <f t="shared" si="74"/>
        <v>-89.992949566405485</v>
      </c>
      <c r="AJ127" s="31">
        <f t="shared" si="86"/>
        <v>1.7492029832301859</v>
      </c>
      <c r="AK127" s="31">
        <f t="shared" si="75"/>
        <v>35.154932124221631</v>
      </c>
      <c r="AL127" s="32">
        <f t="shared" si="76"/>
        <v>-1.9774484156469432E-3</v>
      </c>
      <c r="AM127" s="31">
        <f t="shared" si="77"/>
        <v>-1.2225498578280711</v>
      </c>
      <c r="AN127" s="31">
        <f t="shared" si="87"/>
        <v>15.659499863111911</v>
      </c>
      <c r="AO127" s="31">
        <f t="shared" si="88"/>
        <v>-56.060567300011925</v>
      </c>
      <c r="AP127" s="30">
        <f t="shared" si="65"/>
        <v>23.609121289162623</v>
      </c>
      <c r="AQ127" s="30">
        <f t="shared" si="66"/>
        <v>-27.95880017344075</v>
      </c>
      <c r="AR127" s="31">
        <f t="shared" si="89"/>
        <v>11.166725101746842</v>
      </c>
      <c r="AS127" s="33">
        <f t="shared" si="90"/>
        <v>-100.0494104263036</v>
      </c>
      <c r="AT127" s="31">
        <f t="shared" si="78"/>
        <v>1.2536257065192643E-13</v>
      </c>
      <c r="AU127" s="31">
        <f t="shared" si="79"/>
        <v>9.7351546956404756E-6</v>
      </c>
      <c r="AV127" s="32">
        <f t="shared" si="80"/>
        <v>0</v>
      </c>
      <c r="AW127" s="31">
        <f t="shared" si="81"/>
        <v>-3.8940618782562284E-7</v>
      </c>
      <c r="AX127" s="34">
        <f t="shared" si="91"/>
        <v>1.2536257065192643E-13</v>
      </c>
      <c r="AY127" s="35">
        <f t="shared" si="92"/>
        <v>9.3457485078148534E-6</v>
      </c>
      <c r="AZ127" s="10">
        <f t="shared" si="93"/>
        <v>11.166725101746968</v>
      </c>
      <c r="BA127" s="10">
        <f t="shared" si="94"/>
        <v>-100.04940108055509</v>
      </c>
      <c r="BB127" s="10">
        <f t="shared" si="95"/>
        <v>79.950598919444914</v>
      </c>
      <c r="BC127" s="48"/>
      <c r="BD127" s="46">
        <f t="shared" si="96"/>
        <v>11</v>
      </c>
      <c r="BE127" s="46">
        <f t="shared" si="97"/>
        <v>-100</v>
      </c>
      <c r="BF127" s="46">
        <f t="shared" si="98"/>
        <v>80</v>
      </c>
    </row>
    <row r="128" spans="22:58" x14ac:dyDescent="0.3">
      <c r="V128" s="29">
        <v>2.2400000000000002</v>
      </c>
      <c r="W128" s="38">
        <f t="shared" si="82"/>
        <v>1737.8008287493767</v>
      </c>
      <c r="X128" s="30">
        <f t="shared" si="67"/>
        <v>2.6066753699001226</v>
      </c>
      <c r="Y128" s="31">
        <f t="shared" si="68"/>
        <v>-2.8463080659174569</v>
      </c>
      <c r="Z128" s="31">
        <f t="shared" si="69"/>
        <v>-43.897284842846609</v>
      </c>
      <c r="AA128" s="31">
        <f t="shared" si="70"/>
        <v>1.4917801205534512E-3</v>
      </c>
      <c r="AB128" s="31">
        <f t="shared" si="71"/>
        <v>-1.0618678034842552</v>
      </c>
      <c r="AC128" s="31">
        <f t="shared" si="83"/>
        <v>1.1437577375220318E-4</v>
      </c>
      <c r="AD128" s="31">
        <f t="shared" si="72"/>
        <v>0.29403331898851032</v>
      </c>
      <c r="AE128" s="31">
        <f t="shared" si="84"/>
        <v>-0.23802654012302862</v>
      </c>
      <c r="AF128" s="31">
        <f t="shared" si="85"/>
        <v>-44.665119327342353</v>
      </c>
      <c r="AG128" s="31">
        <f t="shared" si="64"/>
        <v>92.110410468749379</v>
      </c>
      <c r="AH128" s="31">
        <f t="shared" si="73"/>
        <v>-78.398136137492273</v>
      </c>
      <c r="AI128" s="31">
        <f t="shared" si="74"/>
        <v>-89.993110053866005</v>
      </c>
      <c r="AJ128" s="31">
        <f t="shared" si="86"/>
        <v>1.8165354780736016</v>
      </c>
      <c r="AK128" s="31">
        <f t="shared" si="75"/>
        <v>35.778370261896768</v>
      </c>
      <c r="AL128" s="32">
        <f t="shared" si="76"/>
        <v>-2.0706204752833843E-3</v>
      </c>
      <c r="AM128" s="31">
        <f t="shared" si="77"/>
        <v>-1.2510177553383781</v>
      </c>
      <c r="AN128" s="31">
        <f t="shared" si="87"/>
        <v>15.526739188855425</v>
      </c>
      <c r="AO128" s="31">
        <f t="shared" si="88"/>
        <v>-55.465757547307618</v>
      </c>
      <c r="AP128" s="30">
        <f t="shared" si="65"/>
        <v>23.609121289162623</v>
      </c>
      <c r="AQ128" s="30">
        <f t="shared" si="66"/>
        <v>-27.95880017344075</v>
      </c>
      <c r="AR128" s="31">
        <f t="shared" si="89"/>
        <v>10.939033764454265</v>
      </c>
      <c r="AS128" s="33">
        <f t="shared" si="90"/>
        <v>-100.13087687464997</v>
      </c>
      <c r="AT128" s="31">
        <f t="shared" si="78"/>
        <v>1.3114853545124605E-13</v>
      </c>
      <c r="AU128" s="31">
        <f t="shared" si="79"/>
        <v>9.9619155788179804E-6</v>
      </c>
      <c r="AV128" s="32">
        <f t="shared" si="80"/>
        <v>0</v>
      </c>
      <c r="AW128" s="31">
        <f t="shared" si="81"/>
        <v>-3.984766231527232E-7</v>
      </c>
      <c r="AX128" s="34">
        <f t="shared" si="91"/>
        <v>1.3114853545124605E-13</v>
      </c>
      <c r="AY128" s="35">
        <f t="shared" si="92"/>
        <v>9.5634389556652577E-6</v>
      </c>
      <c r="AZ128" s="10">
        <f t="shared" si="93"/>
        <v>10.939033764454397</v>
      </c>
      <c r="BA128" s="10">
        <f t="shared" si="94"/>
        <v>-100.13086731121102</v>
      </c>
      <c r="BB128" s="10">
        <f t="shared" si="95"/>
        <v>79.86913268878898</v>
      </c>
      <c r="BC128" s="37"/>
      <c r="BD128" s="46">
        <f t="shared" si="96"/>
        <v>11</v>
      </c>
      <c r="BE128" s="46">
        <f t="shared" si="97"/>
        <v>-100</v>
      </c>
      <c r="BF128" s="46">
        <f t="shared" si="98"/>
        <v>80</v>
      </c>
    </row>
    <row r="129" spans="22:58" x14ac:dyDescent="0.3">
      <c r="V129" s="29">
        <v>2.25</v>
      </c>
      <c r="W129" s="36">
        <f t="shared" si="82"/>
        <v>1778.2794100389242</v>
      </c>
      <c r="X129" s="30">
        <f t="shared" si="67"/>
        <v>2.6066753699001226</v>
      </c>
      <c r="Y129" s="31">
        <f t="shared" si="68"/>
        <v>-2.9436099797507871</v>
      </c>
      <c r="Z129" s="31">
        <f t="shared" si="69"/>
        <v>-44.556672172818132</v>
      </c>
      <c r="AA129" s="31">
        <f t="shared" si="70"/>
        <v>1.5620729093792458E-3</v>
      </c>
      <c r="AB129" s="31">
        <f t="shared" si="71"/>
        <v>-1.0865960193721145</v>
      </c>
      <c r="AC129" s="31">
        <f t="shared" si="83"/>
        <v>1.1976606357635262E-4</v>
      </c>
      <c r="AD129" s="31">
        <f t="shared" si="72"/>
        <v>0.30088211033656442</v>
      </c>
      <c r="AE129" s="31">
        <f t="shared" si="84"/>
        <v>-0.33525277087770888</v>
      </c>
      <c r="AF129" s="31">
        <f t="shared" si="85"/>
        <v>-45.342386081853682</v>
      </c>
      <c r="AG129" s="31">
        <f t="shared" si="64"/>
        <v>92.110410468749379</v>
      </c>
      <c r="AH129" s="31">
        <f t="shared" si="73"/>
        <v>-78.598136134665722</v>
      </c>
      <c r="AI129" s="31">
        <f t="shared" si="74"/>
        <v>-89.993266888186014</v>
      </c>
      <c r="AJ129" s="31">
        <f t="shared" si="86"/>
        <v>1.8859399709542379</v>
      </c>
      <c r="AK129" s="31">
        <f t="shared" si="75"/>
        <v>36.406365921741234</v>
      </c>
      <c r="AL129" s="32">
        <f t="shared" si="76"/>
        <v>-2.168181456449465E-3</v>
      </c>
      <c r="AM129" s="31">
        <f t="shared" si="77"/>
        <v>-1.2801481157428405</v>
      </c>
      <c r="AN129" s="31">
        <f t="shared" si="87"/>
        <v>15.396046123581446</v>
      </c>
      <c r="AO129" s="31">
        <f t="shared" si="88"/>
        <v>-54.86704908218762</v>
      </c>
      <c r="AP129" s="30">
        <f t="shared" si="65"/>
        <v>23.609121289162623</v>
      </c>
      <c r="AQ129" s="30">
        <f t="shared" si="66"/>
        <v>-27.95880017344075</v>
      </c>
      <c r="AR129" s="31">
        <f t="shared" si="89"/>
        <v>10.711114468425606</v>
      </c>
      <c r="AS129" s="33">
        <f t="shared" si="90"/>
        <v>-100.20943516404131</v>
      </c>
      <c r="AT129" s="31">
        <f t="shared" si="78"/>
        <v>1.3886315518367223E-13</v>
      </c>
      <c r="AU129" s="31">
        <f t="shared" si="79"/>
        <v>1.0193958401496908E-5</v>
      </c>
      <c r="AV129" s="32">
        <f t="shared" si="80"/>
        <v>0</v>
      </c>
      <c r="AW129" s="31">
        <f t="shared" si="81"/>
        <v>-4.0775833605988062E-7</v>
      </c>
      <c r="AX129" s="34">
        <f t="shared" si="91"/>
        <v>1.3886315518367223E-13</v>
      </c>
      <c r="AY129" s="35">
        <f t="shared" si="92"/>
        <v>9.7862000654370268E-6</v>
      </c>
      <c r="AZ129" s="10">
        <f t="shared" si="93"/>
        <v>10.711114468425745</v>
      </c>
      <c r="BA129" s="10">
        <f t="shared" si="94"/>
        <v>-100.20942537784124</v>
      </c>
      <c r="BB129" s="10">
        <f t="shared" si="95"/>
        <v>79.790574622158758</v>
      </c>
      <c r="BC129" s="48"/>
      <c r="BD129" s="46">
        <f t="shared" si="96"/>
        <v>11</v>
      </c>
      <c r="BE129" s="46">
        <f t="shared" si="97"/>
        <v>-100</v>
      </c>
      <c r="BF129" s="46">
        <f t="shared" si="98"/>
        <v>80</v>
      </c>
    </row>
    <row r="130" spans="22:58" x14ac:dyDescent="0.3">
      <c r="V130" s="29">
        <v>2.2599999999999998</v>
      </c>
      <c r="W130" s="38">
        <f t="shared" si="82"/>
        <v>1819.700858609983</v>
      </c>
      <c r="X130" s="30">
        <f t="shared" si="67"/>
        <v>2.6066753699001226</v>
      </c>
      <c r="Y130" s="31">
        <f t="shared" si="68"/>
        <v>-3.0432137240595041</v>
      </c>
      <c r="Z130" s="31">
        <f t="shared" si="69"/>
        <v>-45.21629446127195</v>
      </c>
      <c r="AA130" s="31">
        <f t="shared" si="70"/>
        <v>1.635677275884423E-3</v>
      </c>
      <c r="AB130" s="31">
        <f t="shared" si="71"/>
        <v>-1.1118998102331481</v>
      </c>
      <c r="AC130" s="31">
        <f t="shared" si="83"/>
        <v>1.2541038276307168E-4</v>
      </c>
      <c r="AD130" s="31">
        <f t="shared" si="72"/>
        <v>0.30789042162599883</v>
      </c>
      <c r="AE130" s="31">
        <f t="shared" si="84"/>
        <v>-0.43477726650073395</v>
      </c>
      <c r="AF130" s="31">
        <f t="shared" si="85"/>
        <v>-46.020303849879099</v>
      </c>
      <c r="AG130" s="31">
        <f t="shared" si="64"/>
        <v>92.110410468749379</v>
      </c>
      <c r="AH130" s="31">
        <f t="shared" si="73"/>
        <v>-78.798136131966402</v>
      </c>
      <c r="AI130" s="31">
        <f t="shared" si="74"/>
        <v>-89.993420152521153</v>
      </c>
      <c r="AJ130" s="31">
        <f t="shared" si="86"/>
        <v>1.957445855335231</v>
      </c>
      <c r="AK130" s="31">
        <f t="shared" si="75"/>
        <v>37.038648539310465</v>
      </c>
      <c r="AL130" s="32">
        <f t="shared" si="76"/>
        <v>-2.2703379960588893E-3</v>
      </c>
      <c r="AM130" s="31">
        <f t="shared" si="77"/>
        <v>-1.3099563240699705</v>
      </c>
      <c r="AN130" s="31">
        <f t="shared" si="87"/>
        <v>15.267449854122148</v>
      </c>
      <c r="AO130" s="31">
        <f t="shared" si="88"/>
        <v>-54.264727937280661</v>
      </c>
      <c r="AP130" s="30">
        <f t="shared" si="65"/>
        <v>23.609121289162623</v>
      </c>
      <c r="AQ130" s="30">
        <f t="shared" si="66"/>
        <v>-27.95880017344075</v>
      </c>
      <c r="AR130" s="31">
        <f t="shared" si="89"/>
        <v>10.482993703343283</v>
      </c>
      <c r="AS130" s="33">
        <f t="shared" si="90"/>
        <v>-100.28503178715977</v>
      </c>
      <c r="AT130" s="31">
        <f t="shared" si="78"/>
        <v>1.4272046504988532E-13</v>
      </c>
      <c r="AU130" s="31">
        <f t="shared" si="79"/>
        <v>1.0431406195853289E-5</v>
      </c>
      <c r="AV130" s="32">
        <f t="shared" si="80"/>
        <v>0</v>
      </c>
      <c r="AW130" s="31">
        <f t="shared" si="81"/>
        <v>-4.1725624783413614E-7</v>
      </c>
      <c r="AX130" s="34">
        <f t="shared" si="91"/>
        <v>1.4272046504988532E-13</v>
      </c>
      <c r="AY130" s="35">
        <f t="shared" si="92"/>
        <v>1.0014149948019153E-5</v>
      </c>
      <c r="AZ130" s="10">
        <f t="shared" si="93"/>
        <v>10.482993703343425</v>
      </c>
      <c r="BA130" s="10">
        <f t="shared" si="94"/>
        <v>-100.28502177300982</v>
      </c>
      <c r="BB130" s="10">
        <f t="shared" si="95"/>
        <v>79.714978226990183</v>
      </c>
      <c r="BC130" s="37"/>
      <c r="BD130" s="46">
        <f t="shared" si="96"/>
        <v>10</v>
      </c>
      <c r="BE130" s="46">
        <f t="shared" si="97"/>
        <v>-100</v>
      </c>
      <c r="BF130" s="46">
        <f t="shared" si="98"/>
        <v>80</v>
      </c>
    </row>
    <row r="131" spans="22:58" x14ac:dyDescent="0.3">
      <c r="V131" s="29">
        <v>2.27</v>
      </c>
      <c r="W131" s="36">
        <f t="shared" si="82"/>
        <v>1862.0871366628685</v>
      </c>
      <c r="X131" s="30">
        <f t="shared" si="67"/>
        <v>2.6066753699001226</v>
      </c>
      <c r="Y131" s="31">
        <f t="shared" si="68"/>
        <v>-3.1451197188143789</v>
      </c>
      <c r="Z131" s="31">
        <f t="shared" si="69"/>
        <v>-45.87580210228969</v>
      </c>
      <c r="AA131" s="31">
        <f t="shared" si="70"/>
        <v>1.7127491723141896E-3</v>
      </c>
      <c r="AB131" s="31">
        <f t="shared" si="71"/>
        <v>-1.1377925529673518</v>
      </c>
      <c r="AC131" s="31">
        <f t="shared" si="83"/>
        <v>1.3132070265556121E-4</v>
      </c>
      <c r="AD131" s="31">
        <f t="shared" si="72"/>
        <v>0.31506196791689317</v>
      </c>
      <c r="AE131" s="31">
        <f t="shared" si="84"/>
        <v>-0.53660027903928653</v>
      </c>
      <c r="AF131" s="31">
        <f t="shared" si="85"/>
        <v>-46.698532687340155</v>
      </c>
      <c r="AG131" s="31">
        <f t="shared" si="64"/>
        <v>92.110410468749379</v>
      </c>
      <c r="AH131" s="31">
        <f t="shared" si="73"/>
        <v>-78.99813612938857</v>
      </c>
      <c r="AI131" s="31">
        <f t="shared" si="74"/>
        <v>-89.993569928134193</v>
      </c>
      <c r="AJ131" s="31">
        <f t="shared" si="86"/>
        <v>2.0310808806367326</v>
      </c>
      <c r="AK131" s="31">
        <f t="shared" si="75"/>
        <v>37.674937383702975</v>
      </c>
      <c r="AL131" s="32">
        <f t="shared" si="76"/>
        <v>-2.3773064496054302E-3</v>
      </c>
      <c r="AM131" s="31">
        <f t="shared" si="77"/>
        <v>-1.3404581204459172</v>
      </c>
      <c r="AN131" s="31">
        <f t="shared" si="87"/>
        <v>15.140977913547935</v>
      </c>
      <c r="AO131" s="31">
        <f t="shared" si="88"/>
        <v>-53.659090664877134</v>
      </c>
      <c r="AP131" s="30">
        <f t="shared" si="65"/>
        <v>23.609121289162623</v>
      </c>
      <c r="AQ131" s="30">
        <f t="shared" si="66"/>
        <v>-27.95880017344075</v>
      </c>
      <c r="AR131" s="31">
        <f t="shared" si="89"/>
        <v>10.254698750230524</v>
      </c>
      <c r="AS131" s="33">
        <f t="shared" si="90"/>
        <v>-100.35762335221729</v>
      </c>
      <c r="AT131" s="31">
        <f t="shared" si="78"/>
        <v>1.5043508478231148E-13</v>
      </c>
      <c r="AU131" s="31">
        <f t="shared" si="79"/>
        <v>1.0674384859850714E-5</v>
      </c>
      <c r="AV131" s="32">
        <f t="shared" si="80"/>
        <v>0</v>
      </c>
      <c r="AW131" s="31">
        <f t="shared" si="81"/>
        <v>-4.2697539439403342E-7</v>
      </c>
      <c r="AX131" s="34">
        <f t="shared" si="91"/>
        <v>1.5043508478231148E-13</v>
      </c>
      <c r="AY131" s="35">
        <f t="shared" si="92"/>
        <v>1.0247409465456681E-5</v>
      </c>
      <c r="AZ131" s="10">
        <f t="shared" si="93"/>
        <v>10.254698750230675</v>
      </c>
      <c r="BA131" s="10">
        <f t="shared" si="94"/>
        <v>-100.35761310480783</v>
      </c>
      <c r="BB131" s="10">
        <f t="shared" si="95"/>
        <v>79.642386895192175</v>
      </c>
      <c r="BC131" s="48"/>
      <c r="BD131" s="46">
        <f t="shared" si="96"/>
        <v>10</v>
      </c>
      <c r="BE131" s="46">
        <f t="shared" si="97"/>
        <v>-100</v>
      </c>
      <c r="BF131" s="46">
        <f t="shared" si="98"/>
        <v>80</v>
      </c>
    </row>
    <row r="132" spans="22:58" x14ac:dyDescent="0.3">
      <c r="V132" s="29">
        <v>2.2799999999999998</v>
      </c>
      <c r="W132" s="38">
        <f t="shared" si="82"/>
        <v>1905.460717963248</v>
      </c>
      <c r="X132" s="30">
        <f t="shared" si="67"/>
        <v>2.6066753699001226</v>
      </c>
      <c r="Y132" s="31">
        <f t="shared" si="68"/>
        <v>-3.2493259446525635</v>
      </c>
      <c r="Z132" s="31">
        <f t="shared" si="69"/>
        <v>-46.53484579359634</v>
      </c>
      <c r="AA132" s="31">
        <f t="shared" si="70"/>
        <v>1.7934518893848543E-3</v>
      </c>
      <c r="AB132" s="31">
        <f t="shared" si="71"/>
        <v>-1.1642879339216383</v>
      </c>
      <c r="AC132" s="31">
        <f t="shared" si="83"/>
        <v>1.3750955872314058E-4</v>
      </c>
      <c r="AD132" s="31">
        <f t="shared" si="72"/>
        <v>0.32240055075865881</v>
      </c>
      <c r="AE132" s="31">
        <f t="shared" si="84"/>
        <v>-0.64071961330433291</v>
      </c>
      <c r="AF132" s="31">
        <f t="shared" si="85"/>
        <v>-47.376733176759316</v>
      </c>
      <c r="AG132" s="31">
        <f t="shared" ref="AG132:AG195" si="99">DC_gain_comp</f>
        <v>92.110410468749379</v>
      </c>
      <c r="AH132" s="31">
        <f t="shared" si="73"/>
        <v>-79.198136126926755</v>
      </c>
      <c r="AI132" s="31">
        <f t="shared" si="74"/>
        <v>-89.993716294438116</v>
      </c>
      <c r="AJ132" s="31">
        <f t="shared" si="86"/>
        <v>2.1068710489849667</v>
      </c>
      <c r="AK132" s="31">
        <f t="shared" si="75"/>
        <v>38.314942069975402</v>
      </c>
      <c r="AL132" s="32">
        <f t="shared" si="76"/>
        <v>-2.4893133472726494E-3</v>
      </c>
      <c r="AM132" s="31">
        <f t="shared" si="77"/>
        <v>-1.3716696081326389</v>
      </c>
      <c r="AN132" s="31">
        <f t="shared" si="87"/>
        <v>15.016656077460318</v>
      </c>
      <c r="AO132" s="31">
        <f t="shared" si="88"/>
        <v>-53.050443832595356</v>
      </c>
      <c r="AP132" s="30">
        <f t="shared" ref="AP132:AP195" si="100">-20*LOG(GmPS*Rsns)</f>
        <v>23.609121289162623</v>
      </c>
      <c r="AQ132" s="30">
        <f t="shared" ref="AQ132:AQ195" si="101">20*LOG(Vref/Vout)</f>
        <v>-27.95880017344075</v>
      </c>
      <c r="AR132" s="31">
        <f t="shared" si="89"/>
        <v>10.026257579877857</v>
      </c>
      <c r="AS132" s="33">
        <f t="shared" si="90"/>
        <v>-100.42717700935466</v>
      </c>
      <c r="AT132" s="31">
        <f t="shared" si="78"/>
        <v>1.5814970451473764E-13</v>
      </c>
      <c r="AU132" s="31">
        <f t="shared" si="79"/>
        <v>1.0923023223993006E-5</v>
      </c>
      <c r="AV132" s="32">
        <f t="shared" si="80"/>
        <v>0</v>
      </c>
      <c r="AW132" s="31">
        <f t="shared" si="81"/>
        <v>-4.3692092895972549E-7</v>
      </c>
      <c r="AX132" s="34">
        <f t="shared" si="91"/>
        <v>1.5814970451473764E-13</v>
      </c>
      <c r="AY132" s="35">
        <f t="shared" si="92"/>
        <v>1.048610229503328E-5</v>
      </c>
      <c r="AZ132" s="10">
        <f t="shared" si="93"/>
        <v>10.026257579878015</v>
      </c>
      <c r="BA132" s="10">
        <f t="shared" si="94"/>
        <v>-100.42716652325237</v>
      </c>
      <c r="BB132" s="10">
        <f t="shared" si="95"/>
        <v>79.572833476747633</v>
      </c>
      <c r="BC132" s="37"/>
      <c r="BD132" s="46">
        <f t="shared" si="96"/>
        <v>10</v>
      </c>
      <c r="BE132" s="46">
        <f t="shared" si="97"/>
        <v>-100</v>
      </c>
      <c r="BF132" s="46">
        <f t="shared" si="98"/>
        <v>80</v>
      </c>
    </row>
    <row r="133" spans="22:58" x14ac:dyDescent="0.3">
      <c r="V133" s="29">
        <v>2.29</v>
      </c>
      <c r="W133" s="36">
        <f t="shared" si="82"/>
        <v>1949.8445997580459</v>
      </c>
      <c r="X133" s="30">
        <f t="shared" ref="X133:X196" si="102">DC_gain_power</f>
        <v>2.6066753699001226</v>
      </c>
      <c r="Y133" s="31">
        <f t="shared" si="68"/>
        <v>-3.355827951426618</v>
      </c>
      <c r="Z133" s="31">
        <f t="shared" si="69"/>
        <v>-47.193077460394797</v>
      </c>
      <c r="AA133" s="31">
        <f t="shared" si="70"/>
        <v>1.8779564010269593E-3</v>
      </c>
      <c r="AB133" s="31">
        <f t="shared" si="71"/>
        <v>-1.1913999559448889</v>
      </c>
      <c r="AC133" s="31">
        <f t="shared" si="83"/>
        <v>1.4399007713567644E-4</v>
      </c>
      <c r="AD133" s="31">
        <f t="shared" si="72"/>
        <v>0.32991006020138092</v>
      </c>
      <c r="AE133" s="31">
        <f t="shared" si="84"/>
        <v>-0.74713063504833277</v>
      </c>
      <c r="AF133" s="31">
        <f t="shared" si="85"/>
        <v>-48.054567356138307</v>
      </c>
      <c r="AG133" s="31">
        <f t="shared" si="99"/>
        <v>92.110410468749379</v>
      </c>
      <c r="AH133" s="31">
        <f t="shared" si="73"/>
        <v>-79.398136124575743</v>
      </c>
      <c r="AI133" s="31">
        <f t="shared" si="74"/>
        <v>-89.993859329038301</v>
      </c>
      <c r="AJ133" s="31">
        <f t="shared" si="86"/>
        <v>2.1848405165360347</v>
      </c>
      <c r="AK133" s="31">
        <f t="shared" si="75"/>
        <v>38.958363125639785</v>
      </c>
      <c r="AL133" s="32">
        <f t="shared" si="76"/>
        <v>-2.6065958713456178E-3</v>
      </c>
      <c r="AM133" s="31">
        <f t="shared" si="77"/>
        <v>-1.4036072617367157</v>
      </c>
      <c r="AN133" s="31">
        <f t="shared" si="87"/>
        <v>14.894508264838326</v>
      </c>
      <c r="AO133" s="31">
        <f t="shared" si="88"/>
        <v>-52.439103465135233</v>
      </c>
      <c r="AP133" s="30">
        <f t="shared" si="100"/>
        <v>23.609121289162623</v>
      </c>
      <c r="AQ133" s="30">
        <f t="shared" si="101"/>
        <v>-27.95880017344075</v>
      </c>
      <c r="AR133" s="31">
        <f t="shared" si="89"/>
        <v>9.797698745511866</v>
      </c>
      <c r="AS133" s="33">
        <f t="shared" si="90"/>
        <v>-100.49367082127354</v>
      </c>
      <c r="AT133" s="31">
        <f t="shared" si="78"/>
        <v>1.6586432424716379E-13</v>
      </c>
      <c r="AU133" s="31">
        <f t="shared" si="79"/>
        <v>1.1177453119631966E-5</v>
      </c>
      <c r="AV133" s="32">
        <f t="shared" si="80"/>
        <v>0</v>
      </c>
      <c r="AW133" s="31">
        <f t="shared" si="81"/>
        <v>-4.4709812478528435E-7</v>
      </c>
      <c r="AX133" s="34">
        <f t="shared" si="91"/>
        <v>1.6586432424716379E-13</v>
      </c>
      <c r="AY133" s="35">
        <f t="shared" si="92"/>
        <v>1.0730354994846682E-5</v>
      </c>
      <c r="AZ133" s="10">
        <f t="shared" si="93"/>
        <v>9.7976987455120312</v>
      </c>
      <c r="BA133" s="10">
        <f t="shared" si="94"/>
        <v>-100.49366009091854</v>
      </c>
      <c r="BB133" s="10">
        <f t="shared" si="95"/>
        <v>79.506339909081461</v>
      </c>
      <c r="BC133" s="48"/>
      <c r="BD133" s="46">
        <f t="shared" si="96"/>
        <v>10</v>
      </c>
      <c r="BE133" s="46">
        <f t="shared" si="97"/>
        <v>-100</v>
      </c>
      <c r="BF133" s="46">
        <f t="shared" si="98"/>
        <v>80</v>
      </c>
    </row>
    <row r="134" spans="22:58" x14ac:dyDescent="0.3">
      <c r="V134" s="29">
        <v>2.2999999999999998</v>
      </c>
      <c r="W134" s="38">
        <f t="shared" si="82"/>
        <v>1995.2623149688802</v>
      </c>
      <c r="X134" s="30">
        <f t="shared" si="102"/>
        <v>2.6066753699001226</v>
      </c>
      <c r="Y134" s="31">
        <f t="shared" ref="Y134:Y197" si="103">20*LOG(1/SQRT((W134/fp)^2+1))</f>
        <v>-3.4646188770045434</v>
      </c>
      <c r="Z134" s="31">
        <f t="shared" ref="Z134:Z197" si="104">-180/PI()*ATAN(W134/fp)</f>
        <v>-47.850151171288694</v>
      </c>
      <c r="AA134" s="31">
        <f t="shared" ref="AA134:AA197" si="105">20*LOG(SQRT((W134/fzRHP)^2+1))</f>
        <v>1.9664417252975071E-3</v>
      </c>
      <c r="AB134" s="31">
        <f t="shared" ref="AB134:AB197" si="106">-180/PI()*ATAN(W134/fzRHP)</f>
        <v>-1.2191429455964151</v>
      </c>
      <c r="AC134" s="31">
        <f t="shared" si="83"/>
        <v>1.5077600261031619E-4</v>
      </c>
      <c r="AD134" s="31">
        <f t="shared" ref="AD134:AD197" si="107">180/PI()*ATAN(W134/fzESR)</f>
        <v>0.33759447685377425</v>
      </c>
      <c r="AE134" s="31">
        <f t="shared" si="84"/>
        <v>-0.85582628937651306</v>
      </c>
      <c r="AF134" s="31">
        <f t="shared" si="85"/>
        <v>-48.731699640031337</v>
      </c>
      <c r="AG134" s="31">
        <f t="shared" si="99"/>
        <v>92.110410468749379</v>
      </c>
      <c r="AH134" s="31">
        <f t="shared" ref="AH134:AH197" si="108">20*LOG(1/SQRT((W134/fp_comp1)^2+1))</f>
        <v>-79.598136122330544</v>
      </c>
      <c r="AI134" s="31">
        <f t="shared" ref="AI134:AI197" si="109">-180/PI()*ATAN(W134/fp_comp1)</f>
        <v>-89.993999107773547</v>
      </c>
      <c r="AJ134" s="31">
        <f t="shared" si="86"/>
        <v>2.2650115001348099</v>
      </c>
      <c r="AK134" s="31">
        <f t="shared" ref="AK134:AK197" si="110">180/PI()*ATAN(W134/fz_comp)</f>
        <v>39.604892609240387</v>
      </c>
      <c r="AL134" s="32">
        <f t="shared" ref="AL134:AL197" si="111">20*LOG(1/SQRT((W134/fp_comp2)^2+1))</f>
        <v>-2.7294023559121055E-3</v>
      </c>
      <c r="AM134" s="31">
        <f t="shared" ref="AM134:AM197" si="112">-180/PI()*ATAN(W134/fp_comp2)</f>
        <v>-1.4362879355915521</v>
      </c>
      <c r="AN134" s="31">
        <f t="shared" si="87"/>
        <v>14.774556444197732</v>
      </c>
      <c r="AO134" s="31">
        <f t="shared" si="88"/>
        <v>-51.825394434124711</v>
      </c>
      <c r="AP134" s="30">
        <f t="shared" si="100"/>
        <v>23.609121289162623</v>
      </c>
      <c r="AQ134" s="30">
        <f t="shared" si="101"/>
        <v>-27.95880017344075</v>
      </c>
      <c r="AR134" s="31">
        <f t="shared" si="89"/>
        <v>9.5690512705430919</v>
      </c>
      <c r="AS134" s="33">
        <f t="shared" si="90"/>
        <v>-100.55709407415605</v>
      </c>
      <c r="AT134" s="31">
        <f t="shared" ref="AT134:AT197" si="113">20*LOG(SQRT((W134/fz_ff)^2+1))</f>
        <v>1.7357894397958995E-13</v>
      </c>
      <c r="AU134" s="31">
        <f t="shared" ref="AU134:AU197" si="114">180/PI()*ATAN(W134/fz_ff)</f>
        <v>1.1437809448866037E-5</v>
      </c>
      <c r="AV134" s="32">
        <f t="shared" ref="AV134:AV197" si="115">20*LOG(1/SQRT((W134/fp_ff)^2+1))</f>
        <v>0</v>
      </c>
      <c r="AW134" s="31">
        <f t="shared" ref="AW134:AW197" si="116">-180/PI()*ATAN(W134/fp_ff)</f>
        <v>-4.575123779546476E-7</v>
      </c>
      <c r="AX134" s="34">
        <f t="shared" si="91"/>
        <v>1.7357894397958995E-13</v>
      </c>
      <c r="AY134" s="35">
        <f t="shared" si="92"/>
        <v>1.098029707091139E-5</v>
      </c>
      <c r="AZ134" s="10">
        <f t="shared" si="93"/>
        <v>9.569051270543266</v>
      </c>
      <c r="BA134" s="10">
        <f t="shared" si="94"/>
        <v>-100.55708309385898</v>
      </c>
      <c r="BB134" s="10">
        <f t="shared" si="95"/>
        <v>79.442916906141022</v>
      </c>
      <c r="BC134" s="37"/>
      <c r="BD134" s="46">
        <f t="shared" si="96"/>
        <v>10</v>
      </c>
      <c r="BE134" s="46">
        <f t="shared" si="97"/>
        <v>-101</v>
      </c>
      <c r="BF134" s="46">
        <f t="shared" si="98"/>
        <v>79</v>
      </c>
    </row>
    <row r="135" spans="22:58" x14ac:dyDescent="0.3">
      <c r="V135" s="29">
        <v>2.31</v>
      </c>
      <c r="W135" s="36">
        <f t="shared" ref="W135:W198" si="117">10*10^V135</f>
        <v>2041.7379446695315</v>
      </c>
      <c r="X135" s="30">
        <f t="shared" si="102"/>
        <v>2.6066753699001226</v>
      </c>
      <c r="Y135" s="31">
        <f t="shared" si="103"/>
        <v>-3.5756894761525055</v>
      </c>
      <c r="Z135" s="31">
        <f t="shared" si="104"/>
        <v>-48.505724040437123</v>
      </c>
      <c r="AA135" s="31">
        <f t="shared" si="105"/>
        <v>2.0590953021727013E-3</v>
      </c>
      <c r="AB135" s="31">
        <f t="shared" si="106"/>
        <v>-1.2475315605106474</v>
      </c>
      <c r="AC135" s="31">
        <f t="shared" ref="AC135:AC198" si="118">20*LOG(SQRT((W135/fzESR)^2+1))</f>
        <v>1.5788172753432607E-4</v>
      </c>
      <c r="AD135" s="31">
        <f t="shared" si="107"/>
        <v>0.34545787398882605</v>
      </c>
      <c r="AE135" s="31">
        <f t="shared" ref="AE135:AE198" si="119">X135+Y135+AA135+AC135</f>
        <v>-0.96679712922267591</v>
      </c>
      <c r="AF135" s="31">
        <f t="shared" ref="AF135:AF198" si="120">Z135+AB135+AD135</f>
        <v>-49.40779772695894</v>
      </c>
      <c r="AG135" s="31">
        <f t="shared" si="99"/>
        <v>92.110410468749379</v>
      </c>
      <c r="AH135" s="31">
        <f t="shared" si="108"/>
        <v>-79.798136120186399</v>
      </c>
      <c r="AI135" s="31">
        <f t="shared" si="109"/>
        <v>-89.994135704756403</v>
      </c>
      <c r="AJ135" s="31">
        <f t="shared" ref="AJ135:AJ198" si="121">20*LOG(SQRT((W135/fz_comp)^2+1))</f>
        <v>2.3474041900473406</v>
      </c>
      <c r="AK135" s="31">
        <f t="shared" si="110"/>
        <v>40.254214778477603</v>
      </c>
      <c r="AL135" s="32">
        <f t="shared" si="111"/>
        <v>-2.8579928099243092E-3</v>
      </c>
      <c r="AM135" s="31">
        <f t="shared" si="112"/>
        <v>-1.4697288723157778</v>
      </c>
      <c r="AN135" s="31">
        <f t="shared" ref="AN135:AN198" si="122">AG135+AH135+AJ135+AL135</f>
        <v>14.656820545800397</v>
      </c>
      <c r="AO135" s="31">
        <f t="shared" ref="AO135:AO198" si="123">AI135+AK135+AM135</f>
        <v>-51.209649798594576</v>
      </c>
      <c r="AP135" s="30">
        <f t="shared" si="100"/>
        <v>23.609121289162623</v>
      </c>
      <c r="AQ135" s="30">
        <f t="shared" si="101"/>
        <v>-27.95880017344075</v>
      </c>
      <c r="AR135" s="31">
        <f t="shared" ref="AR135:AR198" si="124">AE135+AN135+AP135+AQ135</f>
        <v>9.3403445322995964</v>
      </c>
      <c r="AS135" s="33">
        <f t="shared" ref="AS135:AS198" si="125">AF135+AO135</f>
        <v>-100.61744752555352</v>
      </c>
      <c r="AT135" s="31">
        <f t="shared" si="113"/>
        <v>1.8129356371201606E-13</v>
      </c>
      <c r="AU135" s="31">
        <f t="shared" si="114"/>
        <v>1.1704230256067214E-5</v>
      </c>
      <c r="AV135" s="32">
        <f t="shared" si="115"/>
        <v>0</v>
      </c>
      <c r="AW135" s="31">
        <f t="shared" si="116"/>
        <v>-4.6816921024269499E-7</v>
      </c>
      <c r="AX135" s="34">
        <f t="shared" ref="AX135:AX198" si="126">AT135+AV135</f>
        <v>1.8129356371201606E-13</v>
      </c>
      <c r="AY135" s="35">
        <f t="shared" ref="AY135:AY198" si="127">AU135+AW135</f>
        <v>1.1236061045824519E-5</v>
      </c>
      <c r="AZ135" s="10">
        <f t="shared" ref="AZ135:AZ198" si="128">AR135+AX135</f>
        <v>9.3403445322997776</v>
      </c>
      <c r="BA135" s="10">
        <f t="shared" ref="BA135:BA198" si="129">AS135+AY135</f>
        <v>-100.61743628949247</v>
      </c>
      <c r="BB135" s="10">
        <f t="shared" ref="BB135:BB198" si="130">BA135+180</f>
        <v>79.382563710507526</v>
      </c>
      <c r="BC135" s="48"/>
      <c r="BD135" s="46">
        <f t="shared" ref="BD135:BD198" si="131">ROUND(AZ135,0)</f>
        <v>9</v>
      </c>
      <c r="BE135" s="46">
        <f t="shared" ref="BE135:BE198" si="132">ROUND(BA135,0)</f>
        <v>-101</v>
      </c>
      <c r="BF135" s="46">
        <f t="shared" ref="BF135:BF198" si="133">ROUND(BB135,0)</f>
        <v>79</v>
      </c>
    </row>
    <row r="136" spans="22:58" x14ac:dyDescent="0.3">
      <c r="V136" s="29">
        <v>2.3199999999999998</v>
      </c>
      <c r="W136" s="38">
        <f t="shared" si="117"/>
        <v>2089.2961308540398</v>
      </c>
      <c r="X136" s="30">
        <f t="shared" si="102"/>
        <v>2.6066753699001226</v>
      </c>
      <c r="Y136" s="31">
        <f t="shared" si="103"/>
        <v>-3.689028159242782</v>
      </c>
      <c r="Z136" s="31">
        <f t="shared" si="104"/>
        <v>-49.159457110248461</v>
      </c>
      <c r="AA136" s="31">
        <f t="shared" si="105"/>
        <v>2.156113389012647E-3</v>
      </c>
      <c r="AB136" s="31">
        <f t="shared" si="106"/>
        <v>-1.2765807969208487</v>
      </c>
      <c r="AC136" s="31">
        <f t="shared" si="118"/>
        <v>1.6532232249511679E-4</v>
      </c>
      <c r="AD136" s="31">
        <f t="shared" si="107"/>
        <v>0.35350441969821739</v>
      </c>
      <c r="AE136" s="31">
        <f t="shared" si="119"/>
        <v>-1.0800313536311517</v>
      </c>
      <c r="AF136" s="31">
        <f t="shared" si="120"/>
        <v>-50.082533487471089</v>
      </c>
      <c r="AG136" s="31">
        <f t="shared" si="99"/>
        <v>92.110410468749379</v>
      </c>
      <c r="AH136" s="31">
        <f t="shared" si="108"/>
        <v>-79.998136118138746</v>
      </c>
      <c r="AI136" s="31">
        <f t="shared" si="109"/>
        <v>-89.994269192412389</v>
      </c>
      <c r="AJ136" s="31">
        <f t="shared" si="121"/>
        <v>2.4320366694734901</v>
      </c>
      <c r="AK136" s="31">
        <f t="shared" si="110"/>
        <v>40.906006804825942</v>
      </c>
      <c r="AL136" s="32">
        <f t="shared" si="111"/>
        <v>-2.9926394646226555E-3</v>
      </c>
      <c r="AM136" s="31">
        <f t="shared" si="112"/>
        <v>-1.5039477115505668</v>
      </c>
      <c r="AN136" s="31">
        <f t="shared" si="122"/>
        <v>14.541318380619501</v>
      </c>
      <c r="AO136" s="31">
        <f t="shared" si="123"/>
        <v>-50.592210099137013</v>
      </c>
      <c r="AP136" s="30">
        <f t="shared" si="100"/>
        <v>23.609121289162623</v>
      </c>
      <c r="AQ136" s="30">
        <f t="shared" si="101"/>
        <v>-27.95880017344075</v>
      </c>
      <c r="AR136" s="31">
        <f t="shared" si="124"/>
        <v>9.1116081427102245</v>
      </c>
      <c r="AS136" s="33">
        <f t="shared" si="125"/>
        <v>-100.6747435866081</v>
      </c>
      <c r="AT136" s="31">
        <f t="shared" si="113"/>
        <v>1.8900818344444224E-13</v>
      </c>
      <c r="AU136" s="31">
        <f t="shared" si="114"/>
        <v>1.1976856801073936E-5</v>
      </c>
      <c r="AV136" s="32">
        <f t="shared" si="115"/>
        <v>0</v>
      </c>
      <c r="AW136" s="31">
        <f t="shared" si="116"/>
        <v>-4.7907427204296442E-7</v>
      </c>
      <c r="AX136" s="34">
        <f t="shared" si="126"/>
        <v>1.8900818344444224E-13</v>
      </c>
      <c r="AY136" s="35">
        <f t="shared" si="127"/>
        <v>1.1497782529030971E-5</v>
      </c>
      <c r="AZ136" s="10">
        <f t="shared" si="128"/>
        <v>9.1116081427104127</v>
      </c>
      <c r="BA136" s="10">
        <f t="shared" si="129"/>
        <v>-100.67473208882558</v>
      </c>
      <c r="BB136" s="10">
        <f t="shared" si="130"/>
        <v>79.325267911174421</v>
      </c>
      <c r="BC136" s="37"/>
      <c r="BD136" s="46">
        <f t="shared" si="131"/>
        <v>9</v>
      </c>
      <c r="BE136" s="46">
        <f t="shared" si="132"/>
        <v>-101</v>
      </c>
      <c r="BF136" s="46">
        <f t="shared" si="133"/>
        <v>79</v>
      </c>
    </row>
    <row r="137" spans="22:58" x14ac:dyDescent="0.3">
      <c r="V137" s="29">
        <v>2.33</v>
      </c>
      <c r="W137" s="36">
        <f t="shared" si="117"/>
        <v>2137.962089502234</v>
      </c>
      <c r="X137" s="30">
        <f t="shared" si="102"/>
        <v>2.6066753699001226</v>
      </c>
      <c r="Y137" s="31">
        <f t="shared" si="103"/>
        <v>-3.8046210404444913</v>
      </c>
      <c r="Z137" s="31">
        <f t="shared" si="104"/>
        <v>-49.811016209151489</v>
      </c>
      <c r="AA137" s="31">
        <f t="shared" si="105"/>
        <v>2.2577014745424214E-3</v>
      </c>
      <c r="AB137" s="31">
        <f t="shared" si="106"/>
        <v>-1.3063059973446831</v>
      </c>
      <c r="AC137" s="31">
        <f t="shared" si="118"/>
        <v>1.731135682308876E-4</v>
      </c>
      <c r="AD137" s="31">
        <f t="shared" si="107"/>
        <v>0.36173837909664569</v>
      </c>
      <c r="AE137" s="31">
        <f t="shared" si="119"/>
        <v>-1.1955148555015955</v>
      </c>
      <c r="AF137" s="31">
        <f t="shared" si="120"/>
        <v>-50.755583827399526</v>
      </c>
      <c r="AG137" s="31">
        <f t="shared" si="99"/>
        <v>92.110410468749379</v>
      </c>
      <c r="AH137" s="31">
        <f t="shared" si="108"/>
        <v>-80.198136116183264</v>
      </c>
      <c r="AI137" s="31">
        <f t="shared" si="109"/>
        <v>-89.994399641518399</v>
      </c>
      <c r="AJ137" s="31">
        <f t="shared" si="121"/>
        <v>2.51892484150533</v>
      </c>
      <c r="AK137" s="31">
        <f t="shared" si="110"/>
        <v>41.559939531092368</v>
      </c>
      <c r="AL137" s="32">
        <f t="shared" si="111"/>
        <v>-3.133627346531592E-3</v>
      </c>
      <c r="AM137" s="31">
        <f t="shared" si="112"/>
        <v>-1.5389624988786337</v>
      </c>
      <c r="AN137" s="31">
        <f t="shared" si="122"/>
        <v>14.428065566724912</v>
      </c>
      <c r="AO137" s="31">
        <f t="shared" si="123"/>
        <v>-49.973422609304663</v>
      </c>
      <c r="AP137" s="30">
        <f t="shared" si="100"/>
        <v>23.609121289162623</v>
      </c>
      <c r="AQ137" s="30">
        <f t="shared" si="101"/>
        <v>-27.95880017344075</v>
      </c>
      <c r="AR137" s="31">
        <f t="shared" si="124"/>
        <v>8.8828718269451912</v>
      </c>
      <c r="AS137" s="33">
        <f t="shared" si="125"/>
        <v>-100.7290064367042</v>
      </c>
      <c r="AT137" s="31">
        <f t="shared" si="113"/>
        <v>1.9865145810997485E-13</v>
      </c>
      <c r="AU137" s="31">
        <f t="shared" si="114"/>
        <v>1.225583363408905E-5</v>
      </c>
      <c r="AV137" s="32">
        <f t="shared" si="115"/>
        <v>0</v>
      </c>
      <c r="AW137" s="31">
        <f t="shared" si="116"/>
        <v>-4.9023334536356944E-7</v>
      </c>
      <c r="AX137" s="34">
        <f t="shared" si="126"/>
        <v>1.9865145810997485E-13</v>
      </c>
      <c r="AY137" s="35">
        <f t="shared" si="127"/>
        <v>1.1765600288725481E-5</v>
      </c>
      <c r="AZ137" s="10">
        <f t="shared" si="128"/>
        <v>8.8828718269453901</v>
      </c>
      <c r="BA137" s="10">
        <f t="shared" si="129"/>
        <v>-100.72899467110391</v>
      </c>
      <c r="BB137" s="10">
        <f t="shared" si="130"/>
        <v>79.271005328896095</v>
      </c>
      <c r="BC137" s="48"/>
      <c r="BD137" s="46">
        <f t="shared" si="131"/>
        <v>9</v>
      </c>
      <c r="BE137" s="46">
        <f t="shared" si="132"/>
        <v>-101</v>
      </c>
      <c r="BF137" s="46">
        <f t="shared" si="133"/>
        <v>79</v>
      </c>
    </row>
    <row r="138" spans="22:58" x14ac:dyDescent="0.3">
      <c r="V138" s="29">
        <v>2.34</v>
      </c>
      <c r="W138" s="38">
        <f t="shared" si="117"/>
        <v>2187.7616239495524</v>
      </c>
      <c r="X138" s="30">
        <f t="shared" si="102"/>
        <v>2.6066753699001226</v>
      </c>
      <c r="Y138" s="31">
        <f t="shared" si="103"/>
        <v>-3.9224519949744852</v>
      </c>
      <c r="Z138" s="31">
        <f t="shared" si="104"/>
        <v>-50.460072779272906</v>
      </c>
      <c r="AA138" s="31">
        <f t="shared" si="105"/>
        <v>2.3640747121792868E-3</v>
      </c>
      <c r="AB138" s="31">
        <f t="shared" si="106"/>
        <v>-1.3367228584344204</v>
      </c>
      <c r="AC138" s="31">
        <f t="shared" si="118"/>
        <v>1.8127198908474419E-4</v>
      </c>
      <c r="AD138" s="31">
        <f t="shared" si="107"/>
        <v>0.3701641165771774</v>
      </c>
      <c r="AE138" s="31">
        <f t="shared" si="119"/>
        <v>-1.3132312783730984</v>
      </c>
      <c r="AF138" s="31">
        <f t="shared" si="120"/>
        <v>-51.426631521130147</v>
      </c>
      <c r="AG138" s="31">
        <f t="shared" si="99"/>
        <v>92.110410468749379</v>
      </c>
      <c r="AH138" s="31">
        <f t="shared" si="108"/>
        <v>-80.398136114315804</v>
      </c>
      <c r="AI138" s="31">
        <f t="shared" si="109"/>
        <v>-89.994527121240296</v>
      </c>
      <c r="AJ138" s="31">
        <f t="shared" si="121"/>
        <v>2.608082364146445</v>
      </c>
      <c r="AK138" s="31">
        <f t="shared" si="110"/>
        <v>42.215678267887021</v>
      </c>
      <c r="AL138" s="32">
        <f t="shared" si="111"/>
        <v>-3.2812548771468698E-3</v>
      </c>
      <c r="AM138" s="31">
        <f t="shared" si="112"/>
        <v>-1.5747916949275207</v>
      </c>
      <c r="AN138" s="31">
        <f t="shared" si="122"/>
        <v>14.317075463702873</v>
      </c>
      <c r="AO138" s="31">
        <f t="shared" si="123"/>
        <v>-49.353640548280794</v>
      </c>
      <c r="AP138" s="30">
        <f t="shared" si="100"/>
        <v>23.609121289162623</v>
      </c>
      <c r="AQ138" s="30">
        <f t="shared" si="101"/>
        <v>-27.95880017344075</v>
      </c>
      <c r="AR138" s="31">
        <f t="shared" si="124"/>
        <v>8.6541653010516484</v>
      </c>
      <c r="AS138" s="33">
        <f t="shared" si="125"/>
        <v>-100.78027206941094</v>
      </c>
      <c r="AT138" s="31">
        <f t="shared" si="113"/>
        <v>2.0829473277550752E-13</v>
      </c>
      <c r="AU138" s="31">
        <f t="shared" si="114"/>
        <v>1.2541308672322071E-5</v>
      </c>
      <c r="AV138" s="32">
        <f t="shared" si="115"/>
        <v>0</v>
      </c>
      <c r="AW138" s="31">
        <f t="shared" si="116"/>
        <v>-5.0165234689289082E-7</v>
      </c>
      <c r="AX138" s="34">
        <f t="shared" si="126"/>
        <v>2.0829473277550752E-13</v>
      </c>
      <c r="AY138" s="35">
        <f t="shared" si="127"/>
        <v>1.203965632542918E-5</v>
      </c>
      <c r="AZ138" s="10">
        <f t="shared" si="128"/>
        <v>8.6541653010518562</v>
      </c>
      <c r="BA138" s="10">
        <f t="shared" si="129"/>
        <v>-100.78026002975461</v>
      </c>
      <c r="BB138" s="10">
        <f t="shared" si="130"/>
        <v>79.219739970245385</v>
      </c>
      <c r="BC138" s="37"/>
      <c r="BD138" s="46">
        <f t="shared" si="131"/>
        <v>9</v>
      </c>
      <c r="BE138" s="46">
        <f t="shared" si="132"/>
        <v>-101</v>
      </c>
      <c r="BF138" s="46">
        <f t="shared" si="133"/>
        <v>79</v>
      </c>
    </row>
    <row r="139" spans="22:58" x14ac:dyDescent="0.3">
      <c r="V139" s="29">
        <v>2.35</v>
      </c>
      <c r="W139" s="36">
        <f t="shared" si="117"/>
        <v>2238.7211385683413</v>
      </c>
      <c r="X139" s="30">
        <f t="shared" si="102"/>
        <v>2.6066753699001226</v>
      </c>
      <c r="Y139" s="31">
        <f t="shared" si="103"/>
        <v>-4.0425027249125813</v>
      </c>
      <c r="Z139" s="31">
        <f t="shared" si="104"/>
        <v>-51.106304669201002</v>
      </c>
      <c r="AA139" s="31">
        <f t="shared" si="105"/>
        <v>2.4754583736116939E-3</v>
      </c>
      <c r="AB139" s="31">
        <f t="shared" si="106"/>
        <v>-1.3678474389946398</v>
      </c>
      <c r="AC139" s="31">
        <f t="shared" si="118"/>
        <v>1.8981488804127938E-4</v>
      </c>
      <c r="AD139" s="31">
        <f t="shared" si="107"/>
        <v>0.37878609811881525</v>
      </c>
      <c r="AE139" s="31">
        <f t="shared" si="119"/>
        <v>-1.4331620817508057</v>
      </c>
      <c r="AF139" s="31">
        <f t="shared" si="120"/>
        <v>-52.095366010076823</v>
      </c>
      <c r="AG139" s="31">
        <f t="shared" si="99"/>
        <v>92.110410468749379</v>
      </c>
      <c r="AH139" s="31">
        <f t="shared" si="108"/>
        <v>-80.598136112532359</v>
      </c>
      <c r="AI139" s="31">
        <f t="shared" si="109"/>
        <v>-89.994651699169509</v>
      </c>
      <c r="AJ139" s="31">
        <f t="shared" si="121"/>
        <v>2.6995205939483635</v>
      </c>
      <c r="AK139" s="31">
        <f t="shared" si="110"/>
        <v>42.872883624542872</v>
      </c>
      <c r="AL139" s="32">
        <f t="shared" si="111"/>
        <v>-3.4358345005673797E-3</v>
      </c>
      <c r="AM139" s="31">
        <f t="shared" si="112"/>
        <v>-1.6114541846598862</v>
      </c>
      <c r="AN139" s="31">
        <f t="shared" si="122"/>
        <v>14.208359115664816</v>
      </c>
      <c r="AO139" s="31">
        <f t="shared" si="123"/>
        <v>-48.733222259286521</v>
      </c>
      <c r="AP139" s="30">
        <f t="shared" si="100"/>
        <v>23.609121289162623</v>
      </c>
      <c r="AQ139" s="30">
        <f t="shared" si="101"/>
        <v>-27.95880017344075</v>
      </c>
      <c r="AR139" s="31">
        <f t="shared" si="124"/>
        <v>8.4255181496358844</v>
      </c>
      <c r="AS139" s="33">
        <f t="shared" si="125"/>
        <v>-100.82858826936334</v>
      </c>
      <c r="AT139" s="31">
        <f t="shared" si="113"/>
        <v>2.1793800744104016E-13</v>
      </c>
      <c r="AU139" s="31">
        <f t="shared" si="114"/>
        <v>1.2833433278417024E-5</v>
      </c>
      <c r="AV139" s="32">
        <f t="shared" si="115"/>
        <v>0</v>
      </c>
      <c r="AW139" s="31">
        <f t="shared" si="116"/>
        <v>-5.1333733113668954E-7</v>
      </c>
      <c r="AX139" s="34">
        <f t="shared" si="126"/>
        <v>2.1793800744104016E-13</v>
      </c>
      <c r="AY139" s="35">
        <f t="shared" si="127"/>
        <v>1.2320095947280336E-5</v>
      </c>
      <c r="AZ139" s="10">
        <f t="shared" si="128"/>
        <v>8.4255181496361029</v>
      </c>
      <c r="BA139" s="10">
        <f t="shared" si="129"/>
        <v>-100.82857594926739</v>
      </c>
      <c r="BB139" s="10">
        <f t="shared" si="130"/>
        <v>79.171424050732611</v>
      </c>
      <c r="BC139" s="48"/>
      <c r="BD139" s="46">
        <f t="shared" si="131"/>
        <v>8</v>
      </c>
      <c r="BE139" s="46">
        <f t="shared" si="132"/>
        <v>-101</v>
      </c>
      <c r="BF139" s="46">
        <f t="shared" si="133"/>
        <v>79</v>
      </c>
    </row>
    <row r="140" spans="22:58" x14ac:dyDescent="0.3">
      <c r="V140" s="29">
        <v>2.36</v>
      </c>
      <c r="W140" s="38">
        <f t="shared" si="117"/>
        <v>2290.8676527677744</v>
      </c>
      <c r="X140" s="30">
        <f t="shared" si="102"/>
        <v>2.6066753699001226</v>
      </c>
      <c r="Y140" s="31">
        <f t="shared" si="103"/>
        <v>-4.1647528330184196</v>
      </c>
      <c r="Z140" s="31">
        <f t="shared" si="104"/>
        <v>-51.74939688741155</v>
      </c>
      <c r="AA140" s="31">
        <f t="shared" si="105"/>
        <v>2.5920883235864339E-3</v>
      </c>
      <c r="AB140" s="31">
        <f t="shared" si="106"/>
        <v>-1.3996961681701807</v>
      </c>
      <c r="AC140" s="31">
        <f t="shared" si="118"/>
        <v>1.9876038340917079E-4</v>
      </c>
      <c r="AD140" s="31">
        <f t="shared" si="107"/>
        <v>0.3876088936474541</v>
      </c>
      <c r="AE140" s="31">
        <f t="shared" si="119"/>
        <v>-1.5552866144113013</v>
      </c>
      <c r="AF140" s="31">
        <f t="shared" si="120"/>
        <v>-52.761484161934277</v>
      </c>
      <c r="AG140" s="31">
        <f t="shared" si="99"/>
        <v>92.110410468749379</v>
      </c>
      <c r="AH140" s="31">
        <f t="shared" si="108"/>
        <v>-80.798136110829205</v>
      </c>
      <c r="AI140" s="31">
        <f t="shared" si="109"/>
        <v>-89.994773441358902</v>
      </c>
      <c r="AJ140" s="31">
        <f t="shared" si="121"/>
        <v>2.7932485387529744</v>
      </c>
      <c r="AK140" s="31">
        <f t="shared" si="110"/>
        <v>43.531212369624015</v>
      </c>
      <c r="AL140" s="32">
        <f t="shared" si="111"/>
        <v>-3.5976933403590525E-3</v>
      </c>
      <c r="AM140" s="31">
        <f t="shared" si="112"/>
        <v>-1.648969286853287</v>
      </c>
      <c r="AN140" s="31">
        <f t="shared" si="122"/>
        <v>14.10192520333279</v>
      </c>
      <c r="AO140" s="31">
        <f t="shared" si="123"/>
        <v>-48.112530358588174</v>
      </c>
      <c r="AP140" s="30">
        <f t="shared" si="100"/>
        <v>23.609121289162623</v>
      </c>
      <c r="AQ140" s="30">
        <f t="shared" si="101"/>
        <v>-27.95880017344075</v>
      </c>
      <c r="AR140" s="31">
        <f t="shared" si="124"/>
        <v>8.196959704643362</v>
      </c>
      <c r="AS140" s="33">
        <f t="shared" si="125"/>
        <v>-100.87401452052245</v>
      </c>
      <c r="AT140" s="31">
        <f t="shared" si="113"/>
        <v>2.275812821065728E-13</v>
      </c>
      <c r="AU140" s="31">
        <f t="shared" si="114"/>
        <v>1.3132362340706754E-5</v>
      </c>
      <c r="AV140" s="32">
        <f t="shared" si="115"/>
        <v>0</v>
      </c>
      <c r="AW140" s="31">
        <f t="shared" si="116"/>
        <v>-5.2529449362827939E-7</v>
      </c>
      <c r="AX140" s="34">
        <f t="shared" si="126"/>
        <v>2.275812821065728E-13</v>
      </c>
      <c r="AY140" s="35">
        <f t="shared" si="127"/>
        <v>1.2607067847078475E-5</v>
      </c>
      <c r="AZ140" s="10">
        <f t="shared" si="128"/>
        <v>8.1969597046435894</v>
      </c>
      <c r="BA140" s="10">
        <f t="shared" si="129"/>
        <v>-100.87400191345461</v>
      </c>
      <c r="BB140" s="10">
        <f t="shared" si="130"/>
        <v>79.125998086545394</v>
      </c>
      <c r="BC140" s="37"/>
      <c r="BD140" s="46">
        <f t="shared" si="131"/>
        <v>8</v>
      </c>
      <c r="BE140" s="46">
        <f t="shared" si="132"/>
        <v>-101</v>
      </c>
      <c r="BF140" s="46">
        <f t="shared" si="133"/>
        <v>79</v>
      </c>
    </row>
    <row r="141" spans="22:58" x14ac:dyDescent="0.3">
      <c r="V141" s="29">
        <v>2.37</v>
      </c>
      <c r="W141" s="36">
        <f t="shared" si="117"/>
        <v>2344.2288153199233</v>
      </c>
      <c r="X141" s="30">
        <f t="shared" si="102"/>
        <v>2.6066753699001226</v>
      </c>
      <c r="Y141" s="31">
        <f t="shared" si="103"/>
        <v>-4.2891799039295906</v>
      </c>
      <c r="Z141" s="31">
        <f t="shared" si="104"/>
        <v>-52.38904231237585</v>
      </c>
      <c r="AA141" s="31">
        <f t="shared" si="105"/>
        <v>2.7142115168587878E-3</v>
      </c>
      <c r="AB141" s="31">
        <f t="shared" si="106"/>
        <v>-1.4322858538071959</v>
      </c>
      <c r="AC141" s="31">
        <f t="shared" si="118"/>
        <v>2.0812744723841065E-4</v>
      </c>
      <c r="AD141" s="31">
        <f t="shared" si="107"/>
        <v>0.3966371794514606</v>
      </c>
      <c r="AE141" s="31">
        <f t="shared" si="119"/>
        <v>-1.6795821950653709</v>
      </c>
      <c r="AF141" s="31">
        <f t="shared" si="120"/>
        <v>-53.424690986731584</v>
      </c>
      <c r="AG141" s="31">
        <f t="shared" si="99"/>
        <v>92.110410468749379</v>
      </c>
      <c r="AH141" s="31">
        <f t="shared" si="108"/>
        <v>-80.998136109202719</v>
      </c>
      <c r="AI141" s="31">
        <f t="shared" si="109"/>
        <v>-89.994892412357757</v>
      </c>
      <c r="AJ141" s="31">
        <f t="shared" si="121"/>
        <v>2.8892728199557967</v>
      </c>
      <c r="AK141" s="31">
        <f t="shared" si="110"/>
        <v>44.190318315822161</v>
      </c>
      <c r="AL141" s="32">
        <f t="shared" si="111"/>
        <v>-3.7671738869826474E-3</v>
      </c>
      <c r="AM141" s="31">
        <f t="shared" si="112"/>
        <v>-1.6873567637720364</v>
      </c>
      <c r="AN141" s="31">
        <f t="shared" si="122"/>
        <v>13.997780005615473</v>
      </c>
      <c r="AO141" s="31">
        <f t="shared" si="123"/>
        <v>-47.491930860307633</v>
      </c>
      <c r="AP141" s="30">
        <f t="shared" si="100"/>
        <v>23.609121289162623</v>
      </c>
      <c r="AQ141" s="30">
        <f t="shared" si="101"/>
        <v>-27.95880017344075</v>
      </c>
      <c r="AR141" s="31">
        <f t="shared" si="124"/>
        <v>7.968518926271976</v>
      </c>
      <c r="AS141" s="33">
        <f t="shared" si="125"/>
        <v>-100.91662184703921</v>
      </c>
      <c r="AT141" s="31">
        <f t="shared" si="113"/>
        <v>2.3915321170521189E-13</v>
      </c>
      <c r="AU141" s="31">
        <f t="shared" si="114"/>
        <v>1.3438254355336892E-5</v>
      </c>
      <c r="AV141" s="32">
        <f t="shared" si="115"/>
        <v>0</v>
      </c>
      <c r="AW141" s="31">
        <f t="shared" si="116"/>
        <v>-5.3753017421348546E-7</v>
      </c>
      <c r="AX141" s="34">
        <f t="shared" si="126"/>
        <v>2.3915321170521189E-13</v>
      </c>
      <c r="AY141" s="35">
        <f t="shared" si="127"/>
        <v>1.2900724181123405E-5</v>
      </c>
      <c r="AZ141" s="10">
        <f t="shared" si="128"/>
        <v>7.9685189262722149</v>
      </c>
      <c r="BA141" s="10">
        <f t="shared" si="129"/>
        <v>-100.91660894631502</v>
      </c>
      <c r="BB141" s="10">
        <f t="shared" si="130"/>
        <v>79.083391053684977</v>
      </c>
      <c r="BC141" s="48"/>
      <c r="BD141" s="46">
        <f t="shared" si="131"/>
        <v>8</v>
      </c>
      <c r="BE141" s="46">
        <f t="shared" si="132"/>
        <v>-101</v>
      </c>
      <c r="BF141" s="46">
        <f t="shared" si="133"/>
        <v>79</v>
      </c>
    </row>
    <row r="142" spans="22:58" x14ac:dyDescent="0.3">
      <c r="V142" s="29">
        <v>2.38</v>
      </c>
      <c r="W142" s="38">
        <f t="shared" si="117"/>
        <v>2398.8329190194913</v>
      </c>
      <c r="X142" s="30">
        <f t="shared" si="102"/>
        <v>2.6066753699001226</v>
      </c>
      <c r="Y142" s="31">
        <f t="shared" si="103"/>
        <v>-4.4157595920707191</v>
      </c>
      <c r="Z142" s="31">
        <f t="shared" si="104"/>
        <v>-53.024942355845212</v>
      </c>
      <c r="AA142" s="31">
        <f t="shared" si="105"/>
        <v>2.8420865183475781E-3</v>
      </c>
      <c r="AB142" s="31">
        <f t="shared" si="106"/>
        <v>-1.4656336909900334</v>
      </c>
      <c r="AC142" s="31">
        <f t="shared" si="118"/>
        <v>2.1793594553184555E-4</v>
      </c>
      <c r="AD142" s="31">
        <f t="shared" si="107"/>
        <v>0.40587574065310977</v>
      </c>
      <c r="AE142" s="31">
        <f t="shared" si="119"/>
        <v>-1.806024199706717</v>
      </c>
      <c r="AF142" s="31">
        <f t="shared" si="120"/>
        <v>-54.084700306182135</v>
      </c>
      <c r="AG142" s="31">
        <f t="shared" si="99"/>
        <v>92.110410468749379</v>
      </c>
      <c r="AH142" s="31">
        <f t="shared" si="108"/>
        <v>-81.198136107649418</v>
      </c>
      <c r="AI142" s="31">
        <f t="shared" si="109"/>
        <v>-89.995008675246126</v>
      </c>
      <c r="AJ142" s="31">
        <f t="shared" si="121"/>
        <v>2.987597644624171</v>
      </c>
      <c r="AK142" s="31">
        <f t="shared" si="110"/>
        <v>44.84985322375195</v>
      </c>
      <c r="AL142" s="32">
        <f t="shared" si="111"/>
        <v>-3.9446347172149626E-3</v>
      </c>
      <c r="AM142" s="31">
        <f t="shared" si="112"/>
        <v>-1.7266368310335143</v>
      </c>
      <c r="AN142" s="31">
        <f t="shared" si="122"/>
        <v>13.895927371006916</v>
      </c>
      <c r="AO142" s="31">
        <f t="shared" si="123"/>
        <v>-46.871792282527693</v>
      </c>
      <c r="AP142" s="30">
        <f t="shared" si="100"/>
        <v>23.609121289162623</v>
      </c>
      <c r="AQ142" s="30">
        <f t="shared" si="101"/>
        <v>-27.95880017344075</v>
      </c>
      <c r="AR142" s="31">
        <f t="shared" si="124"/>
        <v>7.7402242870220732</v>
      </c>
      <c r="AS142" s="33">
        <f t="shared" si="125"/>
        <v>-100.95649258870984</v>
      </c>
      <c r="AT142" s="31">
        <f t="shared" si="113"/>
        <v>2.5072514130385104E-13</v>
      </c>
      <c r="AU142" s="31">
        <f t="shared" si="114"/>
        <v>1.3751271510302548E-5</v>
      </c>
      <c r="AV142" s="32">
        <f t="shared" si="115"/>
        <v>0</v>
      </c>
      <c r="AW142" s="31">
        <f t="shared" si="116"/>
        <v>-5.5005086041211253E-7</v>
      </c>
      <c r="AX142" s="34">
        <f t="shared" si="126"/>
        <v>2.5072514130385104E-13</v>
      </c>
      <c r="AY142" s="35">
        <f t="shared" si="127"/>
        <v>1.3201220649890436E-5</v>
      </c>
      <c r="AZ142" s="10">
        <f t="shared" si="128"/>
        <v>7.7402242870223237</v>
      </c>
      <c r="BA142" s="10">
        <f t="shared" si="129"/>
        <v>-100.95647938748918</v>
      </c>
      <c r="BB142" s="10">
        <f t="shared" si="130"/>
        <v>79.043520612510818</v>
      </c>
      <c r="BC142" s="37"/>
      <c r="BD142" s="46">
        <f t="shared" si="131"/>
        <v>8</v>
      </c>
      <c r="BE142" s="46">
        <f t="shared" si="132"/>
        <v>-101</v>
      </c>
      <c r="BF142" s="46">
        <f t="shared" si="133"/>
        <v>79</v>
      </c>
    </row>
    <row r="143" spans="22:58" x14ac:dyDescent="0.3">
      <c r="V143" s="29">
        <v>2.39</v>
      </c>
      <c r="W143" s="36">
        <f t="shared" si="117"/>
        <v>2454.7089156850329</v>
      </c>
      <c r="X143" s="30">
        <f t="shared" si="102"/>
        <v>2.6066753699001226</v>
      </c>
      <c r="Y143" s="31">
        <f t="shared" si="103"/>
        <v>-4.5444657155633408</v>
      </c>
      <c r="Z143" s="31">
        <f t="shared" si="104"/>
        <v>-53.656807576310833</v>
      </c>
      <c r="AA143" s="31">
        <f t="shared" si="105"/>
        <v>2.9759840475680195E-3</v>
      </c>
      <c r="AB143" s="31">
        <f t="shared" si="106"/>
        <v>-1.4997572707567319</v>
      </c>
      <c r="AC143" s="31">
        <f t="shared" si="118"/>
        <v>2.2820668036469362E-4</v>
      </c>
      <c r="AD143" s="31">
        <f t="shared" si="107"/>
        <v>0.41532947373715745</v>
      </c>
      <c r="AE143" s="31">
        <f t="shared" si="119"/>
        <v>-1.9345861549352854</v>
      </c>
      <c r="AF143" s="31">
        <f t="shared" si="120"/>
        <v>-54.741235373330404</v>
      </c>
      <c r="AG143" s="31">
        <f t="shared" si="99"/>
        <v>92.110410468749379</v>
      </c>
      <c r="AH143" s="31">
        <f t="shared" si="108"/>
        <v>-81.398136106166021</v>
      </c>
      <c r="AI143" s="31">
        <f t="shared" si="109"/>
        <v>-89.995122291668068</v>
      </c>
      <c r="AJ143" s="31">
        <f t="shared" si="121"/>
        <v>3.088224787719096</v>
      </c>
      <c r="AK143" s="31">
        <f t="shared" si="110"/>
        <v>45.509467718933557</v>
      </c>
      <c r="AL143" s="32">
        <f t="shared" si="111"/>
        <v>-4.1304512469838356E-3</v>
      </c>
      <c r="AM143" s="31">
        <f t="shared" si="112"/>
        <v>-1.7668301676713125</v>
      </c>
      <c r="AN143" s="31">
        <f t="shared" si="122"/>
        <v>13.796368699055469</v>
      </c>
      <c r="AO143" s="31">
        <f t="shared" si="123"/>
        <v>-46.252484740405826</v>
      </c>
      <c r="AP143" s="30">
        <f t="shared" si="100"/>
        <v>23.609121289162623</v>
      </c>
      <c r="AQ143" s="30">
        <f t="shared" si="101"/>
        <v>-27.95880017344075</v>
      </c>
      <c r="AR143" s="31">
        <f t="shared" si="124"/>
        <v>7.5121036598420545</v>
      </c>
      <c r="AS143" s="33">
        <f t="shared" si="125"/>
        <v>-100.99372011373623</v>
      </c>
      <c r="AT143" s="31">
        <f t="shared" si="113"/>
        <v>2.6229707090249013E-13</v>
      </c>
      <c r="AU143" s="31">
        <f t="shared" si="114"/>
        <v>1.407157977144258E-5</v>
      </c>
      <c r="AV143" s="32">
        <f t="shared" si="115"/>
        <v>0</v>
      </c>
      <c r="AW143" s="31">
        <f t="shared" si="116"/>
        <v>-5.6286319085771438E-7</v>
      </c>
      <c r="AX143" s="34">
        <f t="shared" si="126"/>
        <v>2.6229707090249013E-13</v>
      </c>
      <c r="AY143" s="35">
        <f t="shared" si="127"/>
        <v>1.3508716580584866E-5</v>
      </c>
      <c r="AZ143" s="10">
        <f t="shared" si="128"/>
        <v>7.5121036598423165</v>
      </c>
      <c r="BA143" s="10">
        <f t="shared" si="129"/>
        <v>-100.99370660501965</v>
      </c>
      <c r="BB143" s="10">
        <f t="shared" si="130"/>
        <v>79.006293394980347</v>
      </c>
      <c r="BC143" s="48"/>
      <c r="BD143" s="46">
        <f t="shared" si="131"/>
        <v>8</v>
      </c>
      <c r="BE143" s="46">
        <f t="shared" si="132"/>
        <v>-101</v>
      </c>
      <c r="BF143" s="46">
        <f t="shared" si="133"/>
        <v>79</v>
      </c>
    </row>
    <row r="144" spans="22:58" x14ac:dyDescent="0.3">
      <c r="V144" s="29">
        <v>2.4</v>
      </c>
      <c r="W144" s="38">
        <f t="shared" si="117"/>
        <v>2511.8864315095807</v>
      </c>
      <c r="X144" s="30">
        <f t="shared" si="102"/>
        <v>2.6066753699001226</v>
      </c>
      <c r="Y144" s="31">
        <f t="shared" si="103"/>
        <v>-4.6752703553954413</v>
      </c>
      <c r="Z144" s="31">
        <f t="shared" si="104"/>
        <v>-54.28435824015888</v>
      </c>
      <c r="AA144" s="31">
        <f t="shared" si="105"/>
        <v>3.1161875484479896E-3</v>
      </c>
      <c r="AB144" s="31">
        <f t="shared" si="106"/>
        <v>-1.5346745889958253</v>
      </c>
      <c r="AC144" s="31">
        <f t="shared" si="118"/>
        <v>2.3896143398326549E-4</v>
      </c>
      <c r="AD144" s="31">
        <f t="shared" si="107"/>
        <v>0.42500338913784391</v>
      </c>
      <c r="AE144" s="31">
        <f t="shared" si="119"/>
        <v>-2.0652398365128879</v>
      </c>
      <c r="AF144" s="31">
        <f t="shared" si="120"/>
        <v>-55.394029440016865</v>
      </c>
      <c r="AG144" s="31">
        <f t="shared" si="99"/>
        <v>92.110410468749379</v>
      </c>
      <c r="AH144" s="31">
        <f t="shared" si="108"/>
        <v>-81.5981361047494</v>
      </c>
      <c r="AI144" s="31">
        <f t="shared" si="109"/>
        <v>-89.995233321864561</v>
      </c>
      <c r="AJ144" s="31">
        <f t="shared" si="121"/>
        <v>3.1911535845799732</v>
      </c>
      <c r="AK144" s="31">
        <f t="shared" si="110"/>
        <v>46.168812216092938</v>
      </c>
      <c r="AL144" s="32">
        <f t="shared" si="111"/>
        <v>-4.3250165192060515E-3</v>
      </c>
      <c r="AM144" s="31">
        <f t="shared" si="112"/>
        <v>-1.8079579263974297</v>
      </c>
      <c r="AN144" s="31">
        <f t="shared" si="122"/>
        <v>13.699102932060747</v>
      </c>
      <c r="AO144" s="31">
        <f t="shared" si="123"/>
        <v>-45.634379032169051</v>
      </c>
      <c r="AP144" s="30">
        <f t="shared" si="100"/>
        <v>23.609121289162623</v>
      </c>
      <c r="AQ144" s="30">
        <f t="shared" si="101"/>
        <v>-27.95880017344075</v>
      </c>
      <c r="AR144" s="31">
        <f t="shared" si="124"/>
        <v>7.2841842112697321</v>
      </c>
      <c r="AS144" s="33">
        <f t="shared" si="125"/>
        <v>-101.02840847218592</v>
      </c>
      <c r="AT144" s="31">
        <f t="shared" si="113"/>
        <v>2.7386900050112923E-13</v>
      </c>
      <c r="AU144" s="31">
        <f t="shared" si="114"/>
        <v>1.4399348970436778E-5</v>
      </c>
      <c r="AV144" s="32">
        <f t="shared" si="115"/>
        <v>0</v>
      </c>
      <c r="AW144" s="31">
        <f t="shared" si="116"/>
        <v>-5.759739588174833E-7</v>
      </c>
      <c r="AX144" s="34">
        <f t="shared" si="126"/>
        <v>2.7386900050112923E-13</v>
      </c>
      <c r="AY144" s="35">
        <f t="shared" si="127"/>
        <v>1.3823375011619295E-5</v>
      </c>
      <c r="AZ144" s="10">
        <f t="shared" si="128"/>
        <v>7.2841842112700057</v>
      </c>
      <c r="BA144" s="10">
        <f t="shared" si="129"/>
        <v>-101.0283946488109</v>
      </c>
      <c r="BB144" s="10">
        <f t="shared" si="130"/>
        <v>78.971605351189098</v>
      </c>
      <c r="BC144" s="37"/>
      <c r="BD144" s="46">
        <f t="shared" si="131"/>
        <v>7</v>
      </c>
      <c r="BE144" s="46">
        <f t="shared" si="132"/>
        <v>-101</v>
      </c>
      <c r="BF144" s="46">
        <f t="shared" si="133"/>
        <v>79</v>
      </c>
    </row>
    <row r="145" spans="22:58" x14ac:dyDescent="0.3">
      <c r="V145" s="29">
        <v>2.41</v>
      </c>
      <c r="W145" s="36">
        <f t="shared" si="117"/>
        <v>2570.3957827688664</v>
      </c>
      <c r="X145" s="30">
        <f t="shared" si="102"/>
        <v>2.6066753699001226</v>
      </c>
      <c r="Y145" s="31">
        <f t="shared" si="103"/>
        <v>-4.8081439590886399</v>
      </c>
      <c r="Z145" s="31">
        <f t="shared" si="104"/>
        <v>-54.907324828572918</v>
      </c>
      <c r="AA145" s="31">
        <f t="shared" si="105"/>
        <v>3.2629937857256556E-3</v>
      </c>
      <c r="AB145" s="31">
        <f t="shared" si="106"/>
        <v>-1.5704040555271805</v>
      </c>
      <c r="AC145" s="31">
        <f t="shared" si="118"/>
        <v>2.5022301498110343E-4</v>
      </c>
      <c r="AD145" s="31">
        <f t="shared" si="107"/>
        <v>0.43490261388566392</v>
      </c>
      <c r="AE145" s="31">
        <f t="shared" si="119"/>
        <v>-2.1979553723878107</v>
      </c>
      <c r="AF145" s="31">
        <f t="shared" si="120"/>
        <v>-56.042826270214434</v>
      </c>
      <c r="AG145" s="31">
        <f t="shared" si="99"/>
        <v>92.110410468749379</v>
      </c>
      <c r="AH145" s="31">
        <f t="shared" si="108"/>
        <v>-81.79813610339653</v>
      </c>
      <c r="AI145" s="31">
        <f t="shared" si="109"/>
        <v>-89.99534182470525</v>
      </c>
      <c r="AJ145" s="31">
        <f t="shared" si="121"/>
        <v>3.2963809337398513</v>
      </c>
      <c r="AK145" s="31">
        <f t="shared" si="110"/>
        <v>46.82753784482324</v>
      </c>
      <c r="AL145" s="32">
        <f t="shared" si="111"/>
        <v>-4.5287420281760549E-3</v>
      </c>
      <c r="AM145" s="31">
        <f t="shared" si="112"/>
        <v>-1.8500417440656964</v>
      </c>
      <c r="AN145" s="31">
        <f t="shared" si="122"/>
        <v>13.604126557064523</v>
      </c>
      <c r="AO145" s="31">
        <f t="shared" si="123"/>
        <v>-45.017845723947708</v>
      </c>
      <c r="AP145" s="30">
        <f t="shared" si="100"/>
        <v>23.609121289162623</v>
      </c>
      <c r="AQ145" s="30">
        <f t="shared" si="101"/>
        <v>-27.95880017344075</v>
      </c>
      <c r="AR145" s="31">
        <f t="shared" si="124"/>
        <v>7.0564923003985882</v>
      </c>
      <c r="AS145" s="33">
        <f t="shared" si="125"/>
        <v>-101.06067199416213</v>
      </c>
      <c r="AT145" s="31">
        <f t="shared" si="113"/>
        <v>2.8736958503287483E-13</v>
      </c>
      <c r="AU145" s="31">
        <f t="shared" si="114"/>
        <v>1.4734752894853045E-5</v>
      </c>
      <c r="AV145" s="32">
        <f t="shared" si="115"/>
        <v>0</v>
      </c>
      <c r="AW145" s="31">
        <f t="shared" si="116"/>
        <v>-5.8939011579413485E-7</v>
      </c>
      <c r="AX145" s="34">
        <f t="shared" si="126"/>
        <v>2.8736958503287483E-13</v>
      </c>
      <c r="AY145" s="35">
        <f t="shared" si="127"/>
        <v>1.414536277905891E-5</v>
      </c>
      <c r="AZ145" s="10">
        <f t="shared" si="128"/>
        <v>7.056492300398876</v>
      </c>
      <c r="BA145" s="10">
        <f t="shared" si="129"/>
        <v>-101.06065784879935</v>
      </c>
      <c r="BB145" s="10">
        <f t="shared" si="130"/>
        <v>78.939342151200648</v>
      </c>
      <c r="BC145" s="48"/>
      <c r="BD145" s="46">
        <f t="shared" si="131"/>
        <v>7</v>
      </c>
      <c r="BE145" s="46">
        <f t="shared" si="132"/>
        <v>-101</v>
      </c>
      <c r="BF145" s="46">
        <f t="shared" si="133"/>
        <v>79</v>
      </c>
    </row>
    <row r="146" spans="22:58" x14ac:dyDescent="0.3">
      <c r="V146" s="29">
        <v>2.42</v>
      </c>
      <c r="W146" s="38">
        <f t="shared" si="117"/>
        <v>2630.2679918953818</v>
      </c>
      <c r="X146" s="30">
        <f t="shared" si="102"/>
        <v>2.6066753699001226</v>
      </c>
      <c r="Y146" s="31">
        <f t="shared" si="103"/>
        <v>-4.9430554480891296</v>
      </c>
      <c r="Z146" s="31">
        <f t="shared" si="104"/>
        <v>-55.525448488767772</v>
      </c>
      <c r="AA146" s="31">
        <f t="shared" si="105"/>
        <v>3.4167134691201902E-3</v>
      </c>
      <c r="AB146" s="31">
        <f t="shared" si="106"/>
        <v>-1.6069645033694393</v>
      </c>
      <c r="AC146" s="31">
        <f t="shared" si="118"/>
        <v>2.6201530664109575E-4</v>
      </c>
      <c r="AD146" s="31">
        <f t="shared" si="107"/>
        <v>0.44503239431524705</v>
      </c>
      <c r="AE146" s="31">
        <f t="shared" si="119"/>
        <v>-2.3327013494132456</v>
      </c>
      <c r="AF146" s="31">
        <f t="shared" si="120"/>
        <v>-56.687380597821964</v>
      </c>
      <c r="AG146" s="31">
        <f t="shared" si="99"/>
        <v>92.110410468749379</v>
      </c>
      <c r="AH146" s="31">
        <f t="shared" si="108"/>
        <v>-81.998136102104553</v>
      </c>
      <c r="AI146" s="31">
        <f t="shared" si="109"/>
        <v>-89.995447857719782</v>
      </c>
      <c r="AJ146" s="31">
        <f t="shared" si="121"/>
        <v>3.4039013100457338</v>
      </c>
      <c r="AK146" s="31">
        <f t="shared" si="110"/>
        <v>47.485297370633042</v>
      </c>
      <c r="AL146" s="32">
        <f t="shared" si="111"/>
        <v>-4.7420585822112024E-3</v>
      </c>
      <c r="AM146" s="31">
        <f t="shared" si="112"/>
        <v>-1.8931037523383627</v>
      </c>
      <c r="AN146" s="31">
        <f t="shared" si="122"/>
        <v>13.511433618108349</v>
      </c>
      <c r="AO146" s="31">
        <f t="shared" si="123"/>
        <v>-44.403254239425102</v>
      </c>
      <c r="AP146" s="30">
        <f t="shared" si="100"/>
        <v>23.609121289162623</v>
      </c>
      <c r="AQ146" s="30">
        <f t="shared" si="101"/>
        <v>-27.95880017344075</v>
      </c>
      <c r="AR146" s="31">
        <f t="shared" si="124"/>
        <v>6.8290533844169801</v>
      </c>
      <c r="AS146" s="33">
        <f t="shared" si="125"/>
        <v>-101.09063483724707</v>
      </c>
      <c r="AT146" s="31">
        <f t="shared" si="113"/>
        <v>3.0087016956462034E-13</v>
      </c>
      <c r="AU146" s="31">
        <f t="shared" si="114"/>
        <v>1.5077969380291644E-5</v>
      </c>
      <c r="AV146" s="32">
        <f t="shared" si="115"/>
        <v>0</v>
      </c>
      <c r="AW146" s="31">
        <f t="shared" si="116"/>
        <v>-6.031187752116798E-7</v>
      </c>
      <c r="AX146" s="34">
        <f t="shared" si="126"/>
        <v>3.0087016956462034E-13</v>
      </c>
      <c r="AY146" s="35">
        <f t="shared" si="127"/>
        <v>1.4474850605079964E-5</v>
      </c>
      <c r="AZ146" s="10">
        <f t="shared" si="128"/>
        <v>6.8290533844172812</v>
      </c>
      <c r="BA146" s="10">
        <f t="shared" si="129"/>
        <v>-101.09062036239646</v>
      </c>
      <c r="BB146" s="10">
        <f t="shared" si="130"/>
        <v>78.909379637603536</v>
      </c>
      <c r="BC146" s="37"/>
      <c r="BD146" s="46">
        <f t="shared" si="131"/>
        <v>7</v>
      </c>
      <c r="BE146" s="46">
        <f t="shared" si="132"/>
        <v>-101</v>
      </c>
      <c r="BF146" s="46">
        <f t="shared" si="133"/>
        <v>79</v>
      </c>
    </row>
    <row r="147" spans="22:58" x14ac:dyDescent="0.3">
      <c r="V147" s="29">
        <v>2.4300000000000002</v>
      </c>
      <c r="W147" s="36">
        <f t="shared" si="117"/>
        <v>2691.5348039269179</v>
      </c>
      <c r="X147" s="30">
        <f t="shared" si="102"/>
        <v>2.6066753699001226</v>
      </c>
      <c r="Y147" s="31">
        <f t="shared" si="103"/>
        <v>-5.0799723281065168</v>
      </c>
      <c r="Z147" s="31">
        <f t="shared" si="104"/>
        <v>-56.138481428668506</v>
      </c>
      <c r="AA147" s="31">
        <f t="shared" si="105"/>
        <v>3.5776719065880899E-3</v>
      </c>
      <c r="AB147" s="31">
        <f t="shared" si="106"/>
        <v>-1.6443751981967305</v>
      </c>
      <c r="AC147" s="31">
        <f t="shared" si="118"/>
        <v>2.7436331756489443E-4</v>
      </c>
      <c r="AD147" s="31">
        <f t="shared" si="107"/>
        <v>0.45539809883575105</v>
      </c>
      <c r="AE147" s="31">
        <f t="shared" si="119"/>
        <v>-2.4694449229822411</v>
      </c>
      <c r="AF147" s="31">
        <f t="shared" si="120"/>
        <v>-57.327458528029489</v>
      </c>
      <c r="AG147" s="31">
        <f t="shared" si="99"/>
        <v>92.110410468749379</v>
      </c>
      <c r="AH147" s="31">
        <f t="shared" si="108"/>
        <v>-82.198136100870727</v>
      </c>
      <c r="AI147" s="31">
        <f t="shared" si="109"/>
        <v>-89.995551477128274</v>
      </c>
      <c r="AJ147" s="31">
        <f t="shared" si="121"/>
        <v>3.5137067879663961</v>
      </c>
      <c r="AK147" s="31">
        <f t="shared" si="110"/>
        <v>48.141746105464854</v>
      </c>
      <c r="AL147" s="32">
        <f t="shared" si="111"/>
        <v>-4.9654172062787742E-3</v>
      </c>
      <c r="AM147" s="31">
        <f t="shared" si="112"/>
        <v>-1.9371665885578144</v>
      </c>
      <c r="AN147" s="31">
        <f t="shared" si="122"/>
        <v>13.421015738638769</v>
      </c>
      <c r="AO147" s="31">
        <f t="shared" si="123"/>
        <v>-43.790971960221235</v>
      </c>
      <c r="AP147" s="30">
        <f t="shared" si="100"/>
        <v>23.609121289162623</v>
      </c>
      <c r="AQ147" s="30">
        <f t="shared" si="101"/>
        <v>-27.95880017344075</v>
      </c>
      <c r="AR147" s="31">
        <f t="shared" si="124"/>
        <v>6.6018919313784039</v>
      </c>
      <c r="AS147" s="33">
        <f t="shared" si="125"/>
        <v>-101.11843048825072</v>
      </c>
      <c r="AT147" s="31">
        <f t="shared" si="113"/>
        <v>3.162994090294724E-13</v>
      </c>
      <c r="AU147" s="31">
        <f t="shared" si="114"/>
        <v>1.5429180404676221E-5</v>
      </c>
      <c r="AV147" s="32">
        <f t="shared" si="115"/>
        <v>0</v>
      </c>
      <c r="AW147" s="31">
        <f t="shared" si="116"/>
        <v>-6.1716721618706381E-7</v>
      </c>
      <c r="AX147" s="34">
        <f t="shared" si="126"/>
        <v>3.162994090294724E-13</v>
      </c>
      <c r="AY147" s="35">
        <f t="shared" si="127"/>
        <v>1.4812013188489158E-5</v>
      </c>
      <c r="AZ147" s="10">
        <f t="shared" si="128"/>
        <v>6.6018919313787201</v>
      </c>
      <c r="BA147" s="10">
        <f t="shared" si="129"/>
        <v>-101.11841567623753</v>
      </c>
      <c r="BB147" s="10">
        <f t="shared" si="130"/>
        <v>78.881584323762468</v>
      </c>
      <c r="BC147" s="48"/>
      <c r="BD147" s="46">
        <f t="shared" si="131"/>
        <v>7</v>
      </c>
      <c r="BE147" s="46">
        <f t="shared" si="132"/>
        <v>-101</v>
      </c>
      <c r="BF147" s="46">
        <f t="shared" si="133"/>
        <v>79</v>
      </c>
    </row>
    <row r="148" spans="22:58" x14ac:dyDescent="0.3">
      <c r="V148" s="29">
        <v>2.44</v>
      </c>
      <c r="W148" s="38">
        <f t="shared" si="117"/>
        <v>2754.2287033381681</v>
      </c>
      <c r="X148" s="30">
        <f t="shared" si="102"/>
        <v>2.6066753699001226</v>
      </c>
      <c r="Y148" s="31">
        <f t="shared" si="103"/>
        <v>-5.2188608016307292</v>
      </c>
      <c r="Z148" s="31">
        <f t="shared" si="104"/>
        <v>-56.746187254659027</v>
      </c>
      <c r="AA148" s="31">
        <f t="shared" si="105"/>
        <v>3.7462096879632128E-3</v>
      </c>
      <c r="AB148" s="31">
        <f t="shared" si="106"/>
        <v>-1.6826558479870777</v>
      </c>
      <c r="AC148" s="31">
        <f t="shared" si="118"/>
        <v>2.8729323468780347E-4</v>
      </c>
      <c r="AD148" s="31">
        <f t="shared" si="107"/>
        <v>0.46600522076516299</v>
      </c>
      <c r="AE148" s="31">
        <f t="shared" si="119"/>
        <v>-2.6081519288079558</v>
      </c>
      <c r="AF148" s="31">
        <f t="shared" si="120"/>
        <v>-57.962837881880944</v>
      </c>
      <c r="AG148" s="31">
        <f t="shared" si="99"/>
        <v>92.110410468749379</v>
      </c>
      <c r="AH148" s="31">
        <f t="shared" si="108"/>
        <v>-82.398136099692437</v>
      </c>
      <c r="AI148" s="31">
        <f t="shared" si="109"/>
        <v>-89.995652737871069</v>
      </c>
      <c r="AJ148" s="31">
        <f t="shared" si="121"/>
        <v>3.6257870748791108</v>
      </c>
      <c r="AK148" s="31">
        <f t="shared" si="110"/>
        <v>48.796542801890077</v>
      </c>
      <c r="AL148" s="32">
        <f t="shared" si="111"/>
        <v>-5.1992900864278983E-3</v>
      </c>
      <c r="AM148" s="31">
        <f t="shared" si="112"/>
        <v>-1.9822534068250155</v>
      </c>
      <c r="AN148" s="31">
        <f t="shared" si="122"/>
        <v>13.332862153849625</v>
      </c>
      <c r="AO148" s="31">
        <f t="shared" si="123"/>
        <v>-43.181363342806009</v>
      </c>
      <c r="AP148" s="30">
        <f t="shared" si="100"/>
        <v>23.609121289162623</v>
      </c>
      <c r="AQ148" s="30">
        <f t="shared" si="101"/>
        <v>-27.95880017344075</v>
      </c>
      <c r="AR148" s="31">
        <f t="shared" si="124"/>
        <v>6.3750313407635417</v>
      </c>
      <c r="AS148" s="33">
        <f t="shared" si="125"/>
        <v>-101.14420122468695</v>
      </c>
      <c r="AT148" s="31">
        <f t="shared" si="113"/>
        <v>3.297999935612179E-13</v>
      </c>
      <c r="AU148" s="31">
        <f t="shared" si="114"/>
        <v>1.5788572184740684E-5</v>
      </c>
      <c r="AV148" s="32">
        <f t="shared" si="115"/>
        <v>0</v>
      </c>
      <c r="AW148" s="31">
        <f t="shared" si="116"/>
        <v>-6.3154288738964346E-7</v>
      </c>
      <c r="AX148" s="34">
        <f t="shared" si="126"/>
        <v>3.297999935612179E-13</v>
      </c>
      <c r="AY148" s="35">
        <f t="shared" si="127"/>
        <v>1.5157029297351042E-5</v>
      </c>
      <c r="AZ148" s="10">
        <f t="shared" si="128"/>
        <v>6.3750313407638712</v>
      </c>
      <c r="BA148" s="10">
        <f t="shared" si="129"/>
        <v>-101.14418606765766</v>
      </c>
      <c r="BB148" s="10">
        <f t="shared" si="130"/>
        <v>78.855813932342343</v>
      </c>
      <c r="BC148" s="37"/>
      <c r="BD148" s="46">
        <f t="shared" si="131"/>
        <v>6</v>
      </c>
      <c r="BE148" s="46">
        <f t="shared" si="132"/>
        <v>-101</v>
      </c>
      <c r="BF148" s="46">
        <f t="shared" si="133"/>
        <v>79</v>
      </c>
    </row>
    <row r="149" spans="22:58" x14ac:dyDescent="0.3">
      <c r="V149" s="29">
        <v>2.4500000000000002</v>
      </c>
      <c r="W149" s="36">
        <f t="shared" si="117"/>
        <v>2818.3829312644552</v>
      </c>
      <c r="X149" s="30">
        <f t="shared" si="102"/>
        <v>2.6066753699001226</v>
      </c>
      <c r="Y149" s="31">
        <f t="shared" si="103"/>
        <v>-5.3596858818724735</v>
      </c>
      <c r="Z149" s="31">
        <f t="shared" si="104"/>
        <v>-57.348341252521742</v>
      </c>
      <c r="AA149" s="31">
        <f t="shared" si="105"/>
        <v>3.9226834004278486E-3</v>
      </c>
      <c r="AB149" s="31">
        <f t="shared" si="106"/>
        <v>-1.7218266128650324</v>
      </c>
      <c r="AC149" s="31">
        <f t="shared" si="118"/>
        <v>3.0083247877150205E-4</v>
      </c>
      <c r="AD149" s="31">
        <f t="shared" si="107"/>
        <v>0.47685938122997401</v>
      </c>
      <c r="AE149" s="31">
        <f t="shared" si="119"/>
        <v>-2.7487869960931515</v>
      </c>
      <c r="AF149" s="31">
        <f t="shared" si="120"/>
        <v>-58.5933084841568</v>
      </c>
      <c r="AG149" s="31">
        <f t="shared" si="99"/>
        <v>92.110410468749379</v>
      </c>
      <c r="AH149" s="31">
        <f t="shared" si="108"/>
        <v>-82.598136098567181</v>
      </c>
      <c r="AI149" s="31">
        <f t="shared" si="109"/>
        <v>-89.995751693637985</v>
      </c>
      <c r="AJ149" s="31">
        <f t="shared" si="121"/>
        <v>3.7401295540397284</v>
      </c>
      <c r="AK149" s="31">
        <f t="shared" si="110"/>
        <v>49.449350525383792</v>
      </c>
      <c r="AL149" s="32">
        <f t="shared" si="111"/>
        <v>-5.4441715579404276E-3</v>
      </c>
      <c r="AM149" s="31">
        <f t="shared" si="112"/>
        <v>-2.0283878892863085</v>
      </c>
      <c r="AN149" s="31">
        <f t="shared" si="122"/>
        <v>13.246959752663987</v>
      </c>
      <c r="AO149" s="31">
        <f t="shared" si="123"/>
        <v>-42.574789057540499</v>
      </c>
      <c r="AP149" s="30">
        <f t="shared" si="100"/>
        <v>23.609121289162623</v>
      </c>
      <c r="AQ149" s="30">
        <f t="shared" si="101"/>
        <v>-27.95880017344075</v>
      </c>
      <c r="AR149" s="31">
        <f t="shared" si="124"/>
        <v>6.1484938722927041</v>
      </c>
      <c r="AS149" s="33">
        <f t="shared" si="125"/>
        <v>-101.16809754169731</v>
      </c>
      <c r="AT149" s="31">
        <f t="shared" si="113"/>
        <v>3.4522923302606991E-13</v>
      </c>
      <c r="AU149" s="31">
        <f t="shared" si="114"/>
        <v>1.6156335274763962E-5</v>
      </c>
      <c r="AV149" s="32">
        <f t="shared" si="115"/>
        <v>0</v>
      </c>
      <c r="AW149" s="31">
        <f t="shared" si="116"/>
        <v>-6.4625341099057553E-7</v>
      </c>
      <c r="AX149" s="34">
        <f t="shared" si="126"/>
        <v>3.4522923302606991E-13</v>
      </c>
      <c r="AY149" s="35">
        <f t="shared" si="127"/>
        <v>1.5510081863773385E-5</v>
      </c>
      <c r="AZ149" s="10">
        <f t="shared" si="128"/>
        <v>6.1484938722930496</v>
      </c>
      <c r="BA149" s="10">
        <f t="shared" si="129"/>
        <v>-101.16808203161544</v>
      </c>
      <c r="BB149" s="10">
        <f t="shared" si="130"/>
        <v>78.831917968384559</v>
      </c>
      <c r="BC149" s="48"/>
      <c r="BD149" s="46">
        <f t="shared" si="131"/>
        <v>6</v>
      </c>
      <c r="BE149" s="46">
        <f t="shared" si="132"/>
        <v>-101</v>
      </c>
      <c r="BF149" s="46">
        <f t="shared" si="133"/>
        <v>79</v>
      </c>
    </row>
    <row r="150" spans="22:58" x14ac:dyDescent="0.3">
      <c r="V150" s="29">
        <v>2.46</v>
      </c>
      <c r="W150" s="38">
        <f t="shared" si="117"/>
        <v>2884.0315031266073</v>
      </c>
      <c r="X150" s="30">
        <f t="shared" si="102"/>
        <v>2.6066753699001226</v>
      </c>
      <c r="Y150" s="31">
        <f t="shared" si="103"/>
        <v>-5.5024115073946653</v>
      </c>
      <c r="Z150" s="31">
        <f t="shared" si="104"/>
        <v>-57.944730612154423</v>
      </c>
      <c r="AA150" s="31">
        <f t="shared" si="105"/>
        <v>4.1074663772220892E-3</v>
      </c>
      <c r="AB150" s="31">
        <f t="shared" si="106"/>
        <v>-1.7619081151408225</v>
      </c>
      <c r="AC150" s="31">
        <f t="shared" si="118"/>
        <v>3.1500976253058858E-4</v>
      </c>
      <c r="AD150" s="31">
        <f t="shared" si="107"/>
        <v>0.48796633213168622</v>
      </c>
      <c r="AE150" s="31">
        <f t="shared" si="119"/>
        <v>-2.8913136613547903</v>
      </c>
      <c r="AF150" s="31">
        <f t="shared" si="120"/>
        <v>-59.218672395163559</v>
      </c>
      <c r="AG150" s="31">
        <f t="shared" si="99"/>
        <v>92.110410468749379</v>
      </c>
      <c r="AH150" s="31">
        <f t="shared" si="108"/>
        <v>-82.798136097492545</v>
      </c>
      <c r="AI150" s="31">
        <f t="shared" si="109"/>
        <v>-89.995848396896676</v>
      </c>
      <c r="AJ150" s="31">
        <f t="shared" si="121"/>
        <v>3.85671933685714</v>
      </c>
      <c r="AK150" s="31">
        <f t="shared" si="110"/>
        <v>50.099837499338534</v>
      </c>
      <c r="AL150" s="32">
        <f t="shared" si="111"/>
        <v>-5.7005791391598155E-3</v>
      </c>
      <c r="AM150" s="31">
        <f t="shared" si="112"/>
        <v>-2.0755942576298421</v>
      </c>
      <c r="AN150" s="31">
        <f t="shared" si="122"/>
        <v>13.163293128974813</v>
      </c>
      <c r="AO150" s="31">
        <f t="shared" si="123"/>
        <v>-41.971605155187987</v>
      </c>
      <c r="AP150" s="30">
        <f t="shared" si="100"/>
        <v>23.609121289162623</v>
      </c>
      <c r="AQ150" s="30">
        <f t="shared" si="101"/>
        <v>-27.95880017344075</v>
      </c>
      <c r="AR150" s="31">
        <f t="shared" si="124"/>
        <v>5.9223005833418938</v>
      </c>
      <c r="AS150" s="33">
        <f t="shared" si="125"/>
        <v>-101.19027755035154</v>
      </c>
      <c r="AT150" s="31">
        <f t="shared" si="113"/>
        <v>3.6258712742402843E-13</v>
      </c>
      <c r="AU150" s="31">
        <f t="shared" si="114"/>
        <v>1.6532664667604294E-5</v>
      </c>
      <c r="AV150" s="32">
        <f t="shared" si="115"/>
        <v>0</v>
      </c>
      <c r="AW150" s="31">
        <f t="shared" si="116"/>
        <v>-6.6130658670419004E-7</v>
      </c>
      <c r="AX150" s="34">
        <f t="shared" si="126"/>
        <v>3.6258712742402843E-13</v>
      </c>
      <c r="AY150" s="35">
        <f t="shared" si="127"/>
        <v>1.5871358080900104E-5</v>
      </c>
      <c r="AZ150" s="10">
        <f t="shared" si="128"/>
        <v>5.9223005833422562</v>
      </c>
      <c r="BA150" s="10">
        <f t="shared" si="129"/>
        <v>-101.19026167899345</v>
      </c>
      <c r="BB150" s="10">
        <f t="shared" si="130"/>
        <v>78.809738321006549</v>
      </c>
      <c r="BC150" s="37"/>
      <c r="BD150" s="46">
        <f t="shared" si="131"/>
        <v>6</v>
      </c>
      <c r="BE150" s="46">
        <f t="shared" si="132"/>
        <v>-101</v>
      </c>
      <c r="BF150" s="46">
        <f t="shared" si="133"/>
        <v>79</v>
      </c>
    </row>
    <row r="151" spans="22:58" x14ac:dyDescent="0.3">
      <c r="V151" s="29">
        <v>2.4700000000000002</v>
      </c>
      <c r="W151" s="36">
        <f t="shared" si="117"/>
        <v>2951.2092266663894</v>
      </c>
      <c r="X151" s="30">
        <f t="shared" si="102"/>
        <v>2.6066753699001226</v>
      </c>
      <c r="Y151" s="31">
        <f t="shared" si="103"/>
        <v>-5.647000656731894</v>
      </c>
      <c r="Z151" s="31">
        <f t="shared" si="104"/>
        <v>-58.535154597088976</v>
      </c>
      <c r="AA151" s="31">
        <f t="shared" si="105"/>
        <v>4.3009494811415668E-3</v>
      </c>
      <c r="AB151" s="31">
        <f t="shared" si="106"/>
        <v>-1.802921449548311</v>
      </c>
      <c r="AC151" s="31">
        <f t="shared" si="118"/>
        <v>3.2985515148526692E-4</v>
      </c>
      <c r="AD151" s="31">
        <f t="shared" si="107"/>
        <v>0.49933195918166945</v>
      </c>
      <c r="AE151" s="31">
        <f t="shared" si="119"/>
        <v>-3.0356944821991445</v>
      </c>
      <c r="AF151" s="31">
        <f t="shared" si="120"/>
        <v>-59.838744087455616</v>
      </c>
      <c r="AG151" s="31">
        <f t="shared" si="99"/>
        <v>92.110410468749379</v>
      </c>
      <c r="AH151" s="31">
        <f t="shared" si="108"/>
        <v>-82.998136096466311</v>
      </c>
      <c r="AI151" s="31">
        <f t="shared" si="109"/>
        <v>-89.995942898920489</v>
      </c>
      <c r="AJ151" s="31">
        <f t="shared" si="121"/>
        <v>3.9755393240162267</v>
      </c>
      <c r="AK151" s="31">
        <f t="shared" si="110"/>
        <v>50.747677917795968</v>
      </c>
      <c r="AL151" s="32">
        <f t="shared" si="111"/>
        <v>-5.9690546130886264E-3</v>
      </c>
      <c r="AM151" s="31">
        <f t="shared" si="112"/>
        <v>-2.1238972847927804</v>
      </c>
      <c r="AN151" s="31">
        <f t="shared" si="122"/>
        <v>13.081844641686205</v>
      </c>
      <c r="AO151" s="31">
        <f t="shared" si="123"/>
        <v>-41.372162265917304</v>
      </c>
      <c r="AP151" s="30">
        <f t="shared" si="100"/>
        <v>23.609121289162623</v>
      </c>
      <c r="AQ151" s="30">
        <f t="shared" si="101"/>
        <v>-27.95880017344075</v>
      </c>
      <c r="AR151" s="31">
        <f t="shared" si="124"/>
        <v>5.6964712752089355</v>
      </c>
      <c r="AS151" s="33">
        <f t="shared" si="125"/>
        <v>-101.21090635337292</v>
      </c>
      <c r="AT151" s="31">
        <f t="shared" si="113"/>
        <v>3.7801636688888034E-13</v>
      </c>
      <c r="AU151" s="31">
        <f t="shared" si="114"/>
        <v>1.6917759898087086E-5</v>
      </c>
      <c r="AV151" s="32">
        <f t="shared" si="115"/>
        <v>0</v>
      </c>
      <c r="AW151" s="31">
        <f t="shared" si="116"/>
        <v>-6.7671039592350311E-7</v>
      </c>
      <c r="AX151" s="34">
        <f t="shared" si="126"/>
        <v>3.7801636688888034E-13</v>
      </c>
      <c r="AY151" s="35">
        <f t="shared" si="127"/>
        <v>1.6241049502163584E-5</v>
      </c>
      <c r="AZ151" s="10">
        <f t="shared" si="128"/>
        <v>5.6964712752093138</v>
      </c>
      <c r="BA151" s="10">
        <f t="shared" si="129"/>
        <v>-101.21089011232341</v>
      </c>
      <c r="BB151" s="10">
        <f t="shared" si="130"/>
        <v>78.789109887676588</v>
      </c>
      <c r="BC151" s="48"/>
      <c r="BD151" s="46">
        <f t="shared" si="131"/>
        <v>6</v>
      </c>
      <c r="BE151" s="46">
        <f t="shared" si="132"/>
        <v>-101</v>
      </c>
      <c r="BF151" s="46">
        <f t="shared" si="133"/>
        <v>79</v>
      </c>
    </row>
    <row r="152" spans="22:58" x14ac:dyDescent="0.3">
      <c r="V152" s="29">
        <v>2.48</v>
      </c>
      <c r="W152" s="38">
        <f t="shared" si="117"/>
        <v>3019.9517204020167</v>
      </c>
      <c r="X152" s="30">
        <f t="shared" si="102"/>
        <v>2.6066753699001226</v>
      </c>
      <c r="Y152" s="31">
        <f t="shared" si="103"/>
        <v>-5.7934154623300724</v>
      </c>
      <c r="Z152" s="31">
        <f t="shared" si="104"/>
        <v>-59.119424660236511</v>
      </c>
      <c r="AA152" s="31">
        <f t="shared" si="105"/>
        <v>4.5035419244177045E-3</v>
      </c>
      <c r="AB152" s="31">
        <f t="shared" si="106"/>
        <v>-1.8448881936838926</v>
      </c>
      <c r="AC152" s="31">
        <f t="shared" si="118"/>
        <v>3.4540012767682901E-4</v>
      </c>
      <c r="AD152" s="31">
        <f t="shared" si="107"/>
        <v>0.51096228500589835</v>
      </c>
      <c r="AE152" s="31">
        <f t="shared" si="119"/>
        <v>-3.1818911503778553</v>
      </c>
      <c r="AF152" s="31">
        <f t="shared" si="120"/>
        <v>-60.453350568914509</v>
      </c>
      <c r="AG152" s="31">
        <f t="shared" si="99"/>
        <v>92.110410468749379</v>
      </c>
      <c r="AH152" s="31">
        <f t="shared" si="108"/>
        <v>-83.198136095486234</v>
      </c>
      <c r="AI152" s="31">
        <f t="shared" si="109"/>
        <v>-89.99603524981562</v>
      </c>
      <c r="AJ152" s="31">
        <f t="shared" si="121"/>
        <v>4.0965702749227226</v>
      </c>
      <c r="AK152" s="31">
        <f t="shared" si="110"/>
        <v>51.39255272124619</v>
      </c>
      <c r="AL152" s="32">
        <f t="shared" si="111"/>
        <v>-6.2501651588926198E-3</v>
      </c>
      <c r="AM152" s="31">
        <f t="shared" si="112"/>
        <v>-2.1733223068801633</v>
      </c>
      <c r="AN152" s="31">
        <f t="shared" si="122"/>
        <v>13.002594483026975</v>
      </c>
      <c r="AO152" s="31">
        <f t="shared" si="123"/>
        <v>-40.776804835449596</v>
      </c>
      <c r="AP152" s="30">
        <f t="shared" si="100"/>
        <v>23.609121289162623</v>
      </c>
      <c r="AQ152" s="30">
        <f t="shared" si="101"/>
        <v>-27.95880017344075</v>
      </c>
      <c r="AR152" s="31">
        <f t="shared" si="124"/>
        <v>5.4710244483709971</v>
      </c>
      <c r="AS152" s="33">
        <f t="shared" si="125"/>
        <v>-101.2301554043641</v>
      </c>
      <c r="AT152" s="31">
        <f t="shared" si="113"/>
        <v>3.9730291621994516E-13</v>
      </c>
      <c r="AU152" s="31">
        <f t="shared" si="114"/>
        <v>1.7311825148800837E-5</v>
      </c>
      <c r="AV152" s="32">
        <f t="shared" si="115"/>
        <v>0</v>
      </c>
      <c r="AW152" s="31">
        <f t="shared" si="116"/>
        <v>-6.924730059520546E-7</v>
      </c>
      <c r="AX152" s="34">
        <f t="shared" si="126"/>
        <v>3.9730291621994516E-13</v>
      </c>
      <c r="AY152" s="35">
        <f t="shared" si="127"/>
        <v>1.6619352142848784E-5</v>
      </c>
      <c r="AZ152" s="10">
        <f t="shared" si="128"/>
        <v>5.4710244483713941</v>
      </c>
      <c r="BA152" s="10">
        <f t="shared" si="129"/>
        <v>-101.23013878501196</v>
      </c>
      <c r="BB152" s="10">
        <f t="shared" si="130"/>
        <v>78.76986121498804</v>
      </c>
      <c r="BC152" s="37"/>
      <c r="BD152" s="46">
        <f t="shared" si="131"/>
        <v>5</v>
      </c>
      <c r="BE152" s="46">
        <f t="shared" si="132"/>
        <v>-101</v>
      </c>
      <c r="BF152" s="46">
        <f t="shared" si="133"/>
        <v>79</v>
      </c>
    </row>
    <row r="153" spans="22:58" x14ac:dyDescent="0.3">
      <c r="V153" s="29">
        <v>2.4900000000000002</v>
      </c>
      <c r="W153" s="36">
        <f t="shared" si="117"/>
        <v>3090.2954325135938</v>
      </c>
      <c r="X153" s="30">
        <f t="shared" si="102"/>
        <v>2.6066753699001226</v>
      </c>
      <c r="Y153" s="31">
        <f t="shared" si="103"/>
        <v>-5.9416173231792033</v>
      </c>
      <c r="Z153" s="31">
        <f t="shared" si="104"/>
        <v>-59.69736450764664</v>
      </c>
      <c r="AA153" s="31">
        <f t="shared" si="105"/>
        <v>4.7156721266280038E-3</v>
      </c>
      <c r="AB153" s="31">
        <f t="shared" si="106"/>
        <v>-1.8878304186483901</v>
      </c>
      <c r="AC153" s="31">
        <f t="shared" si="118"/>
        <v>3.6167765638834637E-4</v>
      </c>
      <c r="AD153" s="31">
        <f t="shared" si="107"/>
        <v>0.52286347232115082</v>
      </c>
      <c r="AE153" s="31">
        <f t="shared" si="119"/>
        <v>-3.3298646034960644</v>
      </c>
      <c r="AF153" s="31">
        <f t="shared" si="120"/>
        <v>-61.062331453973883</v>
      </c>
      <c r="AG153" s="31">
        <f t="shared" si="99"/>
        <v>92.110410468749379</v>
      </c>
      <c r="AH153" s="31">
        <f t="shared" si="108"/>
        <v>-83.398136094550281</v>
      </c>
      <c r="AI153" s="31">
        <f t="shared" si="109"/>
        <v>-89.996125498547755</v>
      </c>
      <c r="AJ153" s="31">
        <f t="shared" si="121"/>
        <v>4.2197908848807444</v>
      </c>
      <c r="AK153" s="31">
        <f t="shared" si="110"/>
        <v>52.034150331264009</v>
      </c>
      <c r="AL153" s="32">
        <f t="shared" si="111"/>
        <v>-6.544504535600645E-3</v>
      </c>
      <c r="AM153" s="31">
        <f t="shared" si="112"/>
        <v>-2.223895235296081</v>
      </c>
      <c r="AN153" s="31">
        <f t="shared" si="122"/>
        <v>12.925520754544241</v>
      </c>
      <c r="AO153" s="31">
        <f t="shared" si="123"/>
        <v>-40.18587040257983</v>
      </c>
      <c r="AP153" s="30">
        <f t="shared" si="100"/>
        <v>23.609121289162623</v>
      </c>
      <c r="AQ153" s="30">
        <f t="shared" si="101"/>
        <v>-27.95880017344075</v>
      </c>
      <c r="AR153" s="31">
        <f t="shared" si="124"/>
        <v>5.2459772667700477</v>
      </c>
      <c r="AS153" s="33">
        <f t="shared" si="125"/>
        <v>-101.24820185655372</v>
      </c>
      <c r="AT153" s="31">
        <f t="shared" si="113"/>
        <v>4.1658946555101009E-13</v>
      </c>
      <c r="AU153" s="31">
        <f t="shared" si="114"/>
        <v>1.7715069358357611E-5</v>
      </c>
      <c r="AV153" s="32">
        <f t="shared" si="115"/>
        <v>0</v>
      </c>
      <c r="AW153" s="31">
        <f t="shared" si="116"/>
        <v>-7.0860277433432706E-7</v>
      </c>
      <c r="AX153" s="34">
        <f t="shared" si="126"/>
        <v>4.1658946555101009E-13</v>
      </c>
      <c r="AY153" s="35">
        <f t="shared" si="127"/>
        <v>1.7006466584023285E-5</v>
      </c>
      <c r="AZ153" s="10">
        <f t="shared" si="128"/>
        <v>5.2459772667704643</v>
      </c>
      <c r="BA153" s="10">
        <f t="shared" si="129"/>
        <v>-101.24818485008714</v>
      </c>
      <c r="BB153" s="10">
        <f t="shared" si="130"/>
        <v>78.751815149912858</v>
      </c>
      <c r="BC153" s="48"/>
      <c r="BD153" s="46">
        <f t="shared" si="131"/>
        <v>5</v>
      </c>
      <c r="BE153" s="46">
        <f t="shared" si="132"/>
        <v>-101</v>
      </c>
      <c r="BF153" s="46">
        <f t="shared" si="133"/>
        <v>79</v>
      </c>
    </row>
    <row r="154" spans="22:58" x14ac:dyDescent="0.3">
      <c r="V154" s="29">
        <v>2.5</v>
      </c>
      <c r="W154" s="38">
        <f t="shared" si="117"/>
        <v>3162.2776601683827</v>
      </c>
      <c r="X154" s="30">
        <f t="shared" si="102"/>
        <v>2.6066753699001226</v>
      </c>
      <c r="Y154" s="31">
        <f t="shared" si="103"/>
        <v>-6.0915670155564943</v>
      </c>
      <c r="Z154" s="31">
        <f t="shared" si="104"/>
        <v>-60.268810112388088</v>
      </c>
      <c r="AA154" s="31">
        <f t="shared" si="105"/>
        <v>4.9377886123849963E-3</v>
      </c>
      <c r="AB154" s="31">
        <f t="shared" si="106"/>
        <v>-1.9317706998937594</v>
      </c>
      <c r="AC154" s="31">
        <f t="shared" si="118"/>
        <v>3.7872225600716914E-4</v>
      </c>
      <c r="AD154" s="31">
        <f t="shared" si="107"/>
        <v>0.53504182718425219</v>
      </c>
      <c r="AE154" s="31">
        <f t="shared" si="119"/>
        <v>-3.4795751347879795</v>
      </c>
      <c r="AF154" s="31">
        <f t="shared" si="120"/>
        <v>-61.665538985097598</v>
      </c>
      <c r="AG154" s="31">
        <f t="shared" si="99"/>
        <v>92.110410468749379</v>
      </c>
      <c r="AH154" s="31">
        <f t="shared" si="108"/>
        <v>-83.59813609365645</v>
      </c>
      <c r="AI154" s="31">
        <f t="shared" si="109"/>
        <v>-89.996213692967956</v>
      </c>
      <c r="AJ154" s="31">
        <f t="shared" si="121"/>
        <v>4.3451778693590581</v>
      </c>
      <c r="AK154" s="31">
        <f t="shared" si="110"/>
        <v>52.672167340207551</v>
      </c>
      <c r="AL154" s="32">
        <f t="shared" si="111"/>
        <v>-6.8526943202834338E-3</v>
      </c>
      <c r="AM154" s="31">
        <f t="shared" si="112"/>
        <v>-2.2756425690874211</v>
      </c>
      <c r="AN154" s="31">
        <f t="shared" si="122"/>
        <v>12.850599550131705</v>
      </c>
      <c r="AO154" s="31">
        <f t="shared" si="123"/>
        <v>-39.599688921847829</v>
      </c>
      <c r="AP154" s="30">
        <f t="shared" si="100"/>
        <v>23.609121289162623</v>
      </c>
      <c r="AQ154" s="30">
        <f t="shared" si="101"/>
        <v>-27.95880017344075</v>
      </c>
      <c r="AR154" s="31">
        <f t="shared" si="124"/>
        <v>5.0213455310655988</v>
      </c>
      <c r="AS154" s="33">
        <f t="shared" si="125"/>
        <v>-101.26522790694543</v>
      </c>
      <c r="AT154" s="31">
        <f t="shared" si="113"/>
        <v>4.3587601488207481E-13</v>
      </c>
      <c r="AU154" s="31">
        <f t="shared" si="114"/>
        <v>1.8127706332174835E-5</v>
      </c>
      <c r="AV154" s="32">
        <f t="shared" si="115"/>
        <v>0</v>
      </c>
      <c r="AW154" s="31">
        <f t="shared" si="116"/>
        <v>-7.2510825328701746E-7</v>
      </c>
      <c r="AX154" s="34">
        <f t="shared" si="126"/>
        <v>4.3587601488207481E-13</v>
      </c>
      <c r="AY154" s="35">
        <f t="shared" si="127"/>
        <v>1.7402598078887817E-5</v>
      </c>
      <c r="AZ154" s="10">
        <f t="shared" si="128"/>
        <v>5.0213455310660349</v>
      </c>
      <c r="BA154" s="10">
        <f t="shared" si="129"/>
        <v>-101.26521050434735</v>
      </c>
      <c r="BB154" s="10">
        <f t="shared" si="130"/>
        <v>78.734789495652649</v>
      </c>
      <c r="BC154" s="37"/>
      <c r="BD154" s="46">
        <f t="shared" si="131"/>
        <v>5</v>
      </c>
      <c r="BE154" s="46">
        <f t="shared" si="132"/>
        <v>-101</v>
      </c>
      <c r="BF154" s="46">
        <f t="shared" si="133"/>
        <v>79</v>
      </c>
    </row>
    <row r="155" spans="22:58" x14ac:dyDescent="0.3">
      <c r="V155" s="29">
        <v>2.5099999999999998</v>
      </c>
      <c r="W155" s="36">
        <f t="shared" si="117"/>
        <v>3235.9365692962824</v>
      </c>
      <c r="X155" s="30">
        <f t="shared" si="102"/>
        <v>2.6066753699001226</v>
      </c>
      <c r="Y155" s="31">
        <f t="shared" si="103"/>
        <v>-6.2432248013457627</v>
      </c>
      <c r="Z155" s="31">
        <f t="shared" si="104"/>
        <v>-60.833609680938935</v>
      </c>
      <c r="AA155" s="31">
        <f t="shared" si="105"/>
        <v>5.1703609505991486E-3</v>
      </c>
      <c r="AB155" s="31">
        <f t="shared" si="106"/>
        <v>-1.976732128276423</v>
      </c>
      <c r="AC155" s="31">
        <f t="shared" si="118"/>
        <v>3.9657007116001143E-4</v>
      </c>
      <c r="AD155" s="31">
        <f t="shared" si="107"/>
        <v>0.54750380231602225</v>
      </c>
      <c r="AE155" s="31">
        <f t="shared" si="119"/>
        <v>-3.6309825004238809</v>
      </c>
      <c r="AF155" s="31">
        <f t="shared" si="120"/>
        <v>-62.262838006899337</v>
      </c>
      <c r="AG155" s="31">
        <f t="shared" si="99"/>
        <v>92.110410468749379</v>
      </c>
      <c r="AH155" s="31">
        <f t="shared" si="108"/>
        <v>-83.798136092802835</v>
      </c>
      <c r="AI155" s="31">
        <f t="shared" si="109"/>
        <v>-89.996299879838077</v>
      </c>
      <c r="AJ155" s="31">
        <f t="shared" si="121"/>
        <v>4.4727060546571966</v>
      </c>
      <c r="AK155" s="31">
        <f t="shared" si="110"/>
        <v>53.306309152697011</v>
      </c>
      <c r="AL155" s="32">
        <f t="shared" si="111"/>
        <v>-7.1753852032380872E-3</v>
      </c>
      <c r="AM155" s="31">
        <f t="shared" si="112"/>
        <v>-2.3285914075003156</v>
      </c>
      <c r="AN155" s="31">
        <f t="shared" si="122"/>
        <v>12.777805045400502</v>
      </c>
      <c r="AO155" s="31">
        <f t="shared" si="123"/>
        <v>-39.018582134641377</v>
      </c>
      <c r="AP155" s="30">
        <f t="shared" si="100"/>
        <v>23.609121289162623</v>
      </c>
      <c r="AQ155" s="30">
        <f t="shared" si="101"/>
        <v>-27.95880017344075</v>
      </c>
      <c r="AR155" s="31">
        <f t="shared" si="124"/>
        <v>4.7971436606984952</v>
      </c>
      <c r="AS155" s="33">
        <f t="shared" si="125"/>
        <v>-101.28142014154071</v>
      </c>
      <c r="AT155" s="31">
        <f t="shared" si="113"/>
        <v>4.5516256421313963E-13</v>
      </c>
      <c r="AU155" s="31">
        <f t="shared" si="114"/>
        <v>1.8549954855837907E-5</v>
      </c>
      <c r="AV155" s="32">
        <f t="shared" si="115"/>
        <v>0</v>
      </c>
      <c r="AW155" s="31">
        <f t="shared" si="116"/>
        <v>-7.4199819423354219E-7</v>
      </c>
      <c r="AX155" s="34">
        <f t="shared" si="126"/>
        <v>4.5516256421313963E-13</v>
      </c>
      <c r="AY155" s="35">
        <f t="shared" si="127"/>
        <v>1.7807956661604363E-5</v>
      </c>
      <c r="AZ155" s="10">
        <f t="shared" si="128"/>
        <v>4.7971436606989499</v>
      </c>
      <c r="BA155" s="10">
        <f t="shared" si="129"/>
        <v>-101.28140233358404</v>
      </c>
      <c r="BB155" s="10">
        <f t="shared" si="130"/>
        <v>78.71859766641596</v>
      </c>
      <c r="BC155" s="48"/>
      <c r="BD155" s="46">
        <f t="shared" si="131"/>
        <v>5</v>
      </c>
      <c r="BE155" s="46">
        <f t="shared" si="132"/>
        <v>-101</v>
      </c>
      <c r="BF155" s="46">
        <f t="shared" si="133"/>
        <v>79</v>
      </c>
    </row>
    <row r="156" spans="22:58" x14ac:dyDescent="0.3">
      <c r="V156" s="29">
        <v>2.52</v>
      </c>
      <c r="W156" s="38">
        <f t="shared" si="117"/>
        <v>3311.3112148259138</v>
      </c>
      <c r="X156" s="30">
        <f t="shared" si="102"/>
        <v>2.6066753699001226</v>
      </c>
      <c r="Y156" s="31">
        <f t="shared" si="103"/>
        <v>-6.3965505334491564</v>
      </c>
      <c r="Z156" s="31">
        <f t="shared" si="104"/>
        <v>-61.391623574707353</v>
      </c>
      <c r="AA156" s="31">
        <f t="shared" si="105"/>
        <v>5.4138807372227267E-3</v>
      </c>
      <c r="AB156" s="31">
        <f t="shared" si="106"/>
        <v>-2.0227383213187249</v>
      </c>
      <c r="AC156" s="31">
        <f t="shared" si="118"/>
        <v>4.1525894931308317E-4</v>
      </c>
      <c r="AD156" s="31">
        <f t="shared" si="107"/>
        <v>0.56025600050158009</v>
      </c>
      <c r="AE156" s="31">
        <f t="shared" si="119"/>
        <v>-3.7840460238624982</v>
      </c>
      <c r="AF156" s="31">
        <f t="shared" si="120"/>
        <v>-62.854105895524498</v>
      </c>
      <c r="AG156" s="31">
        <f t="shared" si="99"/>
        <v>92.110410468749379</v>
      </c>
      <c r="AH156" s="31">
        <f t="shared" si="108"/>
        <v>-83.998136091987661</v>
      </c>
      <c r="AI156" s="31">
        <f t="shared" si="109"/>
        <v>-89.996384104855537</v>
      </c>
      <c r="AJ156" s="31">
        <f t="shared" si="121"/>
        <v>4.6023484742461278</v>
      </c>
      <c r="AK156" s="31">
        <f t="shared" si="110"/>
        <v>53.936290576100745</v>
      </c>
      <c r="AL156" s="32">
        <f t="shared" si="111"/>
        <v>-7.51325834265345E-3</v>
      </c>
      <c r="AM156" s="31">
        <f t="shared" si="112"/>
        <v>-2.3827694627488998</v>
      </c>
      <c r="AN156" s="31">
        <f t="shared" si="122"/>
        <v>12.707109592665192</v>
      </c>
      <c r="AO156" s="31">
        <f t="shared" si="123"/>
        <v>-38.442862991503688</v>
      </c>
      <c r="AP156" s="30">
        <f t="shared" si="100"/>
        <v>23.609121289162623</v>
      </c>
      <c r="AQ156" s="30">
        <f t="shared" si="101"/>
        <v>-27.95880017344075</v>
      </c>
      <c r="AR156" s="31">
        <f t="shared" si="124"/>
        <v>4.5733846845245694</v>
      </c>
      <c r="AS156" s="33">
        <f t="shared" si="125"/>
        <v>-101.29696888702819</v>
      </c>
      <c r="AT156" s="31">
        <f t="shared" si="113"/>
        <v>4.7637776847731076E-13</v>
      </c>
      <c r="AU156" s="31">
        <f t="shared" si="114"/>
        <v>1.8982038811103263E-5</v>
      </c>
      <c r="AV156" s="32">
        <f t="shared" si="115"/>
        <v>0</v>
      </c>
      <c r="AW156" s="31">
        <f t="shared" si="116"/>
        <v>-7.5928155244415832E-7</v>
      </c>
      <c r="AX156" s="34">
        <f t="shared" si="126"/>
        <v>4.7637776847731076E-13</v>
      </c>
      <c r="AY156" s="35">
        <f t="shared" si="127"/>
        <v>1.8222757258659105E-5</v>
      </c>
      <c r="AZ156" s="10">
        <f t="shared" si="128"/>
        <v>4.5733846845250454</v>
      </c>
      <c r="BA156" s="10">
        <f t="shared" si="129"/>
        <v>-101.29695066427092</v>
      </c>
      <c r="BB156" s="10">
        <f t="shared" si="130"/>
        <v>78.703049335729077</v>
      </c>
      <c r="BC156" s="37"/>
      <c r="BD156" s="46">
        <f t="shared" si="131"/>
        <v>5</v>
      </c>
      <c r="BE156" s="46">
        <f t="shared" si="132"/>
        <v>-101</v>
      </c>
      <c r="BF156" s="46">
        <f t="shared" si="133"/>
        <v>79</v>
      </c>
    </row>
    <row r="157" spans="22:58" x14ac:dyDescent="0.3">
      <c r="V157" s="29">
        <v>2.5299999999999998</v>
      </c>
      <c r="W157" s="36">
        <f t="shared" si="117"/>
        <v>3388.4415613920246</v>
      </c>
      <c r="X157" s="30">
        <f t="shared" si="102"/>
        <v>2.6066753699001226</v>
      </c>
      <c r="Y157" s="31">
        <f t="shared" si="103"/>
        <v>-6.5515037578595372</v>
      </c>
      <c r="Z157" s="31">
        <f t="shared" si="104"/>
        <v>-61.94272418949658</v>
      </c>
      <c r="AA157" s="31">
        <f t="shared" si="105"/>
        <v>5.6688626234368371E-3</v>
      </c>
      <c r="AB157" s="31">
        <f t="shared" si="106"/>
        <v>-2.0698134346798622</v>
      </c>
      <c r="AC157" s="31">
        <f t="shared" si="118"/>
        <v>4.3482852096025947E-4</v>
      </c>
      <c r="AD157" s="31">
        <f t="shared" si="107"/>
        <v>0.57330517806870618</v>
      </c>
      <c r="AE157" s="31">
        <f t="shared" si="119"/>
        <v>-3.9387246968150178</v>
      </c>
      <c r="AF157" s="31">
        <f t="shared" si="120"/>
        <v>-63.439232446107738</v>
      </c>
      <c r="AG157" s="31">
        <f t="shared" si="99"/>
        <v>92.110410468749379</v>
      </c>
      <c r="AH157" s="31">
        <f t="shared" si="108"/>
        <v>-84.198136091209165</v>
      </c>
      <c r="AI157" s="31">
        <f t="shared" si="109"/>
        <v>-89.996466412677535</v>
      </c>
      <c r="AJ157" s="31">
        <f t="shared" si="121"/>
        <v>4.7340764700318338</v>
      </c>
      <c r="AK157" s="31">
        <f t="shared" si="110"/>
        <v>54.561836357784529</v>
      </c>
      <c r="AL157" s="32">
        <f t="shared" si="111"/>
        <v>-7.8670267814888485E-3</v>
      </c>
      <c r="AM157" s="31">
        <f t="shared" si="112"/>
        <v>-2.4382050729956881</v>
      </c>
      <c r="AN157" s="31">
        <f t="shared" si="122"/>
        <v>12.63848382079056</v>
      </c>
      <c r="AO157" s="31">
        <f t="shared" si="123"/>
        <v>-37.872835127888692</v>
      </c>
      <c r="AP157" s="30">
        <f t="shared" si="100"/>
        <v>23.609121289162623</v>
      </c>
      <c r="AQ157" s="30">
        <f t="shared" si="101"/>
        <v>-27.95880017344075</v>
      </c>
      <c r="AR157" s="31">
        <f t="shared" si="124"/>
        <v>4.3500802396974194</v>
      </c>
      <c r="AS157" s="33">
        <f t="shared" si="125"/>
        <v>-101.31206757399643</v>
      </c>
      <c r="AT157" s="31">
        <f t="shared" si="113"/>
        <v>4.9952162767458835E-13</v>
      </c>
      <c r="AU157" s="31">
        <f t="shared" si="114"/>
        <v>1.9424187294603213E-5</v>
      </c>
      <c r="AV157" s="32">
        <f t="shared" si="115"/>
        <v>0</v>
      </c>
      <c r="AW157" s="31">
        <f t="shared" si="116"/>
        <v>-7.7696749178415817E-7</v>
      </c>
      <c r="AX157" s="34">
        <f t="shared" si="126"/>
        <v>4.9952162767458835E-13</v>
      </c>
      <c r="AY157" s="35">
        <f t="shared" si="127"/>
        <v>1.8647219802819056E-5</v>
      </c>
      <c r="AZ157" s="10">
        <f t="shared" si="128"/>
        <v>4.3500802396979186</v>
      </c>
      <c r="BA157" s="10">
        <f t="shared" si="129"/>
        <v>-101.31204892677663</v>
      </c>
      <c r="BB157" s="10">
        <f t="shared" si="130"/>
        <v>78.687951073223374</v>
      </c>
      <c r="BC157" s="48"/>
      <c r="BD157" s="46">
        <f t="shared" si="131"/>
        <v>4</v>
      </c>
      <c r="BE157" s="46">
        <f t="shared" si="132"/>
        <v>-101</v>
      </c>
      <c r="BF157" s="46">
        <f t="shared" si="133"/>
        <v>79</v>
      </c>
    </row>
    <row r="158" spans="22:58" x14ac:dyDescent="0.3">
      <c r="V158" s="29">
        <v>2.54</v>
      </c>
      <c r="W158" s="38">
        <f t="shared" si="117"/>
        <v>3467.3685045253183</v>
      </c>
      <c r="X158" s="30">
        <f t="shared" si="102"/>
        <v>2.6066753699001226</v>
      </c>
      <c r="Y158" s="31">
        <f t="shared" si="103"/>
        <v>-6.7080438120151209</v>
      </c>
      <c r="Z158" s="31">
        <f t="shared" si="104"/>
        <v>-62.486795795877974</v>
      </c>
      <c r="AA158" s="31">
        <f t="shared" si="105"/>
        <v>5.9358453913370308E-3</v>
      </c>
      <c r="AB158" s="31">
        <f t="shared" si="106"/>
        <v>-2.1179821738375209</v>
      </c>
      <c r="AC158" s="31">
        <f t="shared" si="118"/>
        <v>4.5532028359166556E-4</v>
      </c>
      <c r="AD158" s="31">
        <f t="shared" si="107"/>
        <v>0.58665824844601933</v>
      </c>
      <c r="AE158" s="31">
        <f t="shared" si="119"/>
        <v>-4.0949772764400691</v>
      </c>
      <c r="AF158" s="31">
        <f t="shared" si="120"/>
        <v>-64.018119721269485</v>
      </c>
      <c r="AG158" s="31">
        <f t="shared" si="99"/>
        <v>92.110410468749379</v>
      </c>
      <c r="AH158" s="31">
        <f t="shared" si="108"/>
        <v>-84.398136090465698</v>
      </c>
      <c r="AI158" s="31">
        <f t="shared" si="109"/>
        <v>-89.996546846944796</v>
      </c>
      <c r="AJ158" s="31">
        <f t="shared" si="121"/>
        <v>4.8678597977736091</v>
      </c>
      <c r="AK158" s="31">
        <f t="shared" si="110"/>
        <v>55.182681667413974</v>
      </c>
      <c r="AL158" s="32">
        <f t="shared" si="111"/>
        <v>-8.2374369292666939E-3</v>
      </c>
      <c r="AM158" s="31">
        <f t="shared" si="112"/>
        <v>-2.4949272155425515</v>
      </c>
      <c r="AN158" s="31">
        <f t="shared" si="122"/>
        <v>12.571896739128022</v>
      </c>
      <c r="AO158" s="31">
        <f t="shared" si="123"/>
        <v>-37.308792395073375</v>
      </c>
      <c r="AP158" s="30">
        <f t="shared" si="100"/>
        <v>23.609121289162623</v>
      </c>
      <c r="AQ158" s="30">
        <f t="shared" si="101"/>
        <v>-27.95880017344075</v>
      </c>
      <c r="AR158" s="31">
        <f t="shared" si="124"/>
        <v>4.1272405784098254</v>
      </c>
      <c r="AS158" s="33">
        <f t="shared" si="125"/>
        <v>-101.32691211634287</v>
      </c>
      <c r="AT158" s="31">
        <f t="shared" si="113"/>
        <v>5.2266548687186594E-13</v>
      </c>
      <c r="AU158" s="31">
        <f t="shared" si="114"/>
        <v>1.9876634739316308E-5</v>
      </c>
      <c r="AV158" s="32">
        <f t="shared" si="115"/>
        <v>0</v>
      </c>
      <c r="AW158" s="31">
        <f t="shared" si="116"/>
        <v>-7.950653895726841E-7</v>
      </c>
      <c r="AX158" s="34">
        <f t="shared" si="126"/>
        <v>5.2266548687186594E-13</v>
      </c>
      <c r="AY158" s="35">
        <f t="shared" si="127"/>
        <v>1.9081569349743623E-5</v>
      </c>
      <c r="AZ158" s="10">
        <f t="shared" si="128"/>
        <v>4.1272405784103476</v>
      </c>
      <c r="BA158" s="10">
        <f t="shared" si="129"/>
        <v>-101.32689303477352</v>
      </c>
      <c r="BB158" s="10">
        <f t="shared" si="130"/>
        <v>78.673106965226481</v>
      </c>
      <c r="BC158" s="37"/>
      <c r="BD158" s="46">
        <f t="shared" si="131"/>
        <v>4</v>
      </c>
      <c r="BE158" s="46">
        <f t="shared" si="132"/>
        <v>-101</v>
      </c>
      <c r="BF158" s="46">
        <f t="shared" si="133"/>
        <v>79</v>
      </c>
    </row>
    <row r="159" spans="22:58" x14ac:dyDescent="0.3">
      <c r="V159" s="29">
        <v>2.5499999999999998</v>
      </c>
      <c r="W159" s="36">
        <f t="shared" si="117"/>
        <v>3548.1338923357566</v>
      </c>
      <c r="X159" s="30">
        <f t="shared" si="102"/>
        <v>2.6066753699001226</v>
      </c>
      <c r="Y159" s="31">
        <f t="shared" si="103"/>
        <v>-6.8661299191104028</v>
      </c>
      <c r="Z159" s="31">
        <f t="shared" si="104"/>
        <v>-63.023734343542209</v>
      </c>
      <c r="AA159" s="31">
        <f t="shared" si="105"/>
        <v>6.2153930792865544E-3</v>
      </c>
      <c r="AB159" s="31">
        <f t="shared" si="106"/>
        <v>-2.1672698059810132</v>
      </c>
      <c r="AC159" s="31">
        <f t="shared" si="118"/>
        <v>4.7677768961379354E-4</v>
      </c>
      <c r="AD159" s="31">
        <f t="shared" si="107"/>
        <v>0.60032228580271019</v>
      </c>
      <c r="AE159" s="31">
        <f t="shared" si="119"/>
        <v>-4.2527623784413802</v>
      </c>
      <c r="AF159" s="31">
        <f t="shared" si="120"/>
        <v>-64.590681863720519</v>
      </c>
      <c r="AG159" s="31">
        <f t="shared" si="99"/>
        <v>92.110410468749379</v>
      </c>
      <c r="AH159" s="31">
        <f t="shared" si="108"/>
        <v>-84.598136089755727</v>
      </c>
      <c r="AI159" s="31">
        <f t="shared" si="109"/>
        <v>-89.996625450304606</v>
      </c>
      <c r="AJ159" s="31">
        <f t="shared" si="121"/>
        <v>5.0036667358808113</v>
      </c>
      <c r="AK159" s="31">
        <f t="shared" si="110"/>
        <v>55.798572523129124</v>
      </c>
      <c r="AL159" s="32">
        <f t="shared" si="111"/>
        <v>-8.6252701117246269E-3</v>
      </c>
      <c r="AM159" s="31">
        <f t="shared" si="112"/>
        <v>-2.5529655202306207</v>
      </c>
      <c r="AN159" s="31">
        <f t="shared" si="122"/>
        <v>12.507315844762738</v>
      </c>
      <c r="AO159" s="31">
        <f t="shared" si="123"/>
        <v>-36.751018447406103</v>
      </c>
      <c r="AP159" s="30">
        <f t="shared" si="100"/>
        <v>23.609121289162623</v>
      </c>
      <c r="AQ159" s="30">
        <f t="shared" si="101"/>
        <v>-27.95880017344075</v>
      </c>
      <c r="AR159" s="31">
        <f t="shared" si="124"/>
        <v>3.9048745820432309</v>
      </c>
      <c r="AS159" s="33">
        <f t="shared" si="125"/>
        <v>-101.34170031112663</v>
      </c>
      <c r="AT159" s="31">
        <f t="shared" si="113"/>
        <v>5.4773800100224978E-13</v>
      </c>
      <c r="AU159" s="31">
        <f t="shared" si="114"/>
        <v>2.0339621038866535E-5</v>
      </c>
      <c r="AV159" s="32">
        <f t="shared" si="115"/>
        <v>0</v>
      </c>
      <c r="AW159" s="31">
        <f t="shared" si="116"/>
        <v>-8.1358484155469551E-7</v>
      </c>
      <c r="AX159" s="34">
        <f t="shared" si="126"/>
        <v>5.4773800100224978E-13</v>
      </c>
      <c r="AY159" s="35">
        <f t="shared" si="127"/>
        <v>1.952603619731184E-5</v>
      </c>
      <c r="AZ159" s="10">
        <f t="shared" si="128"/>
        <v>3.9048745820437785</v>
      </c>
      <c r="BA159" s="10">
        <f t="shared" si="129"/>
        <v>-101.34168078509043</v>
      </c>
      <c r="BB159" s="10">
        <f t="shared" si="130"/>
        <v>78.658319214909568</v>
      </c>
      <c r="BC159" s="48"/>
      <c r="BD159" s="46">
        <f t="shared" si="131"/>
        <v>4</v>
      </c>
      <c r="BE159" s="46">
        <f t="shared" si="132"/>
        <v>-101</v>
      </c>
      <c r="BF159" s="46">
        <f t="shared" si="133"/>
        <v>79</v>
      </c>
    </row>
    <row r="160" spans="22:58" x14ac:dyDescent="0.3">
      <c r="V160" s="29">
        <v>2.56</v>
      </c>
      <c r="W160" s="38">
        <f t="shared" si="117"/>
        <v>3630.7805477010152</v>
      </c>
      <c r="X160" s="30">
        <f t="shared" si="102"/>
        <v>2.6066753699001226</v>
      </c>
      <c r="Y160" s="31">
        <f t="shared" si="103"/>
        <v>-7.0257212780903124</v>
      </c>
      <c r="Z160" s="31">
        <f t="shared" si="104"/>
        <v>-63.553447232770353</v>
      </c>
      <c r="AA160" s="31">
        <f t="shared" si="105"/>
        <v>6.5080961591402562E-3</v>
      </c>
      <c r="AB160" s="31">
        <f t="shared" si="106"/>
        <v>-2.2177021721166943</v>
      </c>
      <c r="AC160" s="31">
        <f t="shared" si="118"/>
        <v>4.9924623839993224E-4</v>
      </c>
      <c r="AD160" s="31">
        <f t="shared" si="107"/>
        <v>0.61430452877166652</v>
      </c>
      <c r="AE160" s="31">
        <f t="shared" si="119"/>
        <v>-4.41203856579265</v>
      </c>
      <c r="AF160" s="31">
        <f t="shared" si="120"/>
        <v>-65.156844876115372</v>
      </c>
      <c r="AG160" s="31">
        <f t="shared" si="99"/>
        <v>92.110410468749379</v>
      </c>
      <c r="AH160" s="31">
        <f t="shared" si="108"/>
        <v>-84.798136089077687</v>
      </c>
      <c r="AI160" s="31">
        <f t="shared" si="109"/>
        <v>-89.996702264433523</v>
      </c>
      <c r="AJ160" s="31">
        <f t="shared" si="121"/>
        <v>5.1414641968141854</v>
      </c>
      <c r="AK160" s="31">
        <f t="shared" si="110"/>
        <v>56.409266160935474</v>
      </c>
      <c r="AL160" s="32">
        <f t="shared" si="111"/>
        <v>-9.0313441912831006E-3</v>
      </c>
      <c r="AM160" s="31">
        <f t="shared" si="112"/>
        <v>-2.6123502830472303</v>
      </c>
      <c r="AN160" s="31">
        <f t="shared" si="122"/>
        <v>12.444707232294594</v>
      </c>
      <c r="AO160" s="31">
        <f t="shared" si="123"/>
        <v>-36.199786386545277</v>
      </c>
      <c r="AP160" s="30">
        <f t="shared" si="100"/>
        <v>23.609121289162623</v>
      </c>
      <c r="AQ160" s="30">
        <f t="shared" si="101"/>
        <v>-27.95880017344075</v>
      </c>
      <c r="AR160" s="31">
        <f t="shared" si="124"/>
        <v>3.6829897822238173</v>
      </c>
      <c r="AS160" s="33">
        <f t="shared" si="125"/>
        <v>-101.35663126266064</v>
      </c>
      <c r="AT160" s="31">
        <f t="shared" si="113"/>
        <v>5.7281051513263362E-13</v>
      </c>
      <c r="AU160" s="31">
        <f t="shared" si="114"/>
        <v>2.0813391674718275E-5</v>
      </c>
      <c r="AV160" s="32">
        <f t="shared" si="115"/>
        <v>0</v>
      </c>
      <c r="AW160" s="31">
        <f t="shared" si="116"/>
        <v>-8.3253566698876757E-7</v>
      </c>
      <c r="AX160" s="34">
        <f t="shared" si="126"/>
        <v>5.7281051513263362E-13</v>
      </c>
      <c r="AY160" s="35">
        <f t="shared" si="127"/>
        <v>1.9980856007729508E-5</v>
      </c>
      <c r="AZ160" s="10">
        <f t="shared" si="128"/>
        <v>3.6829897822243902</v>
      </c>
      <c r="BA160" s="10">
        <f t="shared" si="129"/>
        <v>-101.35661128180463</v>
      </c>
      <c r="BB160" s="10">
        <f t="shared" si="130"/>
        <v>78.643388718195368</v>
      </c>
      <c r="BC160" s="37"/>
      <c r="BD160" s="46">
        <f t="shared" si="131"/>
        <v>4</v>
      </c>
      <c r="BE160" s="46">
        <f t="shared" si="132"/>
        <v>-101</v>
      </c>
      <c r="BF160" s="46">
        <f t="shared" si="133"/>
        <v>79</v>
      </c>
    </row>
    <row r="161" spans="22:58" x14ac:dyDescent="0.3">
      <c r="V161" s="29">
        <v>2.57</v>
      </c>
      <c r="W161" s="36">
        <f t="shared" si="117"/>
        <v>3715.3522909717267</v>
      </c>
      <c r="X161" s="30">
        <f t="shared" si="102"/>
        <v>2.6066753699001226</v>
      </c>
      <c r="Y161" s="31">
        <f t="shared" si="103"/>
        <v>-7.1867771491051791</v>
      </c>
      <c r="Z161" s="31">
        <f t="shared" si="104"/>
        <v>-64.075853056197047</v>
      </c>
      <c r="AA161" s="31">
        <f t="shared" si="105"/>
        <v>6.8145727677121253E-3</v>
      </c>
      <c r="AB161" s="31">
        <f t="shared" si="106"/>
        <v>-2.2693056993859417</v>
      </c>
      <c r="AC161" s="31">
        <f t="shared" si="118"/>
        <v>5.2277357267663347E-4</v>
      </c>
      <c r="AD161" s="31">
        <f t="shared" si="107"/>
        <v>0.62861238425781274</v>
      </c>
      <c r="AE161" s="31">
        <f t="shared" si="119"/>
        <v>-4.5727644328646688</v>
      </c>
      <c r="AF161" s="31">
        <f t="shared" si="120"/>
        <v>-65.71654637132518</v>
      </c>
      <c r="AG161" s="31">
        <f t="shared" si="99"/>
        <v>92.110410468749379</v>
      </c>
      <c r="AH161" s="31">
        <f t="shared" si="108"/>
        <v>-84.998136088430144</v>
      </c>
      <c r="AI161" s="31">
        <f t="shared" si="109"/>
        <v>-89.996777330059416</v>
      </c>
      <c r="AJ161" s="31">
        <f t="shared" si="121"/>
        <v>5.2812178403275247</v>
      </c>
      <c r="AK161" s="31">
        <f t="shared" si="110"/>
        <v>57.014531347158844</v>
      </c>
      <c r="AL161" s="32">
        <f t="shared" si="111"/>
        <v>-9.4565152615092105E-3</v>
      </c>
      <c r="AM161" s="31">
        <f t="shared" si="112"/>
        <v>-2.6731124799372448</v>
      </c>
      <c r="AN161" s="31">
        <f t="shared" si="122"/>
        <v>12.38403570538525</v>
      </c>
      <c r="AO161" s="31">
        <f t="shared" si="123"/>
        <v>-35.655358462837818</v>
      </c>
      <c r="AP161" s="30">
        <f t="shared" si="100"/>
        <v>23.609121289162623</v>
      </c>
      <c r="AQ161" s="30">
        <f t="shared" si="101"/>
        <v>-27.95880017344075</v>
      </c>
      <c r="AR161" s="31">
        <f t="shared" si="124"/>
        <v>3.4615923882424546</v>
      </c>
      <c r="AS161" s="33">
        <f t="shared" si="125"/>
        <v>-101.37190483416299</v>
      </c>
      <c r="AT161" s="31">
        <f t="shared" si="113"/>
        <v>5.9981168419612392E-13</v>
      </c>
      <c r="AU161" s="31">
        <f t="shared" si="114"/>
        <v>2.1298197846333756E-5</v>
      </c>
      <c r="AV161" s="32">
        <f t="shared" si="115"/>
        <v>0</v>
      </c>
      <c r="AW161" s="31">
        <f t="shared" si="116"/>
        <v>-8.5192791385338917E-7</v>
      </c>
      <c r="AX161" s="34">
        <f t="shared" si="126"/>
        <v>5.9981168419612392E-13</v>
      </c>
      <c r="AY161" s="35">
        <f t="shared" si="127"/>
        <v>2.0446269932480367E-5</v>
      </c>
      <c r="AZ161" s="10">
        <f t="shared" si="128"/>
        <v>3.4615923882430546</v>
      </c>
      <c r="BA161" s="10">
        <f t="shared" si="129"/>
        <v>-101.37188438789306</v>
      </c>
      <c r="BB161" s="10">
        <f t="shared" si="130"/>
        <v>78.628115612106939</v>
      </c>
      <c r="BC161" s="48"/>
      <c r="BD161" s="46">
        <f t="shared" si="131"/>
        <v>3</v>
      </c>
      <c r="BE161" s="46">
        <f t="shared" si="132"/>
        <v>-101</v>
      </c>
      <c r="BF161" s="46">
        <f t="shared" si="133"/>
        <v>79</v>
      </c>
    </row>
    <row r="162" spans="22:58" x14ac:dyDescent="0.3">
      <c r="V162" s="29">
        <v>2.58</v>
      </c>
      <c r="W162" s="38">
        <f t="shared" si="117"/>
        <v>3801.8939632056163</v>
      </c>
      <c r="X162" s="30">
        <f t="shared" si="102"/>
        <v>2.6066753699001226</v>
      </c>
      <c r="Y162" s="31">
        <f t="shared" si="103"/>
        <v>-7.3492569342534946</v>
      </c>
      <c r="Z162" s="31">
        <f t="shared" si="104"/>
        <v>-64.590881314037745</v>
      </c>
      <c r="AA162" s="31">
        <f t="shared" si="105"/>
        <v>7.1354699949012718E-3</v>
      </c>
      <c r="AB162" s="31">
        <f t="shared" si="106"/>
        <v>-2.3221074135958197</v>
      </c>
      <c r="AC162" s="31">
        <f t="shared" si="118"/>
        <v>5.4740957944994777E-4</v>
      </c>
      <c r="AD162" s="31">
        <f t="shared" si="107"/>
        <v>0.64325343133355117</v>
      </c>
      <c r="AE162" s="31">
        <f t="shared" si="119"/>
        <v>-4.7348986847790213</v>
      </c>
      <c r="AF162" s="31">
        <f t="shared" si="120"/>
        <v>-66.269735296300013</v>
      </c>
      <c r="AG162" s="31">
        <f t="shared" si="99"/>
        <v>92.110410468749379</v>
      </c>
      <c r="AH162" s="31">
        <f t="shared" si="108"/>
        <v>-85.198136087811775</v>
      </c>
      <c r="AI162" s="31">
        <f t="shared" si="109"/>
        <v>-89.996850686983052</v>
      </c>
      <c r="AJ162" s="31">
        <f t="shared" si="121"/>
        <v>5.4228921878040648</v>
      </c>
      <c r="AK162" s="31">
        <f t="shared" si="110"/>
        <v>57.614148634295773</v>
      </c>
      <c r="AL162" s="32">
        <f t="shared" si="111"/>
        <v>-9.9016794187844655E-3</v>
      </c>
      <c r="AM162" s="31">
        <f t="shared" si="112"/>
        <v>-2.7352837808157098</v>
      </c>
      <c r="AN162" s="31">
        <f t="shared" si="122"/>
        <v>12.325264889322884</v>
      </c>
      <c r="AO162" s="31">
        <f t="shared" si="123"/>
        <v>-35.117985833502985</v>
      </c>
      <c r="AP162" s="30">
        <f t="shared" si="100"/>
        <v>23.609121289162623</v>
      </c>
      <c r="AQ162" s="30">
        <f t="shared" si="101"/>
        <v>-27.95880017344075</v>
      </c>
      <c r="AR162" s="31">
        <f t="shared" si="124"/>
        <v>3.2406873202657351</v>
      </c>
      <c r="AS162" s="33">
        <f t="shared" si="125"/>
        <v>-101.387721129803</v>
      </c>
      <c r="AT162" s="31">
        <f t="shared" si="113"/>
        <v>6.2874150819272047E-13</v>
      </c>
      <c r="AU162" s="31">
        <f t="shared" si="114"/>
        <v>2.1794296604362346E-5</v>
      </c>
      <c r="AV162" s="32">
        <f t="shared" si="115"/>
        <v>0</v>
      </c>
      <c r="AW162" s="31">
        <f t="shared" si="116"/>
        <v>-8.7177186417453597E-7</v>
      </c>
      <c r="AX162" s="34">
        <f t="shared" si="126"/>
        <v>6.2874150819272047E-13</v>
      </c>
      <c r="AY162" s="35">
        <f t="shared" si="127"/>
        <v>2.0922524740187809E-5</v>
      </c>
      <c r="AZ162" s="10">
        <f t="shared" si="128"/>
        <v>3.240687320266364</v>
      </c>
      <c r="BA162" s="10">
        <f t="shared" si="129"/>
        <v>-101.38770020727826</v>
      </c>
      <c r="BB162" s="10">
        <f t="shared" si="130"/>
        <v>78.612299792721743</v>
      </c>
      <c r="BC162" s="37"/>
      <c r="BD162" s="46">
        <f t="shared" si="131"/>
        <v>3</v>
      </c>
      <c r="BE162" s="46">
        <f t="shared" si="132"/>
        <v>-101</v>
      </c>
      <c r="BF162" s="46">
        <f t="shared" si="133"/>
        <v>79</v>
      </c>
    </row>
    <row r="163" spans="22:58" x14ac:dyDescent="0.3">
      <c r="V163" s="29">
        <v>2.59</v>
      </c>
      <c r="W163" s="36">
        <f t="shared" si="117"/>
        <v>3890.4514499428064</v>
      </c>
      <c r="X163" s="30">
        <f t="shared" si="102"/>
        <v>2.6066753699001226</v>
      </c>
      <c r="Y163" s="31">
        <f t="shared" si="103"/>
        <v>-7.5131202534863633</v>
      </c>
      <c r="Z163" s="31">
        <f t="shared" si="104"/>
        <v>-65.098472105919342</v>
      </c>
      <c r="AA163" s="31">
        <f t="shared" si="105"/>
        <v>7.4714652310227322E-3</v>
      </c>
      <c r="AB163" s="31">
        <f t="shared" si="106"/>
        <v>-2.3761349519621113</v>
      </c>
      <c r="AC163" s="31">
        <f t="shared" si="118"/>
        <v>5.7320649566738511E-4</v>
      </c>
      <c r="AD163" s="31">
        <f t="shared" si="107"/>
        <v>0.6582354252232121</v>
      </c>
      <c r="AE163" s="31">
        <f t="shared" si="119"/>
        <v>-4.8984002118595518</v>
      </c>
      <c r="AF163" s="31">
        <f t="shared" si="120"/>
        <v>-66.816371632658246</v>
      </c>
      <c r="AG163" s="31">
        <f t="shared" si="99"/>
        <v>92.110410468749379</v>
      </c>
      <c r="AH163" s="31">
        <f t="shared" si="108"/>
        <v>-85.398136087221218</v>
      </c>
      <c r="AI163" s="31">
        <f t="shared" si="109"/>
        <v>-89.996922374099256</v>
      </c>
      <c r="AJ163" s="31">
        <f t="shared" si="121"/>
        <v>5.5664507369674059</v>
      </c>
      <c r="AK163" s="31">
        <f t="shared" si="110"/>
        <v>58.207910561044727</v>
      </c>
      <c r="AL163" s="32">
        <f t="shared" si="111"/>
        <v>-1.0367774614586439E-2</v>
      </c>
      <c r="AM163" s="31">
        <f t="shared" si="112"/>
        <v>-2.7988965637780621</v>
      </c>
      <c r="AN163" s="31">
        <f t="shared" si="122"/>
        <v>12.268357343880981</v>
      </c>
      <c r="AO163" s="31">
        <f t="shared" si="123"/>
        <v>-34.587908376832594</v>
      </c>
      <c r="AP163" s="30">
        <f t="shared" si="100"/>
        <v>23.609121289162623</v>
      </c>
      <c r="AQ163" s="30">
        <f t="shared" si="101"/>
        <v>-27.95880017344075</v>
      </c>
      <c r="AR163" s="31">
        <f t="shared" si="124"/>
        <v>3.0202782477433026</v>
      </c>
      <c r="AS163" s="33">
        <f t="shared" si="125"/>
        <v>-101.40428000949083</v>
      </c>
      <c r="AT163" s="31">
        <f t="shared" si="113"/>
        <v>6.5767133218931692E-13</v>
      </c>
      <c r="AU163" s="31">
        <f t="shared" si="114"/>
        <v>2.2301950986932155E-5</v>
      </c>
      <c r="AV163" s="32">
        <f t="shared" si="115"/>
        <v>0</v>
      </c>
      <c r="AW163" s="31">
        <f t="shared" si="116"/>
        <v>-8.9207803947733119E-7</v>
      </c>
      <c r="AX163" s="34">
        <f t="shared" si="126"/>
        <v>6.5767133218931692E-13</v>
      </c>
      <c r="AY163" s="35">
        <f t="shared" si="127"/>
        <v>2.1409872947454825E-5</v>
      </c>
      <c r="AZ163" s="10">
        <f t="shared" si="128"/>
        <v>3.0202782477439603</v>
      </c>
      <c r="BA163" s="10">
        <f t="shared" si="129"/>
        <v>-101.40425859961789</v>
      </c>
      <c r="BB163" s="10">
        <f t="shared" si="130"/>
        <v>78.59574140038211</v>
      </c>
      <c r="BC163" s="48"/>
      <c r="BD163" s="46">
        <f t="shared" si="131"/>
        <v>3</v>
      </c>
      <c r="BE163" s="46">
        <f t="shared" si="132"/>
        <v>-101</v>
      </c>
      <c r="BF163" s="46">
        <f t="shared" si="133"/>
        <v>79</v>
      </c>
    </row>
    <row r="164" spans="22:58" x14ac:dyDescent="0.3">
      <c r="V164" s="29">
        <v>2.6</v>
      </c>
      <c r="W164" s="38">
        <f t="shared" si="117"/>
        <v>3981.071705534976</v>
      </c>
      <c r="X164" s="30">
        <f t="shared" si="102"/>
        <v>2.6066753699001226</v>
      </c>
      <c r="Y164" s="31">
        <f t="shared" si="103"/>
        <v>-7.6783270155920018</v>
      </c>
      <c r="Z164" s="31">
        <f t="shared" si="104"/>
        <v>-65.598575802394279</v>
      </c>
      <c r="AA164" s="31">
        <f t="shared" si="105"/>
        <v>7.8232675759735432E-3</v>
      </c>
      <c r="AB164" s="31">
        <f t="shared" si="106"/>
        <v>-2.4314165760641329</v>
      </c>
      <c r="AC164" s="31">
        <f t="shared" si="118"/>
        <v>6.0021901885776066E-4</v>
      </c>
      <c r="AD164" s="31">
        <f t="shared" si="107"/>
        <v>0.67356630137847573</v>
      </c>
      <c r="AE164" s="31">
        <f t="shared" si="119"/>
        <v>-5.063228159097048</v>
      </c>
      <c r="AF164" s="31">
        <f t="shared" si="120"/>
        <v>-67.356426077079945</v>
      </c>
      <c r="AG164" s="31">
        <f t="shared" si="99"/>
        <v>92.110410468749379</v>
      </c>
      <c r="AH164" s="31">
        <f t="shared" si="108"/>
        <v>-85.598136086657263</v>
      </c>
      <c r="AI164" s="31">
        <f t="shared" si="109"/>
        <v>-89.996992429417489</v>
      </c>
      <c r="AJ164" s="31">
        <f t="shared" si="121"/>
        <v>5.7118560762790267</v>
      </c>
      <c r="AK164" s="31">
        <f t="shared" si="110"/>
        <v>58.795621797725474</v>
      </c>
      <c r="AL164" s="32">
        <f t="shared" si="111"/>
        <v>-1.0855782591924313E-2</v>
      </c>
      <c r="AM164" s="31">
        <f t="shared" si="112"/>
        <v>-2.8639839295035476</v>
      </c>
      <c r="AN164" s="31">
        <f t="shared" si="122"/>
        <v>12.213274675779218</v>
      </c>
      <c r="AO164" s="31">
        <f t="shared" si="123"/>
        <v>-34.065354561195562</v>
      </c>
      <c r="AP164" s="30">
        <f t="shared" si="100"/>
        <v>23.609121289162623</v>
      </c>
      <c r="AQ164" s="30">
        <f t="shared" si="101"/>
        <v>-27.95880017344075</v>
      </c>
      <c r="AR164" s="31">
        <f t="shared" si="124"/>
        <v>2.8003676324040434</v>
      </c>
      <c r="AS164" s="33">
        <f t="shared" si="125"/>
        <v>-101.42178063827551</v>
      </c>
      <c r="AT164" s="31">
        <f t="shared" si="113"/>
        <v>6.8852981111901973E-13</v>
      </c>
      <c r="AU164" s="31">
        <f t="shared" si="114"/>
        <v>2.2821430159116481E-5</v>
      </c>
      <c r="AV164" s="32">
        <f t="shared" si="115"/>
        <v>0</v>
      </c>
      <c r="AW164" s="31">
        <f t="shared" si="116"/>
        <v>-9.1285720636470757E-7</v>
      </c>
      <c r="AX164" s="34">
        <f t="shared" si="126"/>
        <v>6.8852981111901973E-13</v>
      </c>
      <c r="AY164" s="35">
        <f t="shared" si="127"/>
        <v>2.1908572952751772E-5</v>
      </c>
      <c r="AZ164" s="10">
        <f t="shared" si="128"/>
        <v>2.8003676324047317</v>
      </c>
      <c r="BA164" s="10">
        <f t="shared" si="129"/>
        <v>-101.42175872970256</v>
      </c>
      <c r="BB164" s="10">
        <f t="shared" si="130"/>
        <v>78.57824127029744</v>
      </c>
      <c r="BC164" s="37"/>
      <c r="BD164" s="46">
        <f t="shared" si="131"/>
        <v>3</v>
      </c>
      <c r="BE164" s="46">
        <f t="shared" si="132"/>
        <v>-101</v>
      </c>
      <c r="BF164" s="46">
        <f t="shared" si="133"/>
        <v>79</v>
      </c>
    </row>
    <row r="165" spans="22:58" x14ac:dyDescent="0.3">
      <c r="V165" s="29">
        <v>2.61</v>
      </c>
      <c r="W165" s="36">
        <f t="shared" si="117"/>
        <v>4073.8027780411271</v>
      </c>
      <c r="X165" s="30">
        <f t="shared" si="102"/>
        <v>2.6066753699001226</v>
      </c>
      <c r="Y165" s="31">
        <f t="shared" si="103"/>
        <v>-7.8448374842195907</v>
      </c>
      <c r="Z165" s="31">
        <f t="shared" si="104"/>
        <v>-66.091152699132294</v>
      </c>
      <c r="AA165" s="31">
        <f t="shared" si="105"/>
        <v>8.1916193130285777E-3</v>
      </c>
      <c r="AB165" s="31">
        <f t="shared" si="106"/>
        <v>-2.4879811850101934</v>
      </c>
      <c r="AC165" s="31">
        <f t="shared" si="118"/>
        <v>6.285044229659407E-4</v>
      </c>
      <c r="AD165" s="31">
        <f t="shared" si="107"/>
        <v>0.6892541796467303</v>
      </c>
      <c r="AE165" s="31">
        <f t="shared" si="119"/>
        <v>-5.2293419905834737</v>
      </c>
      <c r="AF165" s="31">
        <f t="shared" si="120"/>
        <v>-67.889879704495769</v>
      </c>
      <c r="AG165" s="31">
        <f t="shared" si="99"/>
        <v>92.110410468749379</v>
      </c>
      <c r="AH165" s="31">
        <f t="shared" si="108"/>
        <v>-85.79813608611866</v>
      </c>
      <c r="AI165" s="31">
        <f t="shared" si="109"/>
        <v>-89.997060890082011</v>
      </c>
      <c r="AJ165" s="31">
        <f t="shared" si="121"/>
        <v>5.8590699983718162</v>
      </c>
      <c r="AK165" s="31">
        <f t="shared" si="110"/>
        <v>59.377099238676244</v>
      </c>
      <c r="AL165" s="32">
        <f t="shared" si="111"/>
        <v>-1.1366730909565595E-2</v>
      </c>
      <c r="AM165" s="31">
        <f t="shared" si="112"/>
        <v>-2.9305797158466316</v>
      </c>
      <c r="AN165" s="31">
        <f t="shared" si="122"/>
        <v>12.159977650092967</v>
      </c>
      <c r="AO165" s="31">
        <f t="shared" si="123"/>
        <v>-33.5505413672524</v>
      </c>
      <c r="AP165" s="30">
        <f t="shared" si="100"/>
        <v>23.609121289162623</v>
      </c>
      <c r="AQ165" s="30">
        <f t="shared" si="101"/>
        <v>-27.95880017344075</v>
      </c>
      <c r="AR165" s="31">
        <f t="shared" si="124"/>
        <v>2.5809567752313676</v>
      </c>
      <c r="AS165" s="33">
        <f t="shared" si="125"/>
        <v>-101.44042107174818</v>
      </c>
      <c r="AT165" s="31">
        <f t="shared" si="113"/>
        <v>7.213169449818288E-13</v>
      </c>
      <c r="AU165" s="31">
        <f t="shared" si="114"/>
        <v>2.3353009555648476E-5</v>
      </c>
      <c r="AV165" s="32">
        <f t="shared" si="115"/>
        <v>0</v>
      </c>
      <c r="AW165" s="31">
        <f t="shared" si="116"/>
        <v>-9.3412038222599073E-7</v>
      </c>
      <c r="AX165" s="34">
        <f t="shared" si="126"/>
        <v>7.213169449818288E-13</v>
      </c>
      <c r="AY165" s="35">
        <f t="shared" si="127"/>
        <v>2.2418889173422484E-5</v>
      </c>
      <c r="AZ165" s="10">
        <f t="shared" si="128"/>
        <v>2.5809567752320888</v>
      </c>
      <c r="BA165" s="10">
        <f t="shared" si="129"/>
        <v>-101.440398652859</v>
      </c>
      <c r="BB165" s="10">
        <f t="shared" si="130"/>
        <v>78.559601347140998</v>
      </c>
      <c r="BC165" s="48"/>
      <c r="BD165" s="46">
        <f t="shared" si="131"/>
        <v>3</v>
      </c>
      <c r="BE165" s="46">
        <f t="shared" si="132"/>
        <v>-101</v>
      </c>
      <c r="BF165" s="46">
        <f t="shared" si="133"/>
        <v>79</v>
      </c>
    </row>
    <row r="166" spans="22:58" x14ac:dyDescent="0.3">
      <c r="V166" s="29">
        <v>2.62</v>
      </c>
      <c r="W166" s="38">
        <f t="shared" si="117"/>
        <v>4168.6938347033574</v>
      </c>
      <c r="X166" s="30">
        <f t="shared" si="102"/>
        <v>2.6066753699001226</v>
      </c>
      <c r="Y166" s="31">
        <f t="shared" si="103"/>
        <v>-8.0126123389406505</v>
      </c>
      <c r="Z166" s="31">
        <f t="shared" si="104"/>
        <v>-66.576172656681251</v>
      </c>
      <c r="AA166" s="31">
        <f t="shared" si="105"/>
        <v>8.5772974500941297E-3</v>
      </c>
      <c r="AB166" s="31">
        <f t="shared" si="106"/>
        <v>-2.545858328812332</v>
      </c>
      <c r="AC166" s="31">
        <f t="shared" si="118"/>
        <v>6.5812267965533811E-4</v>
      </c>
      <c r="AD166" s="31">
        <f t="shared" si="107"/>
        <v>0.70530736853442</v>
      </c>
      <c r="AE166" s="31">
        <f t="shared" si="119"/>
        <v>-5.3967015489107792</v>
      </c>
      <c r="AF166" s="31">
        <f t="shared" si="120"/>
        <v>-68.41672361695916</v>
      </c>
      <c r="AG166" s="31">
        <f t="shared" si="99"/>
        <v>92.110410468749379</v>
      </c>
      <c r="AH166" s="31">
        <f t="shared" si="108"/>
        <v>-85.99813608560433</v>
      </c>
      <c r="AI166" s="31">
        <f t="shared" si="109"/>
        <v>-89.997127792391538</v>
      </c>
      <c r="AJ166" s="31">
        <f t="shared" si="121"/>
        <v>6.0080536119121373</v>
      </c>
      <c r="AK166" s="31">
        <f t="shared" si="110"/>
        <v>59.952172043565568</v>
      </c>
      <c r="AL166" s="32">
        <f t="shared" si="111"/>
        <v>-1.1901695057863457E-2</v>
      </c>
      <c r="AM166" s="31">
        <f t="shared" si="112"/>
        <v>-2.9987185126106337</v>
      </c>
      <c r="AN166" s="31">
        <f t="shared" si="122"/>
        <v>12.108426299999323</v>
      </c>
      <c r="AO166" s="31">
        <f t="shared" si="123"/>
        <v>-33.043674261436607</v>
      </c>
      <c r="AP166" s="30">
        <f t="shared" si="100"/>
        <v>23.609121289162623</v>
      </c>
      <c r="AQ166" s="30">
        <f t="shared" si="101"/>
        <v>-27.95880017344075</v>
      </c>
      <c r="AR166" s="31">
        <f t="shared" si="124"/>
        <v>2.3620458668104156</v>
      </c>
      <c r="AS166" s="33">
        <f t="shared" si="125"/>
        <v>-101.46039787839577</v>
      </c>
      <c r="AT166" s="31">
        <f t="shared" si="113"/>
        <v>7.5603273377774412E-13</v>
      </c>
      <c r="AU166" s="31">
        <f t="shared" si="114"/>
        <v>2.3896971026960529E-5</v>
      </c>
      <c r="AV166" s="32">
        <f t="shared" si="115"/>
        <v>0</v>
      </c>
      <c r="AW166" s="31">
        <f t="shared" si="116"/>
        <v>-9.5587884107847658E-7</v>
      </c>
      <c r="AX166" s="34">
        <f t="shared" si="126"/>
        <v>7.5603273377774412E-13</v>
      </c>
      <c r="AY166" s="35">
        <f t="shared" si="127"/>
        <v>2.2941092185882052E-5</v>
      </c>
      <c r="AZ166" s="10">
        <f t="shared" si="128"/>
        <v>2.3620458668111715</v>
      </c>
      <c r="BA166" s="10">
        <f t="shared" si="129"/>
        <v>-101.46037493730358</v>
      </c>
      <c r="BB166" s="10">
        <f t="shared" si="130"/>
        <v>78.539625062696416</v>
      </c>
      <c r="BC166" s="37"/>
      <c r="BD166" s="46">
        <f t="shared" si="131"/>
        <v>2</v>
      </c>
      <c r="BE166" s="46">
        <f t="shared" si="132"/>
        <v>-101</v>
      </c>
      <c r="BF166" s="46">
        <f t="shared" si="133"/>
        <v>79</v>
      </c>
    </row>
    <row r="167" spans="22:58" x14ac:dyDescent="0.3">
      <c r="V167" s="29">
        <v>2.63</v>
      </c>
      <c r="W167" s="36">
        <f t="shared" si="117"/>
        <v>4265.7951880159289</v>
      </c>
      <c r="X167" s="30">
        <f t="shared" si="102"/>
        <v>2.6066753699001226</v>
      </c>
      <c r="Y167" s="31">
        <f t="shared" si="103"/>
        <v>-8.1816127313801683</v>
      </c>
      <c r="Z167" s="31">
        <f t="shared" si="104"/>
        <v>-67.053614728562849</v>
      </c>
      <c r="AA167" s="31">
        <f t="shared" si="105"/>
        <v>8.9811153314355678E-3</v>
      </c>
      <c r="AB167" s="31">
        <f t="shared" si="106"/>
        <v>-2.6050782219682285</v>
      </c>
      <c r="AC167" s="31">
        <f t="shared" si="118"/>
        <v>6.8913658528148487E-4</v>
      </c>
      <c r="AD167" s="31">
        <f t="shared" si="107"/>
        <v>0.72173436956741077</v>
      </c>
      <c r="AE167" s="31">
        <f t="shared" si="119"/>
        <v>-5.5652671095633295</v>
      </c>
      <c r="AF167" s="31">
        <f t="shared" si="120"/>
        <v>-68.936958580963662</v>
      </c>
      <c r="AG167" s="31">
        <f t="shared" si="99"/>
        <v>92.110410468749379</v>
      </c>
      <c r="AH167" s="31">
        <f t="shared" si="108"/>
        <v>-86.198136085113134</v>
      </c>
      <c r="AI167" s="31">
        <f t="shared" si="109"/>
        <v>-89.997193171818594</v>
      </c>
      <c r="AJ167" s="31">
        <f t="shared" si="121"/>
        <v>6.1587674513285942</v>
      </c>
      <c r="AK167" s="31">
        <f t="shared" si="110"/>
        <v>60.520681629854401</v>
      </c>
      <c r="AL167" s="32">
        <f t="shared" si="111"/>
        <v>-1.2461800670173554E-2</v>
      </c>
      <c r="AM167" s="31">
        <f t="shared" si="112"/>
        <v>-3.0684356764966996</v>
      </c>
      <c r="AN167" s="31">
        <f t="shared" si="122"/>
        <v>12.058580034294664</v>
      </c>
      <c r="AO167" s="31">
        <f t="shared" si="123"/>
        <v>-32.544947218460891</v>
      </c>
      <c r="AP167" s="30">
        <f t="shared" si="100"/>
        <v>23.609121289162623</v>
      </c>
      <c r="AQ167" s="30">
        <f t="shared" si="101"/>
        <v>-27.95880017344075</v>
      </c>
      <c r="AR167" s="31">
        <f t="shared" si="124"/>
        <v>2.1436340404532075</v>
      </c>
      <c r="AS167" s="33">
        <f t="shared" si="125"/>
        <v>-101.48190579942455</v>
      </c>
      <c r="AT167" s="31">
        <f t="shared" si="113"/>
        <v>7.9074852257365944E-13</v>
      </c>
      <c r="AU167" s="31">
        <f t="shared" si="114"/>
        <v>2.4453602988624853E-5</v>
      </c>
      <c r="AV167" s="32">
        <f t="shared" si="115"/>
        <v>0</v>
      </c>
      <c r="AW167" s="31">
        <f t="shared" si="116"/>
        <v>-9.7814411954505327E-7</v>
      </c>
      <c r="AX167" s="34">
        <f t="shared" si="126"/>
        <v>7.9074852257365944E-13</v>
      </c>
      <c r="AY167" s="35">
        <f t="shared" si="127"/>
        <v>2.34754588690798E-5</v>
      </c>
      <c r="AZ167" s="10">
        <f t="shared" si="128"/>
        <v>2.1436340404539984</v>
      </c>
      <c r="BA167" s="10">
        <f t="shared" si="129"/>
        <v>-101.48188232396568</v>
      </c>
      <c r="BB167" s="10">
        <f t="shared" si="130"/>
        <v>78.518117676034322</v>
      </c>
      <c r="BC167" s="48"/>
      <c r="BD167" s="46">
        <f t="shared" si="131"/>
        <v>2</v>
      </c>
      <c r="BE167" s="46">
        <f t="shared" si="132"/>
        <v>-101</v>
      </c>
      <c r="BF167" s="46">
        <f t="shared" si="133"/>
        <v>79</v>
      </c>
    </row>
    <row r="168" spans="22:58" x14ac:dyDescent="0.3">
      <c r="V168" s="29">
        <v>2.64</v>
      </c>
      <c r="W168" s="38">
        <f t="shared" si="117"/>
        <v>4365.1583224016622</v>
      </c>
      <c r="X168" s="30">
        <f t="shared" si="102"/>
        <v>2.6066753699001226</v>
      </c>
      <c r="Y168" s="31">
        <f t="shared" si="103"/>
        <v>-8.3518003364819986</v>
      </c>
      <c r="Z168" s="31">
        <f t="shared" si="104"/>
        <v>-67.523466780333749</v>
      </c>
      <c r="AA168" s="31">
        <f t="shared" si="105"/>
        <v>9.403924322989584E-3</v>
      </c>
      <c r="AB168" s="31">
        <f t="shared" si="106"/>
        <v>-2.6656717572479467</v>
      </c>
      <c r="AC168" s="31">
        <f t="shared" si="118"/>
        <v>7.2161189387296711E-4</v>
      </c>
      <c r="AD168" s="31">
        <f t="shared" si="107"/>
        <v>0.73854388175050345</v>
      </c>
      <c r="AE168" s="31">
        <f t="shared" si="119"/>
        <v>-5.734999430365014</v>
      </c>
      <c r="AF168" s="31">
        <f t="shared" si="120"/>
        <v>-69.450594655831196</v>
      </c>
      <c r="AG168" s="31">
        <f t="shared" si="99"/>
        <v>92.110410468749379</v>
      </c>
      <c r="AH168" s="31">
        <f t="shared" si="108"/>
        <v>-86.398136084644051</v>
      </c>
      <c r="AI168" s="31">
        <f t="shared" si="109"/>
        <v>-89.997257063028201</v>
      </c>
      <c r="AJ168" s="31">
        <f t="shared" si="121"/>
        <v>6.3111715838957299</v>
      </c>
      <c r="AK168" s="31">
        <f t="shared" si="110"/>
        <v>61.082481618906748</v>
      </c>
      <c r="AL168" s="32">
        <f t="shared" si="111"/>
        <v>-1.3048225833924251E-2</v>
      </c>
      <c r="AM168" s="31">
        <f t="shared" si="112"/>
        <v>-3.139767346220605</v>
      </c>
      <c r="AN168" s="31">
        <f t="shared" si="122"/>
        <v>12.010397742167134</v>
      </c>
      <c r="AO168" s="31">
        <f t="shared" si="123"/>
        <v>-32.054542790342055</v>
      </c>
      <c r="AP168" s="30">
        <f t="shared" si="100"/>
        <v>23.609121289162623</v>
      </c>
      <c r="AQ168" s="30">
        <f t="shared" si="101"/>
        <v>-27.95880017344075</v>
      </c>
      <c r="AR168" s="31">
        <f t="shared" si="124"/>
        <v>1.9257194275239939</v>
      </c>
      <c r="AS168" s="33">
        <f t="shared" si="125"/>
        <v>-101.50513744617325</v>
      </c>
      <c r="AT168" s="31">
        <f t="shared" si="113"/>
        <v>8.2932162123578727E-13</v>
      </c>
      <c r="AU168" s="31">
        <f t="shared" si="114"/>
        <v>2.5023200574275448E-5</v>
      </c>
      <c r="AV168" s="32">
        <f t="shared" si="115"/>
        <v>0</v>
      </c>
      <c r="AW168" s="31">
        <f t="shared" si="116"/>
        <v>-1.0009280229710814E-6</v>
      </c>
      <c r="AX168" s="34">
        <f t="shared" si="126"/>
        <v>8.2932162123578727E-13</v>
      </c>
      <c r="AY168" s="35">
        <f t="shared" si="127"/>
        <v>2.4022272551304366E-5</v>
      </c>
      <c r="AZ168" s="10">
        <f t="shared" si="128"/>
        <v>1.9257194275248233</v>
      </c>
      <c r="BA168" s="10">
        <f t="shared" si="129"/>
        <v>-101.5051134239007</v>
      </c>
      <c r="BB168" s="10">
        <f t="shared" si="130"/>
        <v>78.494886576099304</v>
      </c>
      <c r="BC168" s="37"/>
      <c r="BD168" s="46">
        <f t="shared" si="131"/>
        <v>2</v>
      </c>
      <c r="BE168" s="46">
        <f t="shared" si="132"/>
        <v>-102</v>
      </c>
      <c r="BF168" s="46">
        <f t="shared" si="133"/>
        <v>78</v>
      </c>
    </row>
    <row r="169" spans="22:58" x14ac:dyDescent="0.3">
      <c r="V169" s="29">
        <v>2.65</v>
      </c>
      <c r="W169" s="36">
        <f t="shared" si="117"/>
        <v>4466.8359215096334</v>
      </c>
      <c r="X169" s="30">
        <f t="shared" si="102"/>
        <v>2.6066753699001226</v>
      </c>
      <c r="Y169" s="31">
        <f t="shared" si="103"/>
        <v>-8.5231373990003849</v>
      </c>
      <c r="Z169" s="31">
        <f t="shared" si="104"/>
        <v>-67.985725102091948</v>
      </c>
      <c r="AA169" s="31">
        <f t="shared" si="105"/>
        <v>9.8466155745007781E-3</v>
      </c>
      <c r="AB169" s="31">
        <f t="shared" si="106"/>
        <v>-2.7276705196823428</v>
      </c>
      <c r="AC169" s="31">
        <f t="shared" si="118"/>
        <v>7.5561745632861735E-4</v>
      </c>
      <c r="AD169" s="31">
        <f t="shared" si="107"/>
        <v>0.7557448061282046</v>
      </c>
      <c r="AE169" s="31">
        <f t="shared" si="119"/>
        <v>-5.905859796069433</v>
      </c>
      <c r="AF169" s="31">
        <f t="shared" si="120"/>
        <v>-69.95765081564609</v>
      </c>
      <c r="AG169" s="31">
        <f t="shared" si="99"/>
        <v>92.110410468749379</v>
      </c>
      <c r="AH169" s="31">
        <f t="shared" si="108"/>
        <v>-86.598136084196085</v>
      </c>
      <c r="AI169" s="31">
        <f t="shared" si="109"/>
        <v>-89.997319499896335</v>
      </c>
      <c r="AJ169" s="31">
        <f t="shared" si="121"/>
        <v>6.4652257137115896</v>
      </c>
      <c r="AK169" s="31">
        <f t="shared" si="110"/>
        <v>61.637437738460193</v>
      </c>
      <c r="AL169" s="32">
        <f t="shared" si="111"/>
        <v>-1.3662203505651329E-2</v>
      </c>
      <c r="AM169" s="31">
        <f t="shared" si="112"/>
        <v>-3.2127504577886512</v>
      </c>
      <c r="AN169" s="31">
        <f t="shared" si="122"/>
        <v>11.963837894759232</v>
      </c>
      <c r="AO169" s="31">
        <f t="shared" si="123"/>
        <v>-31.572632219224793</v>
      </c>
      <c r="AP169" s="30">
        <f t="shared" si="100"/>
        <v>23.609121289162623</v>
      </c>
      <c r="AQ169" s="30">
        <f t="shared" si="101"/>
        <v>-27.95880017344075</v>
      </c>
      <c r="AR169" s="31">
        <f t="shared" si="124"/>
        <v>1.7082992144116709</v>
      </c>
      <c r="AS169" s="33">
        <f t="shared" si="125"/>
        <v>-101.53028303487088</v>
      </c>
      <c r="AT169" s="31">
        <f t="shared" si="113"/>
        <v>8.67894719897915E-13</v>
      </c>
      <c r="AU169" s="31">
        <f t="shared" si="114"/>
        <v>2.560606579209173E-5</v>
      </c>
      <c r="AV169" s="32">
        <f t="shared" si="115"/>
        <v>0</v>
      </c>
      <c r="AW169" s="31">
        <f t="shared" si="116"/>
        <v>-1.0242426316837371E-6</v>
      </c>
      <c r="AX169" s="34">
        <f t="shared" si="126"/>
        <v>8.67894719897915E-13</v>
      </c>
      <c r="AY169" s="35">
        <f t="shared" si="127"/>
        <v>2.4581823160407995E-5</v>
      </c>
      <c r="AZ169" s="10">
        <f t="shared" si="128"/>
        <v>1.7082992144125388</v>
      </c>
      <c r="BA169" s="10">
        <f t="shared" si="129"/>
        <v>-101.53025845304772</v>
      </c>
      <c r="BB169" s="10">
        <f t="shared" si="130"/>
        <v>78.469741546952278</v>
      </c>
      <c r="BC169" s="48"/>
      <c r="BD169" s="46">
        <f t="shared" si="131"/>
        <v>2</v>
      </c>
      <c r="BE169" s="46">
        <f t="shared" si="132"/>
        <v>-102</v>
      </c>
      <c r="BF169" s="46">
        <f t="shared" si="133"/>
        <v>78</v>
      </c>
    </row>
    <row r="170" spans="22:58" x14ac:dyDescent="0.3">
      <c r="V170" s="29">
        <v>2.66</v>
      </c>
      <c r="W170" s="38">
        <f t="shared" si="117"/>
        <v>4570.8818961487559</v>
      </c>
      <c r="X170" s="30">
        <f t="shared" si="102"/>
        <v>2.6066753699001226</v>
      </c>
      <c r="Y170" s="31">
        <f t="shared" si="103"/>
        <v>-8.6955867753346201</v>
      </c>
      <c r="Z170" s="31">
        <f t="shared" si="104"/>
        <v>-68.440394016751824</v>
      </c>
      <c r="AA170" s="31">
        <f t="shared" si="105"/>
        <v>1.0310121861849771E-2</v>
      </c>
      <c r="AB170" s="31">
        <f t="shared" si="106"/>
        <v>-2.791106800749565</v>
      </c>
      <c r="AC170" s="31">
        <f t="shared" si="118"/>
        <v>7.9122536618628442E-4</v>
      </c>
      <c r="AD170" s="31">
        <f t="shared" si="107"/>
        <v>0.77334625044894323</v>
      </c>
      <c r="AE170" s="31">
        <f t="shared" si="119"/>
        <v>-6.0778100582064614</v>
      </c>
      <c r="AF170" s="31">
        <f t="shared" si="120"/>
        <v>-70.458154567052446</v>
      </c>
      <c r="AG170" s="31">
        <f t="shared" si="99"/>
        <v>92.110410468749379</v>
      </c>
      <c r="AH170" s="31">
        <f t="shared" si="108"/>
        <v>-86.798136083768256</v>
      </c>
      <c r="AI170" s="31">
        <f t="shared" si="109"/>
        <v>-89.997380515527837</v>
      </c>
      <c r="AJ170" s="31">
        <f t="shared" si="121"/>
        <v>6.620889282161265</v>
      </c>
      <c r="AK170" s="31">
        <f t="shared" si="110"/>
        <v>62.185427684342152</v>
      </c>
      <c r="AL170" s="32">
        <f t="shared" si="111"/>
        <v>-1.4305024034374027E-2</v>
      </c>
      <c r="AM170" s="31">
        <f t="shared" si="112"/>
        <v>-3.2874227599230461</v>
      </c>
      <c r="AN170" s="31">
        <f t="shared" si="122"/>
        <v>11.918858643108013</v>
      </c>
      <c r="AO170" s="31">
        <f t="shared" si="123"/>
        <v>-31.099375591108732</v>
      </c>
      <c r="AP170" s="30">
        <f t="shared" si="100"/>
        <v>23.609121289162623</v>
      </c>
      <c r="AQ170" s="30">
        <f t="shared" si="101"/>
        <v>-27.95880017344075</v>
      </c>
      <c r="AR170" s="31">
        <f t="shared" si="124"/>
        <v>1.491369700623423</v>
      </c>
      <c r="AS170" s="33">
        <f t="shared" si="125"/>
        <v>-101.55753015816117</v>
      </c>
      <c r="AT170" s="31">
        <f t="shared" si="113"/>
        <v>9.0839647349314898E-13</v>
      </c>
      <c r="AU170" s="31">
        <f t="shared" si="114"/>
        <v>2.6202507684927339E-5</v>
      </c>
      <c r="AV170" s="32">
        <f t="shared" si="115"/>
        <v>-1.9286549331065743E-15</v>
      </c>
      <c r="AW170" s="31">
        <f t="shared" si="116"/>
        <v>-1.0481003073971665E-6</v>
      </c>
      <c r="AX170" s="34">
        <f t="shared" si="126"/>
        <v>9.0646781856004242E-13</v>
      </c>
      <c r="AY170" s="35">
        <f t="shared" si="127"/>
        <v>2.5154407377530174E-5</v>
      </c>
      <c r="AZ170" s="10">
        <f t="shared" si="128"/>
        <v>1.4913697006243294</v>
      </c>
      <c r="BA170" s="10">
        <f t="shared" si="129"/>
        <v>-101.55750500375379</v>
      </c>
      <c r="BB170" s="10">
        <f t="shared" si="130"/>
        <v>78.442494996246211</v>
      </c>
      <c r="BC170" s="37"/>
      <c r="BD170" s="46">
        <f t="shared" si="131"/>
        <v>1</v>
      </c>
      <c r="BE170" s="46">
        <f t="shared" si="132"/>
        <v>-102</v>
      </c>
      <c r="BF170" s="46">
        <f t="shared" si="133"/>
        <v>78</v>
      </c>
    </row>
    <row r="171" spans="22:58" x14ac:dyDescent="0.3">
      <c r="V171" s="29">
        <v>2.67</v>
      </c>
      <c r="W171" s="36">
        <f t="shared" si="117"/>
        <v>4677.3514128719835</v>
      </c>
      <c r="X171" s="30">
        <f t="shared" si="102"/>
        <v>2.6066753699001226</v>
      </c>
      <c r="Y171" s="31">
        <f t="shared" si="103"/>
        <v>-8.8691119708447541</v>
      </c>
      <c r="Z171" s="31">
        <f t="shared" si="104"/>
        <v>-68.887485486247257</v>
      </c>
      <c r="AA171" s="31">
        <f t="shared" si="105"/>
        <v>1.0795419513082665E-2</v>
      </c>
      <c r="AB171" s="31">
        <f t="shared" si="106"/>
        <v>-2.8560136127552718</v>
      </c>
      <c r="AC171" s="31">
        <f t="shared" si="118"/>
        <v>8.2851111222387894E-4</v>
      </c>
      <c r="AD171" s="31">
        <f t="shared" si="107"/>
        <v>0.7913575339349318</v>
      </c>
      <c r="AE171" s="31">
        <f t="shared" si="119"/>
        <v>-6.2508126703193252</v>
      </c>
      <c r="AF171" s="31">
        <f t="shared" si="120"/>
        <v>-70.952141565067606</v>
      </c>
      <c r="AG171" s="31">
        <f t="shared" si="99"/>
        <v>92.110410468749379</v>
      </c>
      <c r="AH171" s="31">
        <f t="shared" si="108"/>
        <v>-86.998136083359697</v>
      </c>
      <c r="AI171" s="31">
        <f t="shared" si="109"/>
        <v>-89.997440142274002</v>
      </c>
      <c r="AJ171" s="31">
        <f t="shared" si="121"/>
        <v>6.7781215645111903</v>
      </c>
      <c r="AK171" s="31">
        <f t="shared" si="110"/>
        <v>62.726340944447529</v>
      </c>
      <c r="AL171" s="32">
        <f t="shared" si="111"/>
        <v>-1.4978037797947291E-2</v>
      </c>
      <c r="AM171" s="31">
        <f t="shared" si="112"/>
        <v>-3.3638228296259234</v>
      </c>
      <c r="AN171" s="31">
        <f t="shared" si="122"/>
        <v>11.875417912102925</v>
      </c>
      <c r="AO171" s="31">
        <f t="shared" si="123"/>
        <v>-30.634922027452397</v>
      </c>
      <c r="AP171" s="30">
        <f t="shared" si="100"/>
        <v>23.609121289162623</v>
      </c>
      <c r="AQ171" s="30">
        <f t="shared" si="101"/>
        <v>-27.95880017344075</v>
      </c>
      <c r="AR171" s="31">
        <f t="shared" si="124"/>
        <v>1.2749263575054712</v>
      </c>
      <c r="AS171" s="33">
        <f t="shared" si="125"/>
        <v>-101.58706359252</v>
      </c>
      <c r="AT171" s="31">
        <f t="shared" si="113"/>
        <v>9.5082688202148902E-13</v>
      </c>
      <c r="AU171" s="31">
        <f t="shared" si="114"/>
        <v>2.681284249416864E-5</v>
      </c>
      <c r="AV171" s="32">
        <f t="shared" si="115"/>
        <v>-1.9286549331065743E-15</v>
      </c>
      <c r="AW171" s="31">
        <f t="shared" si="116"/>
        <v>-1.0725136997668237E-6</v>
      </c>
      <c r="AX171" s="34">
        <f t="shared" si="126"/>
        <v>9.4889822708838236E-13</v>
      </c>
      <c r="AY171" s="35">
        <f t="shared" si="127"/>
        <v>2.5740328794401818E-5</v>
      </c>
      <c r="AZ171" s="10">
        <f t="shared" si="128"/>
        <v>1.27492635750642</v>
      </c>
      <c r="BA171" s="10">
        <f t="shared" si="129"/>
        <v>-101.5870378521912</v>
      </c>
      <c r="BB171" s="10">
        <f t="shared" si="130"/>
        <v>78.412962147808798</v>
      </c>
      <c r="BC171" s="48"/>
      <c r="BD171" s="46">
        <f t="shared" si="131"/>
        <v>1</v>
      </c>
      <c r="BE171" s="46">
        <f t="shared" si="132"/>
        <v>-102</v>
      </c>
      <c r="BF171" s="46">
        <f t="shared" si="133"/>
        <v>78</v>
      </c>
    </row>
    <row r="172" spans="22:58" x14ac:dyDescent="0.3">
      <c r="V172" s="29">
        <v>2.68</v>
      </c>
      <c r="W172" s="38">
        <f t="shared" si="117"/>
        <v>4786.3009232263885</v>
      </c>
      <c r="X172" s="30">
        <f t="shared" si="102"/>
        <v>2.6066753699001226</v>
      </c>
      <c r="Y172" s="31">
        <f t="shared" si="103"/>
        <v>-9.0436771728047631</v>
      </c>
      <c r="Z172" s="31">
        <f t="shared" si="104"/>
        <v>-69.327018717655619</v>
      </c>
      <c r="AA172" s="31">
        <f t="shared" si="105"/>
        <v>1.1303530421800108E-2</v>
      </c>
      <c r="AB172" s="31">
        <f t="shared" si="106"/>
        <v>-2.9224247034016031</v>
      </c>
      <c r="AC172" s="31">
        <f t="shared" si="118"/>
        <v>8.6755373824193684E-4</v>
      </c>
      <c r="AD172" s="31">
        <f t="shared" si="107"/>
        <v>0.80978819215993714</v>
      </c>
      <c r="AE172" s="31">
        <f t="shared" si="119"/>
        <v>-6.4248307187445981</v>
      </c>
      <c r="AF172" s="31">
        <f t="shared" si="120"/>
        <v>-71.43965522889728</v>
      </c>
      <c r="AG172" s="31">
        <f t="shared" si="99"/>
        <v>92.110410468749379</v>
      </c>
      <c r="AH172" s="31">
        <f t="shared" si="108"/>
        <v>-87.198136082969526</v>
      </c>
      <c r="AI172" s="31">
        <f t="shared" si="109"/>
        <v>-89.997498411749731</v>
      </c>
      <c r="AJ172" s="31">
        <f t="shared" si="121"/>
        <v>6.9368817623321242</v>
      </c>
      <c r="AK172" s="31">
        <f t="shared" si="110"/>
        <v>63.2600785880853</v>
      </c>
      <c r="AL172" s="32">
        <f t="shared" si="111"/>
        <v>-1.5682657957122509E-2</v>
      </c>
      <c r="AM172" s="31">
        <f t="shared" si="112"/>
        <v>-3.4419900878700229</v>
      </c>
      <c r="AN172" s="31">
        <f t="shared" si="122"/>
        <v>11.833473490154855</v>
      </c>
      <c r="AO172" s="31">
        <f t="shared" si="123"/>
        <v>-30.179409911534457</v>
      </c>
      <c r="AP172" s="30">
        <f t="shared" si="100"/>
        <v>23.609121289162623</v>
      </c>
      <c r="AQ172" s="30">
        <f t="shared" si="101"/>
        <v>-27.95880017344075</v>
      </c>
      <c r="AR172" s="31">
        <f t="shared" si="124"/>
        <v>1.0589638871321299</v>
      </c>
      <c r="AS172" s="33">
        <f t="shared" si="125"/>
        <v>-101.61906514043173</v>
      </c>
      <c r="AT172" s="31">
        <f t="shared" si="113"/>
        <v>9.9518594548293531E-13</v>
      </c>
      <c r="AU172" s="31">
        <f t="shared" si="114"/>
        <v>2.7437393827410311E-5</v>
      </c>
      <c r="AV172" s="32">
        <f t="shared" si="115"/>
        <v>-1.9286549331065743E-15</v>
      </c>
      <c r="AW172" s="31">
        <f t="shared" si="116"/>
        <v>-1.0974957530964961E-6</v>
      </c>
      <c r="AX172" s="34">
        <f t="shared" si="126"/>
        <v>9.9325729054982865E-13</v>
      </c>
      <c r="AY172" s="35">
        <f t="shared" si="127"/>
        <v>2.6339898074313815E-5</v>
      </c>
      <c r="AZ172" s="10">
        <f t="shared" si="128"/>
        <v>1.0589638871331231</v>
      </c>
      <c r="BA172" s="10">
        <f t="shared" si="129"/>
        <v>-101.61903880053366</v>
      </c>
      <c r="BB172" s="10">
        <f t="shared" si="130"/>
        <v>78.380961199466341</v>
      </c>
      <c r="BC172" s="37"/>
      <c r="BD172" s="46">
        <f t="shared" si="131"/>
        <v>1</v>
      </c>
      <c r="BE172" s="46">
        <f t="shared" si="132"/>
        <v>-102</v>
      </c>
      <c r="BF172" s="46">
        <f t="shared" si="133"/>
        <v>78</v>
      </c>
    </row>
    <row r="173" spans="22:58" x14ac:dyDescent="0.3">
      <c r="V173" s="29">
        <v>2.69</v>
      </c>
      <c r="W173" s="36">
        <f t="shared" si="117"/>
        <v>4897.7881936844624</v>
      </c>
      <c r="X173" s="30">
        <f t="shared" si="102"/>
        <v>2.6066753699001226</v>
      </c>
      <c r="Y173" s="31">
        <f t="shared" si="103"/>
        <v>-9.2192472791640014</v>
      </c>
      <c r="Z173" s="31">
        <f t="shared" si="104"/>
        <v>-69.759019771066932</v>
      </c>
      <c r="AA173" s="31">
        <f t="shared" si="105"/>
        <v>1.1835524151679155E-2</v>
      </c>
      <c r="AB173" s="31">
        <f t="shared" si="106"/>
        <v>-2.9903745705390028</v>
      </c>
      <c r="AC173" s="31">
        <f t="shared" si="118"/>
        <v>9.0843601034785591E-4</v>
      </c>
      <c r="AD173" s="31">
        <f t="shared" si="107"/>
        <v>0.82864798203721501</v>
      </c>
      <c r="AE173" s="31">
        <f t="shared" si="119"/>
        <v>-6.5998279491018526</v>
      </c>
      <c r="AF173" s="31">
        <f t="shared" si="120"/>
        <v>-71.920746359568724</v>
      </c>
      <c r="AG173" s="31">
        <f t="shared" si="99"/>
        <v>92.110410468749379</v>
      </c>
      <c r="AH173" s="31">
        <f t="shared" si="108"/>
        <v>-87.39813608259692</v>
      </c>
      <c r="AI173" s="31">
        <f t="shared" si="109"/>
        <v>-89.997555354850263</v>
      </c>
      <c r="AJ173" s="31">
        <f t="shared" si="121"/>
        <v>7.0971290915000722</v>
      </c>
      <c r="AK173" s="31">
        <f t="shared" si="110"/>
        <v>63.786553023852058</v>
      </c>
      <c r="AL173" s="32">
        <f t="shared" si="111"/>
        <v>-1.6420363332251497E-2</v>
      </c>
      <c r="AM173" s="31">
        <f t="shared" si="112"/>
        <v>-3.5219648154025998</v>
      </c>
      <c r="AN173" s="31">
        <f t="shared" si="122"/>
        <v>11.792983114320279</v>
      </c>
      <c r="AO173" s="31">
        <f t="shared" si="123"/>
        <v>-29.732967146400807</v>
      </c>
      <c r="AP173" s="30">
        <f t="shared" si="100"/>
        <v>23.609121289162623</v>
      </c>
      <c r="AQ173" s="30">
        <f t="shared" si="101"/>
        <v>-27.95880017344075</v>
      </c>
      <c r="AR173" s="31">
        <f t="shared" si="124"/>
        <v>0.84347628094030114</v>
      </c>
      <c r="AS173" s="33">
        <f t="shared" si="125"/>
        <v>-101.65371350596953</v>
      </c>
      <c r="AT173" s="31">
        <f t="shared" si="113"/>
        <v>1.0414736638774877E-12</v>
      </c>
      <c r="AU173" s="31">
        <f t="shared" si="114"/>
        <v>2.8076492830036065E-5</v>
      </c>
      <c r="AV173" s="32">
        <f t="shared" si="115"/>
        <v>-1.9286549331065743E-15</v>
      </c>
      <c r="AW173" s="31">
        <f t="shared" si="116"/>
        <v>-1.1230597132015322E-6</v>
      </c>
      <c r="AX173" s="34">
        <f t="shared" si="126"/>
        <v>1.039545008944381E-12</v>
      </c>
      <c r="AY173" s="35">
        <f t="shared" si="127"/>
        <v>2.6953433116834533E-5</v>
      </c>
      <c r="AZ173" s="10">
        <f t="shared" si="128"/>
        <v>0.84347628094134064</v>
      </c>
      <c r="BA173" s="10">
        <f t="shared" si="129"/>
        <v>-101.65368655253641</v>
      </c>
      <c r="BB173" s="10">
        <f t="shared" si="130"/>
        <v>78.346313447463586</v>
      </c>
      <c r="BC173" s="48"/>
      <c r="BD173" s="46">
        <f t="shared" si="131"/>
        <v>1</v>
      </c>
      <c r="BE173" s="46">
        <f t="shared" si="132"/>
        <v>-102</v>
      </c>
      <c r="BF173" s="46">
        <f t="shared" si="133"/>
        <v>78</v>
      </c>
    </row>
    <row r="174" spans="22:58" x14ac:dyDescent="0.3">
      <c r="V174" s="29">
        <v>2.7</v>
      </c>
      <c r="W174" s="38">
        <f t="shared" si="117"/>
        <v>5011.8723362727269</v>
      </c>
      <c r="X174" s="30">
        <f t="shared" si="102"/>
        <v>2.6066753699001226</v>
      </c>
      <c r="Y174" s="31">
        <f t="shared" si="103"/>
        <v>-9.395787923300615</v>
      </c>
      <c r="Z174" s="31">
        <f t="shared" si="104"/>
        <v>-70.183521170855869</v>
      </c>
      <c r="AA174" s="31">
        <f t="shared" si="105"/>
        <v>1.2392520136073476E-2</v>
      </c>
      <c r="AB174" s="31">
        <f t="shared" si="106"/>
        <v>-3.0598984770943867</v>
      </c>
      <c r="AC174" s="31">
        <f t="shared" si="118"/>
        <v>9.5124459210612386E-4</v>
      </c>
      <c r="AD174" s="31">
        <f t="shared" si="107"/>
        <v>0.84794688691996944</v>
      </c>
      <c r="AE174" s="31">
        <f t="shared" si="119"/>
        <v>-6.7757687886723135</v>
      </c>
      <c r="AF174" s="31">
        <f t="shared" si="120"/>
        <v>-72.395472761030291</v>
      </c>
      <c r="AG174" s="31">
        <f t="shared" si="99"/>
        <v>92.110410468749379</v>
      </c>
      <c r="AH174" s="31">
        <f t="shared" si="108"/>
        <v>-87.598136082241083</v>
      </c>
      <c r="AI174" s="31">
        <f t="shared" si="109"/>
        <v>-89.997611001767581</v>
      </c>
      <c r="AJ174" s="31">
        <f t="shared" si="121"/>
        <v>7.2588228655753841</v>
      </c>
      <c r="AK174" s="31">
        <f t="shared" si="110"/>
        <v>64.30568772921059</v>
      </c>
      <c r="AL174" s="32">
        <f t="shared" si="111"/>
        <v>-1.7192701407726989E-2</v>
      </c>
      <c r="AM174" s="31">
        <f t="shared" si="112"/>
        <v>-3.6037881686479674</v>
      </c>
      <c r="AN174" s="31">
        <f t="shared" si="122"/>
        <v>11.753904550675953</v>
      </c>
      <c r="AO174" s="31">
        <f t="shared" si="123"/>
        <v>-29.295711441204958</v>
      </c>
      <c r="AP174" s="30">
        <f t="shared" si="100"/>
        <v>23.609121289162623</v>
      </c>
      <c r="AQ174" s="30">
        <f t="shared" si="101"/>
        <v>-27.95880017344075</v>
      </c>
      <c r="AR174" s="31">
        <f t="shared" si="124"/>
        <v>0.62845687772551173</v>
      </c>
      <c r="AS174" s="33">
        <f t="shared" si="125"/>
        <v>-101.69118420223525</v>
      </c>
      <c r="AT174" s="31">
        <f t="shared" si="113"/>
        <v>1.0916186921382523E-12</v>
      </c>
      <c r="AU174" s="31">
        <f t="shared" si="114"/>
        <v>2.8730478360796657E-5</v>
      </c>
      <c r="AV174" s="32">
        <f t="shared" si="115"/>
        <v>-1.9286549331065743E-15</v>
      </c>
      <c r="AW174" s="31">
        <f t="shared" si="116"/>
        <v>-1.1492191344319623E-6</v>
      </c>
      <c r="AX174" s="34">
        <f t="shared" si="126"/>
        <v>1.0896900372051457E-12</v>
      </c>
      <c r="AY174" s="35">
        <f t="shared" si="127"/>
        <v>2.7581259226364694E-5</v>
      </c>
      <c r="AZ174" s="10">
        <f t="shared" si="128"/>
        <v>0.62845687772660142</v>
      </c>
      <c r="BA174" s="10">
        <f t="shared" si="129"/>
        <v>-101.69115662097602</v>
      </c>
      <c r="BB174" s="10">
        <f t="shared" si="130"/>
        <v>78.308843379023983</v>
      </c>
      <c r="BC174" s="37"/>
      <c r="BD174" s="46">
        <f t="shared" si="131"/>
        <v>1</v>
      </c>
      <c r="BE174" s="46">
        <f t="shared" si="132"/>
        <v>-102</v>
      </c>
      <c r="BF174" s="46">
        <f t="shared" si="133"/>
        <v>78</v>
      </c>
    </row>
    <row r="175" spans="22:58" x14ac:dyDescent="0.3">
      <c r="V175" s="29">
        <v>2.71</v>
      </c>
      <c r="W175" s="36">
        <f t="shared" si="117"/>
        <v>5128.6138399136516</v>
      </c>
      <c r="X175" s="30">
        <f t="shared" si="102"/>
        <v>2.6066753699001226</v>
      </c>
      <c r="Y175" s="31">
        <f t="shared" si="103"/>
        <v>-9.5732654949590508</v>
      </c>
      <c r="Z175" s="31">
        <f t="shared" si="104"/>
        <v>-70.600561521848263</v>
      </c>
      <c r="AA175" s="31">
        <f t="shared" si="105"/>
        <v>1.2975689976789382E-2</v>
      </c>
      <c r="AB175" s="31">
        <f t="shared" si="106"/>
        <v>-3.1310324661679827</v>
      </c>
      <c r="AC175" s="31">
        <f t="shared" si="118"/>
        <v>9.9607022790708854E-4</v>
      </c>
      <c r="AD175" s="31">
        <f t="shared" si="107"/>
        <v>0.8676951218166512</v>
      </c>
      <c r="AE175" s="31">
        <f t="shared" si="119"/>
        <v>-6.9526183648542323</v>
      </c>
      <c r="AF175" s="31">
        <f t="shared" si="120"/>
        <v>-72.863898866199591</v>
      </c>
      <c r="AG175" s="31">
        <f t="shared" si="99"/>
        <v>92.110410468749379</v>
      </c>
      <c r="AH175" s="31">
        <f t="shared" si="108"/>
        <v>-87.798136081901248</v>
      </c>
      <c r="AI175" s="31">
        <f t="shared" si="109"/>
        <v>-89.997665382006431</v>
      </c>
      <c r="AJ175" s="31">
        <f t="shared" si="121"/>
        <v>7.4219225744077777</v>
      </c>
      <c r="AK175" s="31">
        <f t="shared" si="110"/>
        <v>64.817416954932881</v>
      </c>
      <c r="AL175" s="32">
        <f t="shared" si="111"/>
        <v>-1.8001291469458218E-2</v>
      </c>
      <c r="AM175" s="31">
        <f t="shared" si="112"/>
        <v>-3.6875021956922578</v>
      </c>
      <c r="AN175" s="31">
        <f t="shared" si="122"/>
        <v>11.716195669786449</v>
      </c>
      <c r="AO175" s="31">
        <f t="shared" si="123"/>
        <v>-28.867750622765808</v>
      </c>
      <c r="AP175" s="30">
        <f t="shared" si="100"/>
        <v>23.609121289162623</v>
      </c>
      <c r="AQ175" s="30">
        <f t="shared" si="101"/>
        <v>-27.95880017344075</v>
      </c>
      <c r="AR175" s="31">
        <f t="shared" si="124"/>
        <v>0.41389842065408899</v>
      </c>
      <c r="AS175" s="33">
        <f t="shared" si="125"/>
        <v>-101.7316494889654</v>
      </c>
      <c r="AT175" s="31">
        <f t="shared" si="113"/>
        <v>1.1436923753321232E-12</v>
      </c>
      <c r="AU175" s="31">
        <f t="shared" si="114"/>
        <v>2.9399697171476946E-5</v>
      </c>
      <c r="AV175" s="32">
        <f t="shared" si="115"/>
        <v>-1.9286549331065743E-15</v>
      </c>
      <c r="AW175" s="31">
        <f t="shared" si="116"/>
        <v>-1.1759878868591806E-6</v>
      </c>
      <c r="AX175" s="34">
        <f t="shared" si="126"/>
        <v>1.1417637203990166E-12</v>
      </c>
      <c r="AY175" s="35">
        <f t="shared" si="127"/>
        <v>2.8223709284617765E-5</v>
      </c>
      <c r="AZ175" s="10">
        <f t="shared" si="128"/>
        <v>0.41389842065523075</v>
      </c>
      <c r="BA175" s="10">
        <f t="shared" si="129"/>
        <v>-101.73162126525612</v>
      </c>
      <c r="BB175" s="10">
        <f t="shared" si="130"/>
        <v>78.268378734743877</v>
      </c>
      <c r="BC175" s="48"/>
      <c r="BD175" s="46">
        <f t="shared" si="131"/>
        <v>0</v>
      </c>
      <c r="BE175" s="46">
        <f t="shared" si="132"/>
        <v>-102</v>
      </c>
      <c r="BF175" s="46">
        <f t="shared" si="133"/>
        <v>78</v>
      </c>
    </row>
    <row r="176" spans="22:58" x14ac:dyDescent="0.3">
      <c r="V176" s="29">
        <v>2.72</v>
      </c>
      <c r="W176" s="38">
        <f t="shared" si="117"/>
        <v>5248.0746024977288</v>
      </c>
      <c r="X176" s="30">
        <f t="shared" si="102"/>
        <v>2.6066753699001226</v>
      </c>
      <c r="Y176" s="31">
        <f t="shared" si="103"/>
        <v>-9.7516471575715329</v>
      </c>
      <c r="Z176" s="31">
        <f t="shared" si="104"/>
        <v>-71.01018513171411</v>
      </c>
      <c r="AA176" s="31">
        <f t="shared" si="105"/>
        <v>1.3586259846274599E-2</v>
      </c>
      <c r="AB176" s="31">
        <f t="shared" si="106"/>
        <v>-3.2038133762904701</v>
      </c>
      <c r="AC176" s="31">
        <f t="shared" si="118"/>
        <v>1.0430079349548066E-3</v>
      </c>
      <c r="AD176" s="31">
        <f t="shared" si="107"/>
        <v>0.88790313872353011</v>
      </c>
      <c r="AE176" s="31">
        <f t="shared" si="119"/>
        <v>-7.1303425198901813</v>
      </c>
      <c r="AF176" s="31">
        <f t="shared" si="120"/>
        <v>-73.326095369281049</v>
      </c>
      <c r="AG176" s="31">
        <f t="shared" si="99"/>
        <v>92.110410468749379</v>
      </c>
      <c r="AH176" s="31">
        <f t="shared" si="108"/>
        <v>-87.998136081576718</v>
      </c>
      <c r="AI176" s="31">
        <f t="shared" si="109"/>
        <v>-89.9977185243999</v>
      </c>
      <c r="AJ176" s="31">
        <f t="shared" si="121"/>
        <v>7.5863879578615769</v>
      </c>
      <c r="AK176" s="31">
        <f t="shared" si="110"/>
        <v>65.321685407524853</v>
      </c>
      <c r="AL176" s="32">
        <f t="shared" si="111"/>
        <v>-1.8847827880823391E-2</v>
      </c>
      <c r="AM176" s="31">
        <f t="shared" si="112"/>
        <v>-3.7731498523326983</v>
      </c>
      <c r="AN176" s="31">
        <f t="shared" si="122"/>
        <v>11.679814517153416</v>
      </c>
      <c r="AO176" s="31">
        <f t="shared" si="123"/>
        <v>-28.449182969207744</v>
      </c>
      <c r="AP176" s="30">
        <f t="shared" si="100"/>
        <v>23.609121289162623</v>
      </c>
      <c r="AQ176" s="30">
        <f t="shared" si="101"/>
        <v>-27.95880017344075</v>
      </c>
      <c r="AR176" s="31">
        <f t="shared" si="124"/>
        <v>0.19979311298510538</v>
      </c>
      <c r="AS176" s="33">
        <f t="shared" si="125"/>
        <v>-101.77527833848879</v>
      </c>
      <c r="AT176" s="31">
        <f t="shared" si="113"/>
        <v>1.1976947134591E-12</v>
      </c>
      <c r="AU176" s="31">
        <f t="shared" si="114"/>
        <v>3.0084504090748536E-5</v>
      </c>
      <c r="AV176" s="32">
        <f t="shared" si="115"/>
        <v>-1.9286549331065743E-15</v>
      </c>
      <c r="AW176" s="31">
        <f t="shared" si="116"/>
        <v>-1.203380163630052E-6</v>
      </c>
      <c r="AX176" s="34">
        <f t="shared" si="126"/>
        <v>1.1957660585259933E-12</v>
      </c>
      <c r="AY176" s="35">
        <f t="shared" si="127"/>
        <v>2.8881123927118483E-5</v>
      </c>
      <c r="AZ176" s="10">
        <f t="shared" si="128"/>
        <v>0.19979311298630115</v>
      </c>
      <c r="BA176" s="10">
        <f t="shared" si="129"/>
        <v>-101.77524945736486</v>
      </c>
      <c r="BB176" s="10">
        <f t="shared" si="130"/>
        <v>78.224750542635135</v>
      </c>
      <c r="BC176" s="37"/>
      <c r="BD176" s="46">
        <f t="shared" si="131"/>
        <v>0</v>
      </c>
      <c r="BE176" s="46">
        <f t="shared" si="132"/>
        <v>-102</v>
      </c>
      <c r="BF176" s="46">
        <f t="shared" si="133"/>
        <v>78</v>
      </c>
    </row>
    <row r="177" spans="22:58" x14ac:dyDescent="0.3">
      <c r="V177" s="29">
        <v>2.73</v>
      </c>
      <c r="W177" s="36">
        <f t="shared" si="117"/>
        <v>5370.3179637025296</v>
      </c>
      <c r="X177" s="30">
        <f t="shared" si="102"/>
        <v>2.6066753699001226</v>
      </c>
      <c r="Y177" s="31">
        <f t="shared" si="103"/>
        <v>-9.930900862167146</v>
      </c>
      <c r="Z177" s="31">
        <f t="shared" si="104"/>
        <v>-71.412441640762481</v>
      </c>
      <c r="AA177" s="31">
        <f t="shared" si="105"/>
        <v>1.4225512997623344E-2</v>
      </c>
      <c r="AB177" s="31">
        <f t="shared" si="106"/>
        <v>-3.2782788568307741</v>
      </c>
      <c r="AC177" s="31">
        <f t="shared" si="118"/>
        <v>1.0921572042723341E-3</v>
      </c>
      <c r="AD177" s="31">
        <f t="shared" si="107"/>
        <v>0.90858163207694098</v>
      </c>
      <c r="AE177" s="31">
        <f t="shared" si="119"/>
        <v>-7.3089078220651276</v>
      </c>
      <c r="AF177" s="31">
        <f t="shared" si="120"/>
        <v>-73.782138865516316</v>
      </c>
      <c r="AG177" s="31">
        <f t="shared" si="99"/>
        <v>92.110410468749379</v>
      </c>
      <c r="AH177" s="31">
        <f t="shared" si="108"/>
        <v>-88.198136081266796</v>
      </c>
      <c r="AI177" s="31">
        <f t="shared" si="109"/>
        <v>-89.997770457124844</v>
      </c>
      <c r="AJ177" s="31">
        <f t="shared" si="121"/>
        <v>7.752179074597918</v>
      </c>
      <c r="AK177" s="31">
        <f t="shared" si="110"/>
        <v>65.818447912676973</v>
      </c>
      <c r="AL177" s="32">
        <f t="shared" si="111"/>
        <v>-1.9734083502742014E-2</v>
      </c>
      <c r="AM177" s="31">
        <f t="shared" si="112"/>
        <v>-3.8607750181716911</v>
      </c>
      <c r="AN177" s="31">
        <f t="shared" si="122"/>
        <v>11.64471937857776</v>
      </c>
      <c r="AO177" s="31">
        <f t="shared" si="123"/>
        <v>-28.040097562619561</v>
      </c>
      <c r="AP177" s="30">
        <f t="shared" si="100"/>
        <v>23.609121289162623</v>
      </c>
      <c r="AQ177" s="30">
        <f t="shared" si="101"/>
        <v>-27.95880017344075</v>
      </c>
      <c r="AR177" s="31">
        <f t="shared" si="124"/>
        <v>-1.3867327765495929E-2</v>
      </c>
      <c r="AS177" s="33">
        <f t="shared" si="125"/>
        <v>-101.82223642813588</v>
      </c>
      <c r="AT177" s="31">
        <f t="shared" si="113"/>
        <v>1.2536257065191828E-12</v>
      </c>
      <c r="AU177" s="31">
        <f t="shared" si="114"/>
        <v>3.0785262212304527E-5</v>
      </c>
      <c r="AV177" s="32">
        <f t="shared" si="115"/>
        <v>-1.9286549331065743E-15</v>
      </c>
      <c r="AW177" s="31">
        <f t="shared" si="116"/>
        <v>-1.2314104884922993E-6</v>
      </c>
      <c r="AX177" s="34">
        <f t="shared" si="126"/>
        <v>1.2516970515860761E-12</v>
      </c>
      <c r="AY177" s="35">
        <f t="shared" si="127"/>
        <v>2.9553851723812226E-5</v>
      </c>
      <c r="AZ177" s="10">
        <f t="shared" si="128"/>
        <v>-1.3867327764244233E-2</v>
      </c>
      <c r="BA177" s="10">
        <f t="shared" si="129"/>
        <v>-101.82220687428416</v>
      </c>
      <c r="BB177" s="10">
        <f t="shared" si="130"/>
        <v>78.177793125715837</v>
      </c>
      <c r="BC177" s="48"/>
      <c r="BD177" s="46">
        <f t="shared" si="131"/>
        <v>0</v>
      </c>
      <c r="BE177" s="46">
        <f t="shared" si="132"/>
        <v>-102</v>
      </c>
      <c r="BF177" s="46">
        <f t="shared" si="133"/>
        <v>78</v>
      </c>
    </row>
    <row r="178" spans="22:58" x14ac:dyDescent="0.3">
      <c r="V178" s="29">
        <v>2.74</v>
      </c>
      <c r="W178" s="38">
        <f t="shared" si="117"/>
        <v>5495.4087385762532</v>
      </c>
      <c r="X178" s="30">
        <f t="shared" si="102"/>
        <v>2.6066753699001226</v>
      </c>
      <c r="Y178" s="31">
        <f t="shared" si="103"/>
        <v>-10.110995358074996</v>
      </c>
      <c r="Z178" s="31">
        <f t="shared" si="104"/>
        <v>-71.807385660164272</v>
      </c>
      <c r="AA178" s="31">
        <f t="shared" si="105"/>
        <v>1.4894792386989528E-2</v>
      </c>
      <c r="AB178" s="31">
        <f t="shared" si="106"/>
        <v>-3.3544673835439101</v>
      </c>
      <c r="AC178" s="31">
        <f t="shared" si="118"/>
        <v>1.1436222111341288E-3</v>
      </c>
      <c r="AD178" s="31">
        <f t="shared" si="107"/>
        <v>0.92974154432768408</v>
      </c>
      <c r="AE178" s="31">
        <f t="shared" si="119"/>
        <v>-7.4882815735767503</v>
      </c>
      <c r="AF178" s="31">
        <f t="shared" si="120"/>
        <v>-74.232111499380494</v>
      </c>
      <c r="AG178" s="31">
        <f t="shared" si="99"/>
        <v>92.110410468749379</v>
      </c>
      <c r="AH178" s="31">
        <f t="shared" si="108"/>
        <v>-88.398136080970829</v>
      </c>
      <c r="AI178" s="31">
        <f t="shared" si="109"/>
        <v>-89.997821207716612</v>
      </c>
      <c r="AJ178" s="31">
        <f t="shared" si="121"/>
        <v>7.9192563658910275</v>
      </c>
      <c r="AK178" s="31">
        <f t="shared" si="110"/>
        <v>66.307669062691957</v>
      </c>
      <c r="AL178" s="32">
        <f t="shared" si="111"/>
        <v>-2.0661913263697766E-2</v>
      </c>
      <c r="AM178" s="31">
        <f t="shared" si="112"/>
        <v>-3.9504225127342991</v>
      </c>
      <c r="AN178" s="31">
        <f t="shared" si="122"/>
        <v>11.610868840405878</v>
      </c>
      <c r="AO178" s="31">
        <f t="shared" si="123"/>
        <v>-27.640574657758954</v>
      </c>
      <c r="AP178" s="30">
        <f t="shared" si="100"/>
        <v>23.609121289162623</v>
      </c>
      <c r="AQ178" s="30">
        <f t="shared" si="101"/>
        <v>-27.95880017344075</v>
      </c>
      <c r="AR178" s="31">
        <f t="shared" si="124"/>
        <v>-0.22709161744899831</v>
      </c>
      <c r="AS178" s="33">
        <f t="shared" si="125"/>
        <v>-101.87268615713944</v>
      </c>
      <c r="AT178" s="31">
        <f t="shared" si="113"/>
        <v>1.3114853545123715E-12</v>
      </c>
      <c r="AU178" s="31">
        <f t="shared" si="114"/>
        <v>3.1502343087376615E-5</v>
      </c>
      <c r="AV178" s="32">
        <f t="shared" si="115"/>
        <v>-1.9286549331065743E-15</v>
      </c>
      <c r="AW178" s="31">
        <f t="shared" si="116"/>
        <v>-1.2600937234951911E-6</v>
      </c>
      <c r="AX178" s="34">
        <f t="shared" si="126"/>
        <v>1.3095566995792648E-12</v>
      </c>
      <c r="AY178" s="35">
        <f t="shared" si="127"/>
        <v>3.0242249363881425E-5</v>
      </c>
      <c r="AZ178" s="10">
        <f t="shared" si="128"/>
        <v>-0.22709161744768874</v>
      </c>
      <c r="BA178" s="10">
        <f t="shared" si="129"/>
        <v>-101.87265591489007</v>
      </c>
      <c r="BB178" s="10">
        <f t="shared" si="130"/>
        <v>78.127344085109925</v>
      </c>
      <c r="BC178" s="37"/>
      <c r="BD178" s="46">
        <f t="shared" si="131"/>
        <v>0</v>
      </c>
      <c r="BE178" s="46">
        <f t="shared" si="132"/>
        <v>-102</v>
      </c>
      <c r="BF178" s="46">
        <f t="shared" si="133"/>
        <v>78</v>
      </c>
    </row>
    <row r="179" spans="22:58" x14ac:dyDescent="0.3">
      <c r="V179" s="29">
        <v>2.75</v>
      </c>
      <c r="W179" s="36">
        <f t="shared" si="117"/>
        <v>5623.4132519034929</v>
      </c>
      <c r="X179" s="30">
        <f t="shared" si="102"/>
        <v>2.6066753699001226</v>
      </c>
      <c r="Y179" s="31">
        <f t="shared" si="103"/>
        <v>-10.291900200628309</v>
      </c>
      <c r="Z179" s="31">
        <f t="shared" si="104"/>
        <v>-72.195076419487094</v>
      </c>
      <c r="AA179" s="31">
        <f t="shared" si="105"/>
        <v>1.5595503413102944E-2</v>
      </c>
      <c r="AB179" s="31">
        <f t="shared" si="106"/>
        <v>-3.4324182742469511</v>
      </c>
      <c r="AC179" s="31">
        <f t="shared" si="118"/>
        <v>1.1975120353889365E-3</v>
      </c>
      <c r="AD179" s="31">
        <f t="shared" si="107"/>
        <v>0.95139407164006773</v>
      </c>
      <c r="AE179" s="31">
        <f t="shared" si="119"/>
        <v>-7.6684318152796953</v>
      </c>
      <c r="AF179" s="31">
        <f t="shared" si="120"/>
        <v>-74.676100622093983</v>
      </c>
      <c r="AG179" s="31">
        <f t="shared" si="99"/>
        <v>92.110410468749379</v>
      </c>
      <c r="AH179" s="31">
        <f t="shared" si="108"/>
        <v>-88.598136080688178</v>
      </c>
      <c r="AI179" s="31">
        <f t="shared" si="109"/>
        <v>-89.997870803083899</v>
      </c>
      <c r="AJ179" s="31">
        <f t="shared" si="121"/>
        <v>8.087580714492157</v>
      </c>
      <c r="AK179" s="31">
        <f t="shared" si="110"/>
        <v>66.78932285072672</v>
      </c>
      <c r="AL179" s="32">
        <f t="shared" si="111"/>
        <v>-2.1633257885712003E-2</v>
      </c>
      <c r="AM179" s="31">
        <f t="shared" si="112"/>
        <v>-4.042138111585678</v>
      </c>
      <c r="AN179" s="31">
        <f t="shared" si="122"/>
        <v>11.578221844667645</v>
      </c>
      <c r="AO179" s="31">
        <f t="shared" si="123"/>
        <v>-27.250686063942858</v>
      </c>
      <c r="AP179" s="30">
        <f t="shared" si="100"/>
        <v>23.609121289162623</v>
      </c>
      <c r="AQ179" s="30">
        <f t="shared" si="101"/>
        <v>-27.95880017344075</v>
      </c>
      <c r="AR179" s="31">
        <f t="shared" si="124"/>
        <v>-0.43988885489017804</v>
      </c>
      <c r="AS179" s="33">
        <f t="shared" si="125"/>
        <v>-101.92678668603685</v>
      </c>
      <c r="AT179" s="31">
        <f t="shared" si="113"/>
        <v>1.3751309673048787E-12</v>
      </c>
      <c r="AU179" s="31">
        <f t="shared" si="114"/>
        <v>3.2236126921736353E-5</v>
      </c>
      <c r="AV179" s="32">
        <f t="shared" si="115"/>
        <v>-1.9286549331065743E-15</v>
      </c>
      <c r="AW179" s="31">
        <f t="shared" si="116"/>
        <v>-1.2894450768695902E-6</v>
      </c>
      <c r="AX179" s="34">
        <f t="shared" si="126"/>
        <v>1.373202312371772E-12</v>
      </c>
      <c r="AY179" s="35">
        <f t="shared" si="127"/>
        <v>3.094668184486676E-5</v>
      </c>
      <c r="AZ179" s="10">
        <f t="shared" si="128"/>
        <v>-0.43988885488880486</v>
      </c>
      <c r="BA179" s="10">
        <f t="shared" si="129"/>
        <v>-101.926755739355</v>
      </c>
      <c r="BB179" s="10">
        <f t="shared" si="130"/>
        <v>78.073244260644998</v>
      </c>
      <c r="BC179" s="48"/>
      <c r="BD179" s="46">
        <f t="shared" si="131"/>
        <v>0</v>
      </c>
      <c r="BE179" s="46">
        <f t="shared" si="132"/>
        <v>-102</v>
      </c>
      <c r="BF179" s="46">
        <f t="shared" si="133"/>
        <v>78</v>
      </c>
    </row>
    <row r="180" spans="22:58" x14ac:dyDescent="0.3">
      <c r="V180" s="29">
        <v>2.76</v>
      </c>
      <c r="W180" s="38">
        <f t="shared" si="117"/>
        <v>5754.3993733715706</v>
      </c>
      <c r="X180" s="30">
        <f t="shared" si="102"/>
        <v>2.6066753699001226</v>
      </c>
      <c r="Y180" s="31">
        <f t="shared" si="103"/>
        <v>-10.47358575607522</v>
      </c>
      <c r="Z180" s="31">
        <f t="shared" si="104"/>
        <v>-72.575577424290842</v>
      </c>
      <c r="AA180" s="31">
        <f t="shared" si="105"/>
        <v>1.632911677884601E-2</v>
      </c>
      <c r="AB180" s="31">
        <f t="shared" si="106"/>
        <v>-3.5121717046100307</v>
      </c>
      <c r="AC180" s="31">
        <f t="shared" si="118"/>
        <v>1.253940892113069E-3</v>
      </c>
      <c r="AD180" s="31">
        <f t="shared" si="107"/>
        <v>0.97355066971814952</v>
      </c>
      <c r="AE180" s="31">
        <f t="shared" si="119"/>
        <v>-7.8493273285041392</v>
      </c>
      <c r="AF180" s="31">
        <f t="shared" si="120"/>
        <v>-75.114198459182717</v>
      </c>
      <c r="AG180" s="31">
        <f t="shared" si="99"/>
        <v>92.110410468749379</v>
      </c>
      <c r="AH180" s="31">
        <f t="shared" si="108"/>
        <v>-88.798136080418232</v>
      </c>
      <c r="AI180" s="31">
        <f t="shared" si="109"/>
        <v>-89.997919269522797</v>
      </c>
      <c r="AJ180" s="31">
        <f t="shared" si="121"/>
        <v>8.257113498588426</v>
      </c>
      <c r="AK180" s="31">
        <f t="shared" si="110"/>
        <v>67.263392294556766</v>
      </c>
      <c r="AL180" s="32">
        <f t="shared" si="111"/>
        <v>-2.2650147772451015E-2</v>
      </c>
      <c r="AM180" s="31">
        <f t="shared" si="112"/>
        <v>-4.1359685624229643</v>
      </c>
      <c r="AN180" s="31">
        <f t="shared" si="122"/>
        <v>11.546737739147122</v>
      </c>
      <c r="AO180" s="31">
        <f t="shared" si="123"/>
        <v>-26.870495537388994</v>
      </c>
      <c r="AP180" s="30">
        <f t="shared" si="100"/>
        <v>23.609121289162623</v>
      </c>
      <c r="AQ180" s="30">
        <f t="shared" si="101"/>
        <v>-27.95880017344075</v>
      </c>
      <c r="AR180" s="31">
        <f t="shared" si="124"/>
        <v>-0.65226847363514295</v>
      </c>
      <c r="AS180" s="33">
        <f t="shared" si="125"/>
        <v>-101.98469399657171</v>
      </c>
      <c r="AT180" s="31">
        <f t="shared" si="113"/>
        <v>1.4387765800973853E-12</v>
      </c>
      <c r="AU180" s="31">
        <f t="shared" si="114"/>
        <v>3.2987002777285605E-5</v>
      </c>
      <c r="AV180" s="32">
        <f t="shared" si="115"/>
        <v>-1.9286549331065743E-15</v>
      </c>
      <c r="AW180" s="31">
        <f t="shared" si="116"/>
        <v>-1.3194801110915698E-6</v>
      </c>
      <c r="AX180" s="34">
        <f t="shared" si="126"/>
        <v>1.4368479251642787E-12</v>
      </c>
      <c r="AY180" s="35">
        <f t="shared" si="127"/>
        <v>3.1667522666194037E-5</v>
      </c>
      <c r="AZ180" s="10">
        <f t="shared" si="128"/>
        <v>-0.6522684736337061</v>
      </c>
      <c r="BA180" s="10">
        <f t="shared" si="129"/>
        <v>-101.98466232904904</v>
      </c>
      <c r="BB180" s="10">
        <f t="shared" si="130"/>
        <v>78.015337670950956</v>
      </c>
      <c r="BC180" s="37"/>
      <c r="BD180" s="46">
        <f t="shared" si="131"/>
        <v>-1</v>
      </c>
      <c r="BE180" s="46">
        <f t="shared" si="132"/>
        <v>-102</v>
      </c>
      <c r="BF180" s="46">
        <f t="shared" si="133"/>
        <v>78</v>
      </c>
    </row>
    <row r="181" spans="22:58" x14ac:dyDescent="0.3">
      <c r="V181" s="29">
        <v>2.77</v>
      </c>
      <c r="W181" s="36">
        <f t="shared" si="117"/>
        <v>5888.4365535558954</v>
      </c>
      <c r="X181" s="30">
        <f t="shared" si="102"/>
        <v>2.6066753699001226</v>
      </c>
      <c r="Y181" s="31">
        <f t="shared" si="103"/>
        <v>-10.656023203899245</v>
      </c>
      <c r="Z181" s="31">
        <f t="shared" si="104"/>
        <v>-72.948956124406664</v>
      </c>
      <c r="AA181" s="31">
        <f t="shared" si="105"/>
        <v>1.7097171479932768E-2</v>
      </c>
      <c r="AB181" s="31">
        <f t="shared" si="106"/>
        <v>-3.5937687240477012</v>
      </c>
      <c r="AC181" s="31">
        <f t="shared" si="118"/>
        <v>1.3130283730953404E-3</v>
      </c>
      <c r="AD181" s="31">
        <f t="shared" si="107"/>
        <v>0.99622305976170289</v>
      </c>
      <c r="AE181" s="31">
        <f t="shared" si="119"/>
        <v>-8.0309376341460954</v>
      </c>
      <c r="AF181" s="31">
        <f t="shared" si="120"/>
        <v>-75.546501788692666</v>
      </c>
      <c r="AG181" s="31">
        <f t="shared" si="99"/>
        <v>92.110410468749379</v>
      </c>
      <c r="AH181" s="31">
        <f t="shared" si="108"/>
        <v>-88.998136080160464</v>
      </c>
      <c r="AI181" s="31">
        <f t="shared" si="109"/>
        <v>-89.997966632730865</v>
      </c>
      <c r="AJ181" s="31">
        <f t="shared" si="121"/>
        <v>8.4278166409333206</v>
      </c>
      <c r="AK181" s="31">
        <f t="shared" si="110"/>
        <v>67.729869052426437</v>
      </c>
      <c r="AL181" s="32">
        <f t="shared" si="111"/>
        <v>-2.3714707065874491E-2</v>
      </c>
      <c r="AM181" s="31">
        <f t="shared" si="112"/>
        <v>-4.2319616011136629</v>
      </c>
      <c r="AN181" s="31">
        <f t="shared" si="122"/>
        <v>11.516376322456361</v>
      </c>
      <c r="AO181" s="31">
        <f t="shared" si="123"/>
        <v>-26.500059181418091</v>
      </c>
      <c r="AP181" s="30">
        <f t="shared" si="100"/>
        <v>23.609121289162623</v>
      </c>
      <c r="AQ181" s="30">
        <f t="shared" si="101"/>
        <v>-27.95880017344075</v>
      </c>
      <c r="AR181" s="31">
        <f t="shared" si="124"/>
        <v>-0.86424019596785939</v>
      </c>
      <c r="AS181" s="33">
        <f t="shared" si="125"/>
        <v>-102.04656097011076</v>
      </c>
      <c r="AT181" s="31">
        <f t="shared" si="113"/>
        <v>1.5082081576892103E-12</v>
      </c>
      <c r="AU181" s="31">
        <f t="shared" si="114"/>
        <v>3.3755368778341982E-5</v>
      </c>
      <c r="AV181" s="32">
        <f t="shared" si="115"/>
        <v>-3.8573098662131493E-15</v>
      </c>
      <c r="AW181" s="31">
        <f t="shared" si="116"/>
        <v>-1.3502147511338353E-6</v>
      </c>
      <c r="AX181" s="34">
        <f t="shared" si="126"/>
        <v>1.5043508478229972E-12</v>
      </c>
      <c r="AY181" s="35">
        <f t="shared" si="127"/>
        <v>3.2405154027208149E-5</v>
      </c>
      <c r="AZ181" s="10">
        <f t="shared" si="128"/>
        <v>-0.86424019596635504</v>
      </c>
      <c r="BA181" s="10">
        <f t="shared" si="129"/>
        <v>-102.04652856495673</v>
      </c>
      <c r="BB181" s="10">
        <f t="shared" si="130"/>
        <v>77.953471435043269</v>
      </c>
      <c r="BC181" s="48"/>
      <c r="BD181" s="46">
        <f t="shared" si="131"/>
        <v>-1</v>
      </c>
      <c r="BE181" s="46">
        <f t="shared" si="132"/>
        <v>-102</v>
      </c>
      <c r="BF181" s="46">
        <f t="shared" si="133"/>
        <v>78</v>
      </c>
    </row>
    <row r="182" spans="22:58" x14ac:dyDescent="0.3">
      <c r="V182" s="29">
        <v>2.78</v>
      </c>
      <c r="W182" s="38">
        <f t="shared" si="117"/>
        <v>6025.5958607435778</v>
      </c>
      <c r="X182" s="30">
        <f t="shared" si="102"/>
        <v>2.6066753699001226</v>
      </c>
      <c r="Y182" s="31">
        <f t="shared" si="103"/>
        <v>-10.839184536748604</v>
      </c>
      <c r="Z182" s="31">
        <f t="shared" si="104"/>
        <v>-73.315283593403365</v>
      </c>
      <c r="AA182" s="31">
        <f t="shared" si="105"/>
        <v>1.7901277925965305E-2</v>
      </c>
      <c r="AB182" s="31">
        <f t="shared" si="106"/>
        <v>-3.6772512716946792</v>
      </c>
      <c r="AC182" s="31">
        <f t="shared" si="118"/>
        <v>1.3748996996429739E-3</v>
      </c>
      <c r="AD182" s="31">
        <f t="shared" si="107"/>
        <v>1.0194232345545404</v>
      </c>
      <c r="AE182" s="31">
        <f t="shared" si="119"/>
        <v>-8.2132329892228739</v>
      </c>
      <c r="AF182" s="31">
        <f t="shared" si="120"/>
        <v>-75.973111630543499</v>
      </c>
      <c r="AG182" s="31">
        <f t="shared" si="99"/>
        <v>92.110410468749379</v>
      </c>
      <c r="AH182" s="31">
        <f t="shared" si="108"/>
        <v>-89.198136079914278</v>
      </c>
      <c r="AI182" s="31">
        <f t="shared" si="109"/>
        <v>-89.998012917820688</v>
      </c>
      <c r="AJ182" s="31">
        <f t="shared" si="121"/>
        <v>8.5996526532525692</v>
      </c>
      <c r="AK182" s="31">
        <f t="shared" si="110"/>
        <v>68.188753033397433</v>
      </c>
      <c r="AL182" s="32">
        <f t="shared" si="111"/>
        <v>-2.4829157877939267E-2</v>
      </c>
      <c r="AM182" s="31">
        <f t="shared" si="112"/>
        <v>-4.3301659676504043</v>
      </c>
      <c r="AN182" s="31">
        <f t="shared" si="122"/>
        <v>11.487097884209732</v>
      </c>
      <c r="AO182" s="31">
        <f t="shared" si="123"/>
        <v>-26.139425852073661</v>
      </c>
      <c r="AP182" s="30">
        <f t="shared" si="100"/>
        <v>23.609121289162623</v>
      </c>
      <c r="AQ182" s="30">
        <f t="shared" si="101"/>
        <v>-27.95880017344075</v>
      </c>
      <c r="AR182" s="31">
        <f t="shared" si="124"/>
        <v>-1.0758139892912695</v>
      </c>
      <c r="AS182" s="33">
        <f t="shared" si="125"/>
        <v>-102.11253748261716</v>
      </c>
      <c r="AT182" s="31">
        <f t="shared" si="113"/>
        <v>1.5776397352810343E-12</v>
      </c>
      <c r="AU182" s="31">
        <f t="shared" si="114"/>
        <v>3.4541632322729693E-5</v>
      </c>
      <c r="AV182" s="32">
        <f t="shared" si="115"/>
        <v>-3.8573098662131493E-15</v>
      </c>
      <c r="AW182" s="31">
        <f t="shared" si="116"/>
        <v>-1.3816652929093548E-6</v>
      </c>
      <c r="AX182" s="34">
        <f t="shared" si="126"/>
        <v>1.5737824254148212E-12</v>
      </c>
      <c r="AY182" s="35">
        <f t="shared" si="127"/>
        <v>3.3159967029820341E-5</v>
      </c>
      <c r="AZ182" s="10">
        <f t="shared" si="128"/>
        <v>-1.0758139892896956</v>
      </c>
      <c r="BA182" s="10">
        <f t="shared" si="129"/>
        <v>-102.11250432265012</v>
      </c>
      <c r="BB182" s="10">
        <f t="shared" si="130"/>
        <v>77.887495677349875</v>
      </c>
      <c r="BC182" s="37"/>
      <c r="BD182" s="46">
        <f t="shared" si="131"/>
        <v>-1</v>
      </c>
      <c r="BE182" s="46">
        <f t="shared" si="132"/>
        <v>-102</v>
      </c>
      <c r="BF182" s="46">
        <f t="shared" si="133"/>
        <v>78</v>
      </c>
    </row>
    <row r="183" spans="22:58" x14ac:dyDescent="0.3">
      <c r="V183" s="29">
        <v>2.79</v>
      </c>
      <c r="W183" s="36">
        <f t="shared" si="117"/>
        <v>6165.9500186148271</v>
      </c>
      <c r="X183" s="30">
        <f t="shared" si="102"/>
        <v>2.6066753699001226</v>
      </c>
      <c r="Y183" s="31">
        <f t="shared" si="103"/>
        <v>-11.023042558168783</v>
      </c>
      <c r="Z183" s="31">
        <f t="shared" si="104"/>
        <v>-73.674634219636516</v>
      </c>
      <c r="AA183" s="31">
        <f t="shared" si="105"/>
        <v>1.8743121199300761E-2</v>
      </c>
      <c r="AB183" s="31">
        <f t="shared" si="106"/>
        <v>-3.7626621924483086</v>
      </c>
      <c r="AC183" s="31">
        <f t="shared" si="118"/>
        <v>1.4396859872571428E-3</v>
      </c>
      <c r="AD183" s="31">
        <f t="shared" si="107"/>
        <v>1.0431634646878145</v>
      </c>
      <c r="AE183" s="31">
        <f t="shared" si="119"/>
        <v>-8.3961843810821026</v>
      </c>
      <c r="AF183" s="31">
        <f t="shared" si="120"/>
        <v>-76.394132947397011</v>
      </c>
      <c r="AG183" s="31">
        <f t="shared" si="99"/>
        <v>92.110410468749379</v>
      </c>
      <c r="AH183" s="31">
        <f t="shared" si="108"/>
        <v>-89.398136079679176</v>
      </c>
      <c r="AI183" s="31">
        <f t="shared" si="109"/>
        <v>-89.998058149333247</v>
      </c>
      <c r="AJ183" s="31">
        <f t="shared" si="121"/>
        <v>8.7725846760521051</v>
      </c>
      <c r="AK183" s="31">
        <f t="shared" si="110"/>
        <v>68.640052004446403</v>
      </c>
      <c r="AL183" s="32">
        <f t="shared" si="111"/>
        <v>-2.5995824704127288E-2</v>
      </c>
      <c r="AM183" s="31">
        <f t="shared" si="112"/>
        <v>-4.430631421989224</v>
      </c>
      <c r="AN183" s="31">
        <f t="shared" si="122"/>
        <v>11.45886324041818</v>
      </c>
      <c r="AO183" s="31">
        <f t="shared" si="123"/>
        <v>-25.788637566876069</v>
      </c>
      <c r="AP183" s="30">
        <f t="shared" si="100"/>
        <v>23.609121289162623</v>
      </c>
      <c r="AQ183" s="30">
        <f t="shared" si="101"/>
        <v>-27.95880017344075</v>
      </c>
      <c r="AR183" s="31">
        <f t="shared" si="124"/>
        <v>-1.2870000249420492</v>
      </c>
      <c r="AS183" s="33">
        <f t="shared" si="125"/>
        <v>-102.18277051427307</v>
      </c>
      <c r="AT183" s="31">
        <f t="shared" si="113"/>
        <v>1.6528572776721768E-12</v>
      </c>
      <c r="AU183" s="31">
        <f t="shared" si="114"/>
        <v>3.5346210297787515E-5</v>
      </c>
      <c r="AV183" s="32">
        <f t="shared" si="115"/>
        <v>-3.8573098662131493E-15</v>
      </c>
      <c r="AW183" s="31">
        <f t="shared" si="116"/>
        <v>-1.4138484119116794E-6</v>
      </c>
      <c r="AX183" s="34">
        <f t="shared" si="126"/>
        <v>1.6489999678059637E-12</v>
      </c>
      <c r="AY183" s="35">
        <f t="shared" si="127"/>
        <v>3.3932361885875839E-5</v>
      </c>
      <c r="AZ183" s="10">
        <f t="shared" si="128"/>
        <v>-1.2870000249404003</v>
      </c>
      <c r="BA183" s="10">
        <f t="shared" si="129"/>
        <v>-102.18273658191119</v>
      </c>
      <c r="BB183" s="10">
        <f t="shared" si="130"/>
        <v>77.817263418088814</v>
      </c>
      <c r="BC183" s="48"/>
      <c r="BD183" s="46">
        <f t="shared" si="131"/>
        <v>-1</v>
      </c>
      <c r="BE183" s="46">
        <f t="shared" si="132"/>
        <v>-102</v>
      </c>
      <c r="BF183" s="46">
        <f t="shared" si="133"/>
        <v>78</v>
      </c>
    </row>
    <row r="184" spans="22:58" x14ac:dyDescent="0.3">
      <c r="V184" s="29">
        <v>2.8</v>
      </c>
      <c r="W184" s="38">
        <f t="shared" si="117"/>
        <v>6309.5734448019321</v>
      </c>
      <c r="X184" s="30">
        <f t="shared" si="102"/>
        <v>2.6066753699001226</v>
      </c>
      <c r="Y184" s="31">
        <f t="shared" si="103"/>
        <v>-11.207570878326163</v>
      </c>
      <c r="Z184" s="31">
        <f t="shared" si="104"/>
        <v>-74.027085409173267</v>
      </c>
      <c r="AA184" s="31">
        <f t="shared" si="105"/>
        <v>1.9624464457350683E-2</v>
      </c>
      <c r="AB184" s="31">
        <f t="shared" si="106"/>
        <v>-3.850045253058286</v>
      </c>
      <c r="AC184" s="31">
        <f t="shared" si="118"/>
        <v>1.5075245227051445E-3</v>
      </c>
      <c r="AD184" s="31">
        <f t="shared" si="107"/>
        <v>1.0674563049209251</v>
      </c>
      <c r="AE184" s="31">
        <f t="shared" si="119"/>
        <v>-8.5797635194459847</v>
      </c>
      <c r="AF184" s="31">
        <f t="shared" si="120"/>
        <v>-76.809674357310627</v>
      </c>
      <c r="AG184" s="31">
        <f t="shared" si="99"/>
        <v>92.110410468749379</v>
      </c>
      <c r="AH184" s="31">
        <f t="shared" si="108"/>
        <v>-89.598136079454648</v>
      </c>
      <c r="AI184" s="31">
        <f t="shared" si="109"/>
        <v>-89.998102351250878</v>
      </c>
      <c r="AJ184" s="31">
        <f t="shared" si="121"/>
        <v>8.9465765139743585</v>
      </c>
      <c r="AK184" s="31">
        <f t="shared" si="110"/>
        <v>69.083781196396529</v>
      </c>
      <c r="AL184" s="32">
        <f t="shared" si="111"/>
        <v>-2.7217139025721954E-2</v>
      </c>
      <c r="AM184" s="31">
        <f t="shared" si="112"/>
        <v>-4.5334087597356607</v>
      </c>
      <c r="AN184" s="31">
        <f t="shared" si="122"/>
        <v>11.431633764243367</v>
      </c>
      <c r="AO184" s="31">
        <f t="shared" si="123"/>
        <v>-25.44772991459001</v>
      </c>
      <c r="AP184" s="30">
        <f t="shared" si="100"/>
        <v>23.609121289162623</v>
      </c>
      <c r="AQ184" s="30">
        <f t="shared" si="101"/>
        <v>-27.95880017344075</v>
      </c>
      <c r="AR184" s="31">
        <f t="shared" si="124"/>
        <v>-1.4978086394807448</v>
      </c>
      <c r="AS184" s="33">
        <f t="shared" si="125"/>
        <v>-102.25740427190064</v>
      </c>
      <c r="AT184" s="31">
        <f t="shared" si="113"/>
        <v>1.731932129929531E-12</v>
      </c>
      <c r="AU184" s="31">
        <f t="shared" si="114"/>
        <v>3.6169529301407532E-5</v>
      </c>
      <c r="AV184" s="32">
        <f t="shared" si="115"/>
        <v>-3.8573098662131493E-15</v>
      </c>
      <c r="AW184" s="31">
        <f t="shared" si="116"/>
        <v>-1.4467811720564932E-6</v>
      </c>
      <c r="AX184" s="34">
        <f t="shared" si="126"/>
        <v>1.7280748200633179E-12</v>
      </c>
      <c r="AY184" s="35">
        <f t="shared" si="127"/>
        <v>3.4722748129351042E-5</v>
      </c>
      <c r="AZ184" s="10">
        <f t="shared" si="128"/>
        <v>-1.4978086394790167</v>
      </c>
      <c r="BA184" s="10">
        <f t="shared" si="129"/>
        <v>-102.25736954915251</v>
      </c>
      <c r="BB184" s="10">
        <f t="shared" si="130"/>
        <v>77.742630450847486</v>
      </c>
      <c r="BC184" s="37"/>
      <c r="BD184" s="46">
        <f t="shared" si="131"/>
        <v>-1</v>
      </c>
      <c r="BE184" s="46">
        <f t="shared" si="132"/>
        <v>-102</v>
      </c>
      <c r="BF184" s="46">
        <f t="shared" si="133"/>
        <v>78</v>
      </c>
    </row>
    <row r="185" spans="22:58" x14ac:dyDescent="0.3">
      <c r="V185" s="29">
        <v>2.81</v>
      </c>
      <c r="W185" s="36">
        <f t="shared" si="117"/>
        <v>6456.5422903465596</v>
      </c>
      <c r="X185" s="30">
        <f t="shared" si="102"/>
        <v>2.6066753699001226</v>
      </c>
      <c r="Y185" s="31">
        <f t="shared" si="103"/>
        <v>-11.392743907904821</v>
      </c>
      <c r="Z185" s="31">
        <f t="shared" si="104"/>
        <v>-74.372717300795273</v>
      </c>
      <c r="AA185" s="31">
        <f t="shared" si="105"/>
        <v>2.0547152484102806E-2</v>
      </c>
      <c r="AB185" s="31">
        <f t="shared" si="106"/>
        <v>-3.9394451582425569</v>
      </c>
      <c r="AC185" s="31">
        <f t="shared" si="118"/>
        <v>1.5785590540985978E-3</v>
      </c>
      <c r="AD185" s="31">
        <f t="shared" si="107"/>
        <v>1.0923146006827642</v>
      </c>
      <c r="AE185" s="31">
        <f t="shared" si="119"/>
        <v>-8.7639428264664971</v>
      </c>
      <c r="AF185" s="31">
        <f t="shared" si="120"/>
        <v>-77.219847858355067</v>
      </c>
      <c r="AG185" s="31">
        <f t="shared" si="99"/>
        <v>92.110410468749379</v>
      </c>
      <c r="AH185" s="31">
        <f t="shared" si="108"/>
        <v>-89.798136079240237</v>
      </c>
      <c r="AI185" s="31">
        <f t="shared" si="109"/>
        <v>-89.998145547010026</v>
      </c>
      <c r="AJ185" s="31">
        <f t="shared" si="121"/>
        <v>9.1215926668664657</v>
      </c>
      <c r="AK185" s="31">
        <f t="shared" si="110"/>
        <v>69.519962910602317</v>
      </c>
      <c r="AL185" s="32">
        <f t="shared" si="111"/>
        <v>-2.849564410788822E-2</v>
      </c>
      <c r="AM185" s="31">
        <f t="shared" si="112"/>
        <v>-4.6385498276403254</v>
      </c>
      <c r="AN185" s="31">
        <f t="shared" si="122"/>
        <v>11.405371412267719</v>
      </c>
      <c r="AO185" s="31">
        <f t="shared" si="123"/>
        <v>-25.116732464048035</v>
      </c>
      <c r="AP185" s="30">
        <f t="shared" si="100"/>
        <v>23.609121289162623</v>
      </c>
      <c r="AQ185" s="30">
        <f t="shared" si="101"/>
        <v>-27.95880017344075</v>
      </c>
      <c r="AR185" s="31">
        <f t="shared" si="124"/>
        <v>-1.708250298476905</v>
      </c>
      <c r="AS185" s="33">
        <f t="shared" si="125"/>
        <v>-102.33658032240311</v>
      </c>
      <c r="AT185" s="31">
        <f t="shared" si="113"/>
        <v>1.8129356371199907E-12</v>
      </c>
      <c r="AU185" s="31">
        <f t="shared" si="114"/>
        <v>3.7012025868223522E-5</v>
      </c>
      <c r="AV185" s="32">
        <f t="shared" si="115"/>
        <v>-3.8573098662131493E-15</v>
      </c>
      <c r="AW185" s="31">
        <f t="shared" si="116"/>
        <v>-1.4804810347291466E-6</v>
      </c>
      <c r="AX185" s="34">
        <f t="shared" si="126"/>
        <v>1.8090783272537776E-12</v>
      </c>
      <c r="AY185" s="35">
        <f t="shared" si="127"/>
        <v>3.5531544833494376E-5</v>
      </c>
      <c r="AZ185" s="10">
        <f t="shared" si="128"/>
        <v>-1.708250298475096</v>
      </c>
      <c r="BA185" s="10">
        <f t="shared" si="129"/>
        <v>-102.33654479085827</v>
      </c>
      <c r="BB185" s="10">
        <f t="shared" si="130"/>
        <v>77.663455209141731</v>
      </c>
      <c r="BC185" s="48"/>
      <c r="BD185" s="46">
        <f t="shared" si="131"/>
        <v>-2</v>
      </c>
      <c r="BE185" s="46">
        <f t="shared" si="132"/>
        <v>-102</v>
      </c>
      <c r="BF185" s="46">
        <f t="shared" si="133"/>
        <v>78</v>
      </c>
    </row>
    <row r="186" spans="22:58" x14ac:dyDescent="0.3">
      <c r="V186" s="29">
        <v>2.82</v>
      </c>
      <c r="W186" s="38">
        <f t="shared" si="117"/>
        <v>6606.9344800759645</v>
      </c>
      <c r="X186" s="30">
        <f t="shared" si="102"/>
        <v>2.6066753699001226</v>
      </c>
      <c r="Y186" s="31">
        <f t="shared" si="103"/>
        <v>-11.578536850350339</v>
      </c>
      <c r="Z186" s="31">
        <f t="shared" si="104"/>
        <v>-74.711612493196213</v>
      </c>
      <c r="AA186" s="31">
        <f t="shared" si="105"/>
        <v>2.1513115396862306E-2</v>
      </c>
      <c r="AB186" s="31">
        <f t="shared" si="106"/>
        <v>-4.0309075668060421</v>
      </c>
      <c r="AC186" s="31">
        <f t="shared" si="118"/>
        <v>1.6529400945498856E-3</v>
      </c>
      <c r="AD186" s="31">
        <f t="shared" si="107"/>
        <v>1.1177514947159535</v>
      </c>
      <c r="AE186" s="31">
        <f t="shared" si="119"/>
        <v>-8.9486954249588049</v>
      </c>
      <c r="AF186" s="31">
        <f t="shared" si="120"/>
        <v>-77.624768565286303</v>
      </c>
      <c r="AG186" s="31">
        <f t="shared" si="99"/>
        <v>92.110410468749379</v>
      </c>
      <c r="AH186" s="31">
        <f t="shared" si="108"/>
        <v>-89.998136079035476</v>
      </c>
      <c r="AI186" s="31">
        <f t="shared" si="109"/>
        <v>-89.998187759513655</v>
      </c>
      <c r="AJ186" s="31">
        <f t="shared" si="121"/>
        <v>9.297598356736918</v>
      </c>
      <c r="AK186" s="31">
        <f t="shared" si="110"/>
        <v>69.948626128136098</v>
      </c>
      <c r="AL186" s="32">
        <f t="shared" si="111"/>
        <v>-2.9834000000855794E-2</v>
      </c>
      <c r="AM186" s="31">
        <f t="shared" si="112"/>
        <v>-4.746107538862069</v>
      </c>
      <c r="AN186" s="31">
        <f t="shared" si="122"/>
        <v>11.380038746449966</v>
      </c>
      <c r="AO186" s="31">
        <f t="shared" si="123"/>
        <v>-24.795669170239627</v>
      </c>
      <c r="AP186" s="30">
        <f t="shared" si="100"/>
        <v>23.609121289162623</v>
      </c>
      <c r="AQ186" s="30">
        <f t="shared" si="101"/>
        <v>-27.95880017344075</v>
      </c>
      <c r="AR186" s="31">
        <f t="shared" si="124"/>
        <v>-1.9183355627869645</v>
      </c>
      <c r="AS186" s="33">
        <f t="shared" si="125"/>
        <v>-102.42043773552592</v>
      </c>
      <c r="AT186" s="31">
        <f t="shared" si="113"/>
        <v>1.8977964541766617E-12</v>
      </c>
      <c r="AU186" s="31">
        <f t="shared" si="114"/>
        <v>3.7874146701066886E-5</v>
      </c>
      <c r="AV186" s="32">
        <f t="shared" si="115"/>
        <v>-3.8573098662131493E-15</v>
      </c>
      <c r="AW186" s="31">
        <f t="shared" si="116"/>
        <v>-1.5149658680428954E-6</v>
      </c>
      <c r="AX186" s="34">
        <f t="shared" si="126"/>
        <v>1.8939391443104484E-12</v>
      </c>
      <c r="AY186" s="35">
        <f t="shared" si="127"/>
        <v>3.6359180833023992E-5</v>
      </c>
      <c r="AZ186" s="10">
        <f t="shared" si="128"/>
        <v>-1.9183355627850704</v>
      </c>
      <c r="BA186" s="10">
        <f t="shared" si="129"/>
        <v>-102.42040137634508</v>
      </c>
      <c r="BB186" s="10">
        <f t="shared" si="130"/>
        <v>77.579598623654917</v>
      </c>
      <c r="BC186" s="37"/>
      <c r="BD186" s="46">
        <f t="shared" si="131"/>
        <v>-2</v>
      </c>
      <c r="BE186" s="46">
        <f t="shared" si="132"/>
        <v>-102</v>
      </c>
      <c r="BF186" s="46">
        <f t="shared" si="133"/>
        <v>78</v>
      </c>
    </row>
    <row r="187" spans="22:58" x14ac:dyDescent="0.3">
      <c r="V187" s="29">
        <v>2.83</v>
      </c>
      <c r="W187" s="36">
        <f t="shared" si="117"/>
        <v>6760.8297539198211</v>
      </c>
      <c r="X187" s="30">
        <f t="shared" si="102"/>
        <v>2.6066753699001226</v>
      </c>
      <c r="Y187" s="31">
        <f t="shared" si="103"/>
        <v>-11.764925692627626</v>
      </c>
      <c r="Z187" s="31">
        <f t="shared" si="104"/>
        <v>-75.043855784416564</v>
      </c>
      <c r="AA187" s="31">
        <f t="shared" si="105"/>
        <v>2.252437251437792E-2</v>
      </c>
      <c r="AB187" s="31">
        <f t="shared" si="106"/>
        <v>-4.1244791077370602</v>
      </c>
      <c r="AC187" s="31">
        <f t="shared" si="118"/>
        <v>1.7308252400787005E-3</v>
      </c>
      <c r="AD187" s="31">
        <f t="shared" si="107"/>
        <v>1.143780433866854</v>
      </c>
      <c r="AE187" s="31">
        <f t="shared" si="119"/>
        <v>-9.1339951249730476</v>
      </c>
      <c r="AF187" s="31">
        <f t="shared" si="120"/>
        <v>-78.024554458286772</v>
      </c>
      <c r="AG187" s="31">
        <f t="shared" si="99"/>
        <v>92.110410468749379</v>
      </c>
      <c r="AH187" s="31">
        <f t="shared" si="108"/>
        <v>-90.198136078839923</v>
      </c>
      <c r="AI187" s="31">
        <f t="shared" si="109"/>
        <v>-89.998229011143394</v>
      </c>
      <c r="AJ187" s="31">
        <f t="shared" si="121"/>
        <v>9.4745595507886708</v>
      </c>
      <c r="AK187" s="31">
        <f t="shared" si="110"/>
        <v>70.369806123061352</v>
      </c>
      <c r="AL187" s="32">
        <f t="shared" si="111"/>
        <v>-3.1234988751601359E-2</v>
      </c>
      <c r="AM187" s="31">
        <f t="shared" si="112"/>
        <v>-4.8561358879539673</v>
      </c>
      <c r="AN187" s="31">
        <f t="shared" si="122"/>
        <v>11.355598951946526</v>
      </c>
      <c r="AO187" s="31">
        <f t="shared" si="123"/>
        <v>-24.48455877603601</v>
      </c>
      <c r="AP187" s="30">
        <f t="shared" si="100"/>
        <v>23.609121289162623</v>
      </c>
      <c r="AQ187" s="30">
        <f t="shared" si="101"/>
        <v>-27.95880017344075</v>
      </c>
      <c r="AR187" s="31">
        <f t="shared" si="124"/>
        <v>-2.128075057304649</v>
      </c>
      <c r="AS187" s="33">
        <f t="shared" si="125"/>
        <v>-102.50911323432278</v>
      </c>
      <c r="AT187" s="31">
        <f t="shared" si="113"/>
        <v>1.9865145810995442E-12</v>
      </c>
      <c r="AU187" s="31">
        <f t="shared" si="114"/>
        <v>3.8756348907814715E-5</v>
      </c>
      <c r="AV187" s="32">
        <f t="shared" si="115"/>
        <v>-3.8573098662131493E-15</v>
      </c>
      <c r="AW187" s="31">
        <f t="shared" si="116"/>
        <v>-1.5502539563128244E-6</v>
      </c>
      <c r="AX187" s="34">
        <f t="shared" si="126"/>
        <v>1.9826572712333309E-12</v>
      </c>
      <c r="AY187" s="35">
        <f t="shared" si="127"/>
        <v>3.7206094951501891E-5</v>
      </c>
      <c r="AZ187" s="10">
        <f t="shared" si="128"/>
        <v>-2.1280750573026661</v>
      </c>
      <c r="BA187" s="10">
        <f t="shared" si="129"/>
        <v>-102.50907602822784</v>
      </c>
      <c r="BB187" s="10">
        <f t="shared" si="130"/>
        <v>77.490923971772162</v>
      </c>
      <c r="BC187" s="48"/>
      <c r="BD187" s="46">
        <f t="shared" si="131"/>
        <v>-2</v>
      </c>
      <c r="BE187" s="46">
        <f t="shared" si="132"/>
        <v>-103</v>
      </c>
      <c r="BF187" s="46">
        <f t="shared" si="133"/>
        <v>77</v>
      </c>
    </row>
    <row r="188" spans="22:58" x14ac:dyDescent="0.3">
      <c r="V188" s="29">
        <v>2.84</v>
      </c>
      <c r="W188" s="38">
        <f t="shared" si="117"/>
        <v>6918.3097091893669</v>
      </c>
      <c r="X188" s="30">
        <f t="shared" si="102"/>
        <v>2.6066753699001226</v>
      </c>
      <c r="Y188" s="31">
        <f t="shared" si="103"/>
        <v>-11.951887194651034</v>
      </c>
      <c r="Z188" s="31">
        <f t="shared" si="104"/>
        <v>-75.369533923488689</v>
      </c>
      <c r="AA188" s="31">
        <f t="shared" si="105"/>
        <v>2.3583036392693033E-2</v>
      </c>
      <c r="AB188" s="31">
        <f t="shared" si="106"/>
        <v>-4.2202073962537741</v>
      </c>
      <c r="AC188" s="31">
        <f t="shared" si="118"/>
        <v>1.8123795023936196E-3</v>
      </c>
      <c r="AD188" s="31">
        <f t="shared" si="107"/>
        <v>1.1704151760240671</v>
      </c>
      <c r="AE188" s="31">
        <f t="shared" si="119"/>
        <v>-9.3198164088558251</v>
      </c>
      <c r="AF188" s="31">
        <f t="shared" si="120"/>
        <v>-78.419326143718393</v>
      </c>
      <c r="AG188" s="31">
        <f t="shared" si="99"/>
        <v>92.110410468749379</v>
      </c>
      <c r="AH188" s="31">
        <f t="shared" si="108"/>
        <v>-90.398136078653181</v>
      </c>
      <c r="AI188" s="31">
        <f t="shared" si="109"/>
        <v>-89.99826932377141</v>
      </c>
      <c r="AJ188" s="31">
        <f t="shared" si="121"/>
        <v>9.6524429807244729</v>
      </c>
      <c r="AK188" s="31">
        <f t="shared" si="110"/>
        <v>70.78354408121163</v>
      </c>
      <c r="AL188" s="32">
        <f t="shared" si="111"/>
        <v>-3.2701519833613801E-2</v>
      </c>
      <c r="AM188" s="31">
        <f t="shared" si="112"/>
        <v>-4.9686899655234198</v>
      </c>
      <c r="AN188" s="31">
        <f t="shared" si="122"/>
        <v>11.332015850987057</v>
      </c>
      <c r="AO188" s="31">
        <f t="shared" si="123"/>
        <v>-24.183415208083201</v>
      </c>
      <c r="AP188" s="30">
        <f t="shared" si="100"/>
        <v>23.609121289162623</v>
      </c>
      <c r="AQ188" s="30">
        <f t="shared" si="101"/>
        <v>-27.95880017344075</v>
      </c>
      <c r="AR188" s="31">
        <f t="shared" si="124"/>
        <v>-2.3374794421468934</v>
      </c>
      <c r="AS188" s="33">
        <f t="shared" si="125"/>
        <v>-102.6027413518016</v>
      </c>
      <c r="AT188" s="31">
        <f t="shared" si="113"/>
        <v>2.0810186728217443E-12</v>
      </c>
      <c r="AU188" s="31">
        <f t="shared" si="114"/>
        <v>3.9659100243754359E-5</v>
      </c>
      <c r="AV188" s="32">
        <f t="shared" si="115"/>
        <v>-3.8573098662131493E-15</v>
      </c>
      <c r="AW188" s="31">
        <f t="shared" si="116"/>
        <v>-1.5863640097504273E-6</v>
      </c>
      <c r="AX188" s="34">
        <f t="shared" si="126"/>
        <v>2.0771613629555309E-12</v>
      </c>
      <c r="AY188" s="35">
        <f t="shared" si="127"/>
        <v>3.8072736234003928E-5</v>
      </c>
      <c r="AZ188" s="10">
        <f t="shared" si="128"/>
        <v>-2.3374794421448164</v>
      </c>
      <c r="BA188" s="10">
        <f t="shared" si="129"/>
        <v>-102.60270327906537</v>
      </c>
      <c r="BB188" s="10">
        <f t="shared" si="130"/>
        <v>77.397296720934634</v>
      </c>
      <c r="BC188" s="37"/>
      <c r="BD188" s="46">
        <f t="shared" si="131"/>
        <v>-2</v>
      </c>
      <c r="BE188" s="46">
        <f t="shared" si="132"/>
        <v>-103</v>
      </c>
      <c r="BF188" s="46">
        <f t="shared" si="133"/>
        <v>77</v>
      </c>
    </row>
    <row r="189" spans="22:58" x14ac:dyDescent="0.3">
      <c r="V189" s="29">
        <v>2.85</v>
      </c>
      <c r="W189" s="36">
        <f t="shared" si="117"/>
        <v>7079.4578438413873</v>
      </c>
      <c r="X189" s="30">
        <f t="shared" si="102"/>
        <v>2.6066753699001226</v>
      </c>
      <c r="Y189" s="31">
        <f t="shared" si="103"/>
        <v>-12.139398877537143</v>
      </c>
      <c r="Z189" s="31">
        <f t="shared" si="104"/>
        <v>-75.688735374205663</v>
      </c>
      <c r="AA189" s="31">
        <f t="shared" si="105"/>
        <v>2.4691317035288853E-2</v>
      </c>
      <c r="AB189" s="31">
        <f t="shared" si="106"/>
        <v>-4.3181410497707962</v>
      </c>
      <c r="AC189" s="31">
        <f t="shared" si="118"/>
        <v>1.8977756572750985E-3</v>
      </c>
      <c r="AD189" s="31">
        <f t="shared" si="107"/>
        <v>1.197669797208214</v>
      </c>
      <c r="AE189" s="31">
        <f t="shared" si="119"/>
        <v>-9.5061344149444569</v>
      </c>
      <c r="AF189" s="31">
        <f t="shared" si="120"/>
        <v>-78.809206626768244</v>
      </c>
      <c r="AG189" s="31">
        <f t="shared" si="99"/>
        <v>92.110410468749379</v>
      </c>
      <c r="AH189" s="31">
        <f t="shared" si="108"/>
        <v>-90.598136078474852</v>
      </c>
      <c r="AI189" s="31">
        <f t="shared" si="109"/>
        <v>-89.99830871877198</v>
      </c>
      <c r="AJ189" s="31">
        <f t="shared" si="121"/>
        <v>9.8312161585261961</v>
      </c>
      <c r="AK189" s="31">
        <f t="shared" si="110"/>
        <v>71.189886725737452</v>
      </c>
      <c r="AL189" s="32">
        <f t="shared" si="111"/>
        <v>-3.4236635802451468E-2</v>
      </c>
      <c r="AM189" s="31">
        <f t="shared" si="112"/>
        <v>-5.0838259725141519</v>
      </c>
      <c r="AN189" s="31">
        <f t="shared" si="122"/>
        <v>11.309253912998273</v>
      </c>
      <c r="AO189" s="31">
        <f t="shared" si="123"/>
        <v>-23.89224796554868</v>
      </c>
      <c r="AP189" s="30">
        <f t="shared" si="100"/>
        <v>23.609121289162623</v>
      </c>
      <c r="AQ189" s="30">
        <f t="shared" si="101"/>
        <v>-27.95880017344075</v>
      </c>
      <c r="AR189" s="31">
        <f t="shared" si="124"/>
        <v>-2.5465593862243097</v>
      </c>
      <c r="AS189" s="33">
        <f t="shared" si="125"/>
        <v>-102.70145459231692</v>
      </c>
      <c r="AT189" s="31">
        <f t="shared" si="113"/>
        <v>2.1793800744101556E-12</v>
      </c>
      <c r="AU189" s="31">
        <f t="shared" si="114"/>
        <v>4.0582879359593509E-5</v>
      </c>
      <c r="AV189" s="32">
        <f t="shared" si="115"/>
        <v>-3.8573098662131493E-15</v>
      </c>
      <c r="AW189" s="31">
        <f t="shared" si="116"/>
        <v>-1.6233151743840115E-6</v>
      </c>
      <c r="AX189" s="34">
        <f t="shared" si="126"/>
        <v>2.1755227645439423E-12</v>
      </c>
      <c r="AY189" s="35">
        <f t="shared" si="127"/>
        <v>3.8959564185209501E-5</v>
      </c>
      <c r="AZ189" s="10">
        <f t="shared" si="128"/>
        <v>-2.5465593862221341</v>
      </c>
      <c r="BA189" s="10">
        <f t="shared" si="129"/>
        <v>-102.70141563275274</v>
      </c>
      <c r="BB189" s="10">
        <f t="shared" si="130"/>
        <v>77.298584367247258</v>
      </c>
      <c r="BC189" s="48"/>
      <c r="BD189" s="46">
        <f t="shared" si="131"/>
        <v>-3</v>
      </c>
      <c r="BE189" s="46">
        <f t="shared" si="132"/>
        <v>-103</v>
      </c>
      <c r="BF189" s="46">
        <f t="shared" si="133"/>
        <v>77</v>
      </c>
    </row>
    <row r="190" spans="22:58" x14ac:dyDescent="0.3">
      <c r="V190" s="29">
        <v>2.86</v>
      </c>
      <c r="W190" s="38">
        <f t="shared" si="117"/>
        <v>7244.3596007499027</v>
      </c>
      <c r="X190" s="30">
        <f t="shared" si="102"/>
        <v>2.6066753699001226</v>
      </c>
      <c r="Y190" s="31">
        <f t="shared" si="103"/>
        <v>-12.327439010821969</v>
      </c>
      <c r="Z190" s="31">
        <f t="shared" si="104"/>
        <v>-76.001550090874048</v>
      </c>
      <c r="AA190" s="31">
        <f t="shared" si="105"/>
        <v>2.5851526284202973E-2</v>
      </c>
      <c r="AB190" s="31">
        <f t="shared" si="106"/>
        <v>-4.4183297037533684</v>
      </c>
      <c r="AC190" s="31">
        <f t="shared" si="118"/>
        <v>1.9871946092526755E-3</v>
      </c>
      <c r="AD190" s="31">
        <f t="shared" si="107"/>
        <v>1.2255586988157721</v>
      </c>
      <c r="AE190" s="31">
        <f t="shared" si="119"/>
        <v>-9.6929249200283909</v>
      </c>
      <c r="AF190" s="31">
        <f t="shared" si="120"/>
        <v>-79.194321095811645</v>
      </c>
      <c r="AG190" s="31">
        <f t="shared" si="99"/>
        <v>92.110410468749379</v>
      </c>
      <c r="AH190" s="31">
        <f t="shared" si="108"/>
        <v>-90.798136078304523</v>
      </c>
      <c r="AI190" s="31">
        <f t="shared" si="109"/>
        <v>-89.998347217032844</v>
      </c>
      <c r="AJ190" s="31">
        <f t="shared" si="121"/>
        <v>10.010847388913389</v>
      </c>
      <c r="AK190" s="31">
        <f t="shared" si="110"/>
        <v>71.588885950529161</v>
      </c>
      <c r="AL190" s="32">
        <f t="shared" si="111"/>
        <v>-3.5843518184955125E-2</v>
      </c>
      <c r="AM190" s="31">
        <f t="shared" si="112"/>
        <v>-5.2016012340537783</v>
      </c>
      <c r="AN190" s="31">
        <f t="shared" si="122"/>
        <v>11.28727826117329</v>
      </c>
      <c r="AO190" s="31">
        <f t="shared" si="123"/>
        <v>-23.611062500557463</v>
      </c>
      <c r="AP190" s="30">
        <f t="shared" si="100"/>
        <v>23.609121289162623</v>
      </c>
      <c r="AQ190" s="30">
        <f t="shared" si="101"/>
        <v>-27.95880017344075</v>
      </c>
      <c r="AR190" s="31">
        <f t="shared" si="124"/>
        <v>-2.7553255431332282</v>
      </c>
      <c r="AS190" s="33">
        <f t="shared" si="125"/>
        <v>-102.80538359636911</v>
      </c>
      <c r="AT190" s="31">
        <f t="shared" si="113"/>
        <v>2.2815987858647778E-12</v>
      </c>
      <c r="AU190" s="31">
        <f t="shared" si="114"/>
        <v>4.1528176055246932E-5</v>
      </c>
      <c r="AV190" s="32">
        <f t="shared" si="115"/>
        <v>-3.8573098662131493E-15</v>
      </c>
      <c r="AW190" s="31">
        <f t="shared" si="116"/>
        <v>-1.6611270422101678E-6</v>
      </c>
      <c r="AX190" s="34">
        <f t="shared" si="126"/>
        <v>2.2777414759985645E-12</v>
      </c>
      <c r="AY190" s="35">
        <f t="shared" si="127"/>
        <v>3.9867049013036762E-5</v>
      </c>
      <c r="AZ190" s="10">
        <f t="shared" si="128"/>
        <v>-2.7553255431309505</v>
      </c>
      <c r="BA190" s="10">
        <f t="shared" si="129"/>
        <v>-102.8053437293201</v>
      </c>
      <c r="BB190" s="10">
        <f t="shared" si="130"/>
        <v>77.1946562706799</v>
      </c>
      <c r="BC190" s="37"/>
      <c r="BD190" s="46">
        <f t="shared" si="131"/>
        <v>-3</v>
      </c>
      <c r="BE190" s="46">
        <f t="shared" si="132"/>
        <v>-103</v>
      </c>
      <c r="BF190" s="46">
        <f t="shared" si="133"/>
        <v>77</v>
      </c>
    </row>
    <row r="191" spans="22:58" x14ac:dyDescent="0.3">
      <c r="V191" s="29">
        <v>2.87</v>
      </c>
      <c r="W191" s="36">
        <f t="shared" si="117"/>
        <v>7413.1024130091828</v>
      </c>
      <c r="X191" s="30">
        <f t="shared" si="102"/>
        <v>2.6066753699001226</v>
      </c>
      <c r="Y191" s="31">
        <f t="shared" si="103"/>
        <v>-12.515986598776221</v>
      </c>
      <c r="Z191" s="31">
        <f t="shared" si="104"/>
        <v>-76.308069305864009</v>
      </c>
      <c r="AA191" s="31">
        <f t="shared" si="105"/>
        <v>2.7066082399035091E-2</v>
      </c>
      <c r="AB191" s="31">
        <f t="shared" si="106"/>
        <v>-4.5208240274239948</v>
      </c>
      <c r="AC191" s="31">
        <f t="shared" si="118"/>
        <v>2.0808257733608794E-3</v>
      </c>
      <c r="AD191" s="31">
        <f t="shared" si="107"/>
        <v>1.2540966150197899</v>
      </c>
      <c r="AE191" s="31">
        <f t="shared" si="119"/>
        <v>-9.8801643207037042</v>
      </c>
      <c r="AF191" s="31">
        <f t="shared" si="120"/>
        <v>-79.574796718268217</v>
      </c>
      <c r="AG191" s="31">
        <f t="shared" si="99"/>
        <v>92.110410468749379</v>
      </c>
      <c r="AH191" s="31">
        <f t="shared" si="108"/>
        <v>-90.998136078141869</v>
      </c>
      <c r="AI191" s="31">
        <f t="shared" si="109"/>
        <v>-89.998384838966317</v>
      </c>
      <c r="AJ191" s="31">
        <f t="shared" si="121"/>
        <v>10.191305778687996</v>
      </c>
      <c r="AK191" s="31">
        <f t="shared" si="110"/>
        <v>71.980598462477985</v>
      </c>
      <c r="AL191" s="32">
        <f t="shared" si="111"/>
        <v>-3.7525493610046756E-2</v>
      </c>
      <c r="AM191" s="31">
        <f t="shared" si="112"/>
        <v>-5.3220742128064815</v>
      </c>
      <c r="AN191" s="31">
        <f t="shared" si="122"/>
        <v>11.266054675685458</v>
      </c>
      <c r="AO191" s="31">
        <f t="shared" si="123"/>
        <v>-23.339860589294812</v>
      </c>
      <c r="AP191" s="30">
        <f t="shared" si="100"/>
        <v>23.609121289162623</v>
      </c>
      <c r="AQ191" s="30">
        <f t="shared" si="101"/>
        <v>-27.95880017344075</v>
      </c>
      <c r="AR191" s="31">
        <f t="shared" si="124"/>
        <v>-2.963788529296373</v>
      </c>
      <c r="AS191" s="33">
        <f t="shared" si="125"/>
        <v>-102.91465730756303</v>
      </c>
      <c r="AT191" s="31">
        <f t="shared" si="113"/>
        <v>2.3876748071856106E-12</v>
      </c>
      <c r="AU191" s="31">
        <f t="shared" si="114"/>
        <v>4.249549153953529E-5</v>
      </c>
      <c r="AV191" s="32">
        <f t="shared" si="115"/>
        <v>-3.8573098662131493E-15</v>
      </c>
      <c r="AW191" s="31">
        <f t="shared" si="116"/>
        <v>-1.6998196615817224E-6</v>
      </c>
      <c r="AX191" s="34">
        <f t="shared" si="126"/>
        <v>2.3838174973193972E-12</v>
      </c>
      <c r="AY191" s="35">
        <f t="shared" si="127"/>
        <v>4.0795671877953567E-5</v>
      </c>
      <c r="AZ191" s="10">
        <f t="shared" si="128"/>
        <v>-2.9637885292939892</v>
      </c>
      <c r="BA191" s="10">
        <f t="shared" si="129"/>
        <v>-102.91461651189115</v>
      </c>
      <c r="BB191" s="10">
        <f t="shared" si="130"/>
        <v>77.085383488108846</v>
      </c>
      <c r="BC191" s="48"/>
      <c r="BD191" s="46">
        <f t="shared" si="131"/>
        <v>-3</v>
      </c>
      <c r="BE191" s="46">
        <f t="shared" si="132"/>
        <v>-103</v>
      </c>
      <c r="BF191" s="46">
        <f t="shared" si="133"/>
        <v>77</v>
      </c>
    </row>
    <row r="192" spans="22:58" x14ac:dyDescent="0.3">
      <c r="V192" s="29">
        <v>2.88</v>
      </c>
      <c r="W192" s="38">
        <f t="shared" si="117"/>
        <v>7585.7757502918375</v>
      </c>
      <c r="X192" s="30">
        <f t="shared" si="102"/>
        <v>2.6066753699001226</v>
      </c>
      <c r="Y192" s="31">
        <f t="shared" si="103"/>
        <v>-12.705021365943196</v>
      </c>
      <c r="Z192" s="31">
        <f t="shared" si="104"/>
        <v>-76.608385328729554</v>
      </c>
      <c r="AA192" s="31">
        <f t="shared" si="105"/>
        <v>2.8337514830919248E-2</v>
      </c>
      <c r="AB192" s="31">
        <f t="shared" si="106"/>
        <v>-4.6256757392831576</v>
      </c>
      <c r="AC192" s="31">
        <f t="shared" si="118"/>
        <v>2.1788674747611927E-3</v>
      </c>
      <c r="AD192" s="31">
        <f t="shared" si="107"/>
        <v>1.2832986203302412</v>
      </c>
      <c r="AE192" s="31">
        <f t="shared" si="119"/>
        <v>-10.067829613737393</v>
      </c>
      <c r="AF192" s="31">
        <f t="shared" si="120"/>
        <v>-79.950762447682465</v>
      </c>
      <c r="AG192" s="31">
        <f t="shared" si="99"/>
        <v>92.110410468749379</v>
      </c>
      <c r="AH192" s="31">
        <f t="shared" si="108"/>
        <v>-91.198136077986533</v>
      </c>
      <c r="AI192" s="31">
        <f t="shared" si="109"/>
        <v>-89.998421604520033</v>
      </c>
      <c r="AJ192" s="31">
        <f t="shared" si="121"/>
        <v>10.37256124317148</v>
      </c>
      <c r="AK192" s="31">
        <f t="shared" si="110"/>
        <v>72.365085433397638</v>
      </c>
      <c r="AL192" s="32">
        <f t="shared" si="111"/>
        <v>-3.9286040189223173E-2</v>
      </c>
      <c r="AM192" s="31">
        <f t="shared" si="112"/>
        <v>-5.4453045217656042</v>
      </c>
      <c r="AN192" s="31">
        <f t="shared" si="122"/>
        <v>11.245549593745103</v>
      </c>
      <c r="AO192" s="31">
        <f t="shared" si="123"/>
        <v>-23.078640692887998</v>
      </c>
      <c r="AP192" s="30">
        <f t="shared" si="100"/>
        <v>23.609121289162623</v>
      </c>
      <c r="AQ192" s="30">
        <f t="shared" si="101"/>
        <v>-27.95880017344075</v>
      </c>
      <c r="AR192" s="31">
        <f t="shared" si="124"/>
        <v>-3.1719589042704186</v>
      </c>
      <c r="AS192" s="33">
        <f t="shared" si="125"/>
        <v>-103.02940314057047</v>
      </c>
      <c r="AT192" s="31">
        <f t="shared" si="113"/>
        <v>2.5014654482388667E-12</v>
      </c>
      <c r="AU192" s="31">
        <f t="shared" si="114"/>
        <v>4.3485338695932108E-5</v>
      </c>
      <c r="AV192" s="32">
        <f t="shared" si="115"/>
        <v>-3.8573098662131493E-15</v>
      </c>
      <c r="AW192" s="31">
        <f t="shared" si="116"/>
        <v>-1.7394135478376179E-6</v>
      </c>
      <c r="AX192" s="34">
        <f t="shared" si="126"/>
        <v>2.4976081383726534E-12</v>
      </c>
      <c r="AY192" s="35">
        <f t="shared" si="127"/>
        <v>4.1745925148094493E-5</v>
      </c>
      <c r="AZ192" s="10">
        <f t="shared" si="128"/>
        <v>-3.171958904267921</v>
      </c>
      <c r="BA192" s="10">
        <f t="shared" si="129"/>
        <v>-103.02936139464532</v>
      </c>
      <c r="BB192" s="10">
        <f t="shared" si="130"/>
        <v>76.970638605354679</v>
      </c>
      <c r="BC192" s="37"/>
      <c r="BD192" s="46">
        <f t="shared" si="131"/>
        <v>-3</v>
      </c>
      <c r="BE192" s="46">
        <f t="shared" si="132"/>
        <v>-103</v>
      </c>
      <c r="BF192" s="46">
        <f t="shared" si="133"/>
        <v>77</v>
      </c>
    </row>
    <row r="193" spans="22:58" x14ac:dyDescent="0.3">
      <c r="V193" s="29">
        <v>2.89</v>
      </c>
      <c r="W193" s="36">
        <f t="shared" si="117"/>
        <v>7762.4711662869231</v>
      </c>
      <c r="X193" s="30">
        <f t="shared" si="102"/>
        <v>2.6066753699001226</v>
      </c>
      <c r="Y193" s="31">
        <f t="shared" si="103"/>
        <v>-12.894523742016519</v>
      </c>
      <c r="Z193" s="31">
        <f t="shared" si="104"/>
        <v>-76.90259135663851</v>
      </c>
      <c r="AA193" s="31">
        <f t="shared" si="105"/>
        <v>2.9668469198690678E-2</v>
      </c>
      <c r="AB193" s="31">
        <f t="shared" si="106"/>
        <v>-4.7329376224031003</v>
      </c>
      <c r="AC193" s="31">
        <f t="shared" si="118"/>
        <v>2.2815273670433876E-3</v>
      </c>
      <c r="AD193" s="31">
        <f t="shared" si="107"/>
        <v>1.3131801373169012</v>
      </c>
      <c r="AE193" s="31">
        <f t="shared" si="119"/>
        <v>-10.255898375550661</v>
      </c>
      <c r="AF193" s="31">
        <f t="shared" si="120"/>
        <v>-80.322348841724704</v>
      </c>
      <c r="AG193" s="31">
        <f t="shared" si="99"/>
        <v>92.110410468749379</v>
      </c>
      <c r="AH193" s="31">
        <f t="shared" si="108"/>
        <v>-91.398136077838203</v>
      </c>
      <c r="AI193" s="31">
        <f t="shared" si="109"/>
        <v>-89.998457533187562</v>
      </c>
      <c r="AJ193" s="31">
        <f t="shared" si="121"/>
        <v>10.554584509939517</v>
      </c>
      <c r="AK193" s="31">
        <f t="shared" si="110"/>
        <v>72.742412162299175</v>
      </c>
      <c r="AL193" s="32">
        <f t="shared" si="111"/>
        <v>-4.1128794154822887E-2</v>
      </c>
      <c r="AM193" s="31">
        <f t="shared" si="112"/>
        <v>-5.5713529364165986</v>
      </c>
      <c r="AN193" s="31">
        <f t="shared" si="122"/>
        <v>11.22573010669587</v>
      </c>
      <c r="AO193" s="31">
        <f t="shared" si="123"/>
        <v>-22.827398307304986</v>
      </c>
      <c r="AP193" s="30">
        <f t="shared" si="100"/>
        <v>23.609121289162623</v>
      </c>
      <c r="AQ193" s="30">
        <f t="shared" si="101"/>
        <v>-27.95880017344075</v>
      </c>
      <c r="AR193" s="31">
        <f t="shared" si="124"/>
        <v>-3.3798471531329177</v>
      </c>
      <c r="AS193" s="33">
        <f t="shared" si="125"/>
        <v>-103.14974714902969</v>
      </c>
      <c r="AT193" s="31">
        <f t="shared" si="113"/>
        <v>2.6191133991583329E-12</v>
      </c>
      <c r="AU193" s="31">
        <f t="shared" si="114"/>
        <v>4.4498242354502067E-5</v>
      </c>
      <c r="AV193" s="32">
        <f t="shared" si="115"/>
        <v>-3.8573098662131493E-15</v>
      </c>
      <c r="AW193" s="31">
        <f t="shared" si="116"/>
        <v>-1.7799296941804399E-6</v>
      </c>
      <c r="AX193" s="34">
        <f t="shared" si="126"/>
        <v>2.6152560892921196E-12</v>
      </c>
      <c r="AY193" s="35">
        <f t="shared" si="127"/>
        <v>4.2718312660321631E-5</v>
      </c>
      <c r="AZ193" s="10">
        <f t="shared" si="128"/>
        <v>-3.3798471531303025</v>
      </c>
      <c r="BA193" s="10">
        <f t="shared" si="129"/>
        <v>-103.14970443071704</v>
      </c>
      <c r="BB193" s="10">
        <f t="shared" si="130"/>
        <v>76.850295569282963</v>
      </c>
      <c r="BC193" s="48"/>
      <c r="BD193" s="46">
        <f t="shared" si="131"/>
        <v>-3</v>
      </c>
      <c r="BE193" s="46">
        <f t="shared" si="132"/>
        <v>-103</v>
      </c>
      <c r="BF193" s="46">
        <f t="shared" si="133"/>
        <v>77</v>
      </c>
    </row>
    <row r="194" spans="22:58" x14ac:dyDescent="0.3">
      <c r="V194" s="29">
        <v>2.9</v>
      </c>
      <c r="W194" s="38">
        <f t="shared" si="117"/>
        <v>7943.2823472428208</v>
      </c>
      <c r="X194" s="30">
        <f t="shared" si="102"/>
        <v>2.6066753699001226</v>
      </c>
      <c r="Y194" s="31">
        <f t="shared" si="103"/>
        <v>-13.084474846165756</v>
      </c>
      <c r="Z194" s="31">
        <f t="shared" si="104"/>
        <v>-77.190781295821054</v>
      </c>
      <c r="AA194" s="31">
        <f t="shared" si="105"/>
        <v>3.1061712474646071E-2</v>
      </c>
      <c r="AB194" s="31">
        <f t="shared" si="106"/>
        <v>-4.8426635394498234</v>
      </c>
      <c r="AC194" s="31">
        <f t="shared" si="118"/>
        <v>2.3890228701051383E-3</v>
      </c>
      <c r="AD194" s="31">
        <f t="shared" si="107"/>
        <v>1.3437569444974851</v>
      </c>
      <c r="AE194" s="31">
        <f t="shared" si="119"/>
        <v>-10.444348740920884</v>
      </c>
      <c r="AF194" s="31">
        <f t="shared" si="120"/>
        <v>-80.689687890773385</v>
      </c>
      <c r="AG194" s="31">
        <f t="shared" si="99"/>
        <v>92.110410468749379</v>
      </c>
      <c r="AH194" s="31">
        <f t="shared" si="108"/>
        <v>-91.598136077696523</v>
      </c>
      <c r="AI194" s="31">
        <f t="shared" si="109"/>
        <v>-89.998492644018782</v>
      </c>
      <c r="AJ194" s="31">
        <f t="shared" si="121"/>
        <v>10.737347120055244</v>
      </c>
      <c r="AK194" s="31">
        <f t="shared" si="110"/>
        <v>73.112647748586738</v>
      </c>
      <c r="AL194" s="32">
        <f t="shared" si="111"/>
        <v>-4.3057556764341774E-2</v>
      </c>
      <c r="AM194" s="31">
        <f t="shared" si="112"/>
        <v>-5.7002814061952565</v>
      </c>
      <c r="AN194" s="31">
        <f t="shared" si="122"/>
        <v>11.206563954343757</v>
      </c>
      <c r="AO194" s="31">
        <f t="shared" si="123"/>
        <v>-22.586126301627299</v>
      </c>
      <c r="AP194" s="30">
        <f t="shared" si="100"/>
        <v>23.609121289162623</v>
      </c>
      <c r="AQ194" s="30">
        <f t="shared" si="101"/>
        <v>-27.95880017344075</v>
      </c>
      <c r="AR194" s="31">
        <f t="shared" si="124"/>
        <v>-3.5874636708552536</v>
      </c>
      <c r="AS194" s="33">
        <f t="shared" si="125"/>
        <v>-103.27581419240069</v>
      </c>
      <c r="AT194" s="31">
        <f t="shared" si="113"/>
        <v>2.7425473148771155E-12</v>
      </c>
      <c r="AU194" s="31">
        <f t="shared" si="114"/>
        <v>4.5534739570172181E-5</v>
      </c>
      <c r="AV194" s="32">
        <f t="shared" si="115"/>
        <v>-3.8573098662131493E-15</v>
      </c>
      <c r="AW194" s="31">
        <f t="shared" si="116"/>
        <v>-1.8213895828072696E-6</v>
      </c>
      <c r="AX194" s="34">
        <f t="shared" si="126"/>
        <v>2.7386900050109021E-12</v>
      </c>
      <c r="AY194" s="35">
        <f t="shared" si="127"/>
        <v>4.3713349987364915E-5</v>
      </c>
      <c r="AZ194" s="10">
        <f t="shared" si="128"/>
        <v>-3.5874636708525149</v>
      </c>
      <c r="BA194" s="10">
        <f t="shared" si="129"/>
        <v>-103.27577047905071</v>
      </c>
      <c r="BB194" s="10">
        <f t="shared" si="130"/>
        <v>76.724229520949294</v>
      </c>
      <c r="BC194" s="37"/>
      <c r="BD194" s="46">
        <f t="shared" si="131"/>
        <v>-4</v>
      </c>
      <c r="BE194" s="46">
        <f t="shared" si="132"/>
        <v>-103</v>
      </c>
      <c r="BF194" s="46">
        <f t="shared" si="133"/>
        <v>77</v>
      </c>
    </row>
    <row r="195" spans="22:58" x14ac:dyDescent="0.3">
      <c r="V195" s="29">
        <v>2.91</v>
      </c>
      <c r="W195" s="36">
        <f t="shared" si="117"/>
        <v>8128.3051616409975</v>
      </c>
      <c r="X195" s="30">
        <f t="shared" si="102"/>
        <v>2.6066753699001226</v>
      </c>
      <c r="Y195" s="31">
        <f t="shared" si="103"/>
        <v>-13.274856470910946</v>
      </c>
      <c r="Z195" s="31">
        <f t="shared" si="104"/>
        <v>-77.473049593723644</v>
      </c>
      <c r="AA195" s="31">
        <f t="shared" si="105"/>
        <v>3.2520138387460297E-2</v>
      </c>
      <c r="AB195" s="31">
        <f t="shared" si="106"/>
        <v>-4.9549084473854696</v>
      </c>
      <c r="AC195" s="31">
        <f t="shared" si="118"/>
        <v>2.50158162847092E-3</v>
      </c>
      <c r="AD195" s="31">
        <f t="shared" si="107"/>
        <v>1.375045184393928</v>
      </c>
      <c r="AE195" s="31">
        <f t="shared" si="119"/>
        <v>-10.633159380994893</v>
      </c>
      <c r="AF195" s="31">
        <f t="shared" si="120"/>
        <v>-81.052912856715182</v>
      </c>
      <c r="AG195" s="31">
        <f t="shared" si="99"/>
        <v>92.110410468749379</v>
      </c>
      <c r="AH195" s="31">
        <f t="shared" si="108"/>
        <v>-91.798136077561253</v>
      </c>
      <c r="AI195" s="31">
        <f t="shared" si="109"/>
        <v>-89.998526955629899</v>
      </c>
      <c r="AJ195" s="31">
        <f t="shared" si="121"/>
        <v>10.920821426998589</v>
      </c>
      <c r="AK195" s="31">
        <f t="shared" si="110"/>
        <v>73.475864776629876</v>
      </c>
      <c r="AL195" s="32">
        <f t="shared" si="111"/>
        <v>-4.507630147895423E-2</v>
      </c>
      <c r="AM195" s="31">
        <f t="shared" si="112"/>
        <v>-5.8321530651613251</v>
      </c>
      <c r="AN195" s="31">
        <f t="shared" si="122"/>
        <v>11.188019516707762</v>
      </c>
      <c r="AO195" s="31">
        <f t="shared" si="123"/>
        <v>-22.354815244161347</v>
      </c>
      <c r="AP195" s="30">
        <f t="shared" si="100"/>
        <v>23.609121289162623</v>
      </c>
      <c r="AQ195" s="30">
        <f t="shared" si="101"/>
        <v>-27.95880017344075</v>
      </c>
      <c r="AR195" s="31">
        <f t="shared" si="124"/>
        <v>-3.7948187485652589</v>
      </c>
      <c r="AS195" s="33">
        <f t="shared" si="125"/>
        <v>-103.40772810087653</v>
      </c>
      <c r="AT195" s="31">
        <f t="shared" si="113"/>
        <v>2.8736958503283202E-12</v>
      </c>
      <c r="AU195" s="31">
        <f t="shared" si="114"/>
        <v>4.6595379907485879E-5</v>
      </c>
      <c r="AV195" s="32">
        <f t="shared" si="115"/>
        <v>-3.8573098662131493E-15</v>
      </c>
      <c r="AW195" s="31">
        <f t="shared" si="116"/>
        <v>-1.8638151962998451E-6</v>
      </c>
      <c r="AX195" s="34">
        <f t="shared" si="126"/>
        <v>2.8698385404621069E-12</v>
      </c>
      <c r="AY195" s="35">
        <f t="shared" si="127"/>
        <v>4.4731564711186032E-5</v>
      </c>
      <c r="AZ195" s="10">
        <f t="shared" si="128"/>
        <v>-3.7948187485623892</v>
      </c>
      <c r="BA195" s="10">
        <f t="shared" si="129"/>
        <v>-103.40768336931181</v>
      </c>
      <c r="BB195" s="10">
        <f t="shared" si="130"/>
        <v>76.592316630688188</v>
      </c>
      <c r="BC195" s="48"/>
      <c r="BD195" s="46">
        <f t="shared" si="131"/>
        <v>-4</v>
      </c>
      <c r="BE195" s="46">
        <f t="shared" si="132"/>
        <v>-103</v>
      </c>
      <c r="BF195" s="46">
        <f t="shared" si="133"/>
        <v>77</v>
      </c>
    </row>
    <row r="196" spans="22:58" x14ac:dyDescent="0.3">
      <c r="V196" s="29">
        <v>2.92</v>
      </c>
      <c r="W196" s="38">
        <f t="shared" si="117"/>
        <v>8317.6377110267131</v>
      </c>
      <c r="X196" s="30">
        <f t="shared" si="102"/>
        <v>2.6066753699001226</v>
      </c>
      <c r="Y196" s="31">
        <f t="shared" si="103"/>
        <v>-13.465651065638715</v>
      </c>
      <c r="Z196" s="31">
        <f t="shared" si="104"/>
        <v>-77.749491081534345</v>
      </c>
      <c r="AA196" s="31">
        <f t="shared" si="105"/>
        <v>3.4046773049960601E-2</v>
      </c>
      <c r="AB196" s="31">
        <f t="shared" si="106"/>
        <v>-5.0697284117990451</v>
      </c>
      <c r="AC196" s="31">
        <f t="shared" si="118"/>
        <v>2.6194419910486374E-3</v>
      </c>
      <c r="AD196" s="31">
        <f t="shared" si="107"/>
        <v>1.4070613717595668</v>
      </c>
      <c r="AE196" s="31">
        <f t="shared" si="119"/>
        <v>-10.822309480697584</v>
      </c>
      <c r="AF196" s="31">
        <f t="shared" si="120"/>
        <v>-81.412158121573825</v>
      </c>
      <c r="AG196" s="31">
        <f t="shared" ref="AG196:AG259" si="134">DC_gain_comp</f>
        <v>92.110410468749379</v>
      </c>
      <c r="AH196" s="31">
        <f t="shared" si="108"/>
        <v>-91.998136077432065</v>
      </c>
      <c r="AI196" s="31">
        <f t="shared" si="109"/>
        <v>-89.998560486213407</v>
      </c>
      <c r="AJ196" s="31">
        <f t="shared" si="121"/>
        <v>11.104980593483006</v>
      </c>
      <c r="AK196" s="31">
        <f t="shared" si="110"/>
        <v>73.832139012060523</v>
      </c>
      <c r="AL196" s="32">
        <f t="shared" si="111"/>
        <v>-4.7189181424525967E-2</v>
      </c>
      <c r="AM196" s="31">
        <f t="shared" si="112"/>
        <v>-5.9670322418015598</v>
      </c>
      <c r="AN196" s="31">
        <f t="shared" si="122"/>
        <v>11.170065803375794</v>
      </c>
      <c r="AO196" s="31">
        <f t="shared" si="123"/>
        <v>-22.133453715954445</v>
      </c>
      <c r="AP196" s="30">
        <f t="shared" ref="AP196:AP259" si="135">-20*LOG(GmPS*Rsns)</f>
        <v>23.609121289162623</v>
      </c>
      <c r="AQ196" s="30">
        <f t="shared" ref="AQ196:AQ259" si="136">20*LOG(Vref/Vout)</f>
        <v>-27.95880017344075</v>
      </c>
      <c r="AR196" s="31">
        <f t="shared" si="124"/>
        <v>-4.001922561599919</v>
      </c>
      <c r="AS196" s="33">
        <f t="shared" si="125"/>
        <v>-103.54561183752827</v>
      </c>
      <c r="AT196" s="31">
        <f t="shared" si="113"/>
        <v>3.0087016956457347E-12</v>
      </c>
      <c r="AU196" s="31">
        <f t="shared" si="114"/>
        <v>4.7680725731989252E-5</v>
      </c>
      <c r="AV196" s="32">
        <f t="shared" si="115"/>
        <v>-3.8573098662131493E-15</v>
      </c>
      <c r="AW196" s="31">
        <f t="shared" si="116"/>
        <v>-1.9072290292800093E-6</v>
      </c>
      <c r="AX196" s="34">
        <f t="shared" si="126"/>
        <v>3.0048443857795213E-12</v>
      </c>
      <c r="AY196" s="35">
        <f t="shared" si="127"/>
        <v>4.577349670270924E-5</v>
      </c>
      <c r="AZ196" s="10">
        <f t="shared" si="128"/>
        <v>-4.0019225615969143</v>
      </c>
      <c r="BA196" s="10">
        <f t="shared" si="129"/>
        <v>-103.54556606403156</v>
      </c>
      <c r="BB196" s="10">
        <f t="shared" si="130"/>
        <v>76.454433935968439</v>
      </c>
      <c r="BC196" s="37"/>
      <c r="BD196" s="46">
        <f t="shared" si="131"/>
        <v>-4</v>
      </c>
      <c r="BE196" s="46">
        <f t="shared" si="132"/>
        <v>-104</v>
      </c>
      <c r="BF196" s="46">
        <f t="shared" si="133"/>
        <v>76</v>
      </c>
    </row>
    <row r="197" spans="22:58" x14ac:dyDescent="0.3">
      <c r="V197" s="29">
        <v>2.93</v>
      </c>
      <c r="W197" s="36">
        <f t="shared" si="117"/>
        <v>8511.3803820237772</v>
      </c>
      <c r="X197" s="30">
        <f t="shared" ref="X197:X260" si="137">DC_gain_power</f>
        <v>2.6066753699001226</v>
      </c>
      <c r="Y197" s="31">
        <f t="shared" si="103"/>
        <v>-13.656841719845614</v>
      </c>
      <c r="Z197" s="31">
        <f t="shared" si="104"/>
        <v>-78.020200826730971</v>
      </c>
      <c r="AA197" s="31">
        <f t="shared" si="105"/>
        <v>3.5644780819581855E-2</v>
      </c>
      <c r="AB197" s="31">
        <f t="shared" si="106"/>
        <v>-5.1871806208098317</v>
      </c>
      <c r="AC197" s="31">
        <f t="shared" si="118"/>
        <v>2.7428535132823233E-3</v>
      </c>
      <c r="AD197" s="31">
        <f t="shared" si="107"/>
        <v>1.4398224019800352</v>
      </c>
      <c r="AE197" s="31">
        <f t="shared" si="119"/>
        <v>-11.011778715612628</v>
      </c>
      <c r="AF197" s="31">
        <f t="shared" si="120"/>
        <v>-81.767559045560759</v>
      </c>
      <c r="AG197" s="31">
        <f t="shared" si="134"/>
        <v>92.110410468749379</v>
      </c>
      <c r="AH197" s="31">
        <f t="shared" si="108"/>
        <v>-92.198136077308689</v>
      </c>
      <c r="AI197" s="31">
        <f t="shared" si="109"/>
        <v>-89.998593253547654</v>
      </c>
      <c r="AJ197" s="31">
        <f t="shared" si="121"/>
        <v>11.289798586345141</v>
      </c>
      <c r="AK197" s="31">
        <f t="shared" si="110"/>
        <v>74.181549110046575</v>
      </c>
      <c r="AL197" s="32">
        <f t="shared" si="111"/>
        <v>-4.940053714330709E-2</v>
      </c>
      <c r="AM197" s="31">
        <f t="shared" si="112"/>
        <v>-6.1049844678706311</v>
      </c>
      <c r="AN197" s="31">
        <f t="shared" si="122"/>
        <v>11.152672440642522</v>
      </c>
      <c r="AO197" s="31">
        <f t="shared" si="123"/>
        <v>-21.922028611371708</v>
      </c>
      <c r="AP197" s="30">
        <f t="shared" si="135"/>
        <v>23.609121289162623</v>
      </c>
      <c r="AQ197" s="30">
        <f t="shared" si="136"/>
        <v>-27.95880017344075</v>
      </c>
      <c r="AR197" s="31">
        <f t="shared" si="124"/>
        <v>-4.208785159248233</v>
      </c>
      <c r="AS197" s="33">
        <f t="shared" si="125"/>
        <v>-103.68958765693247</v>
      </c>
      <c r="AT197" s="31">
        <f t="shared" si="113"/>
        <v>3.1494935057624646E-12</v>
      </c>
      <c r="AU197" s="31">
        <f t="shared" si="114"/>
        <v>4.8791352508404751E-5</v>
      </c>
      <c r="AV197" s="32">
        <f t="shared" si="115"/>
        <v>-3.8573098662131493E-15</v>
      </c>
      <c r="AW197" s="31">
        <f t="shared" si="116"/>
        <v>-1.9516541003366611E-6</v>
      </c>
      <c r="AX197" s="34">
        <f t="shared" si="126"/>
        <v>3.1456361958962513E-12</v>
      </c>
      <c r="AY197" s="35">
        <f t="shared" si="127"/>
        <v>4.683969840806809E-5</v>
      </c>
      <c r="AZ197" s="10">
        <f t="shared" si="128"/>
        <v>-4.2087851592450871</v>
      </c>
      <c r="BA197" s="10">
        <f t="shared" si="129"/>
        <v>-103.68954081723406</v>
      </c>
      <c r="BB197" s="10">
        <f t="shared" si="130"/>
        <v>76.310459182765939</v>
      </c>
      <c r="BC197" s="48"/>
      <c r="BD197" s="46">
        <f t="shared" si="131"/>
        <v>-4</v>
      </c>
      <c r="BE197" s="46">
        <f t="shared" si="132"/>
        <v>-104</v>
      </c>
      <c r="BF197" s="46">
        <f t="shared" si="133"/>
        <v>76</v>
      </c>
    </row>
    <row r="198" spans="22:58" x14ac:dyDescent="0.3">
      <c r="V198" s="29">
        <v>2.94</v>
      </c>
      <c r="W198" s="38">
        <f t="shared" si="117"/>
        <v>8709.6358995608098</v>
      </c>
      <c r="X198" s="30">
        <f t="shared" si="137"/>
        <v>2.6066753699001226</v>
      </c>
      <c r="Y198" s="31">
        <f t="shared" ref="Y198:Y232" si="138">20*LOG(1/SQRT((W198/fp)^2+1))</f>
        <v>-13.848412146186975</v>
      </c>
      <c r="Z198" s="31">
        <f t="shared" ref="Z198:Z232" si="139">-180/PI()*ATAN(W198/fp)</f>
        <v>-78.285273995292243</v>
      </c>
      <c r="AA198" s="31">
        <f t="shared" ref="AA198:AA232" si="140">20*LOG(SQRT((W198/fzRHP)^2+1))</f>
        <v>3.7317470399462108E-2</v>
      </c>
      <c r="AB198" s="31">
        <f t="shared" ref="AB198:AB232" si="141">-180/PI()*ATAN(W198/fzRHP)</f>
        <v>-5.3073233984833479</v>
      </c>
      <c r="AC198" s="31">
        <f t="shared" si="118"/>
        <v>2.872077482742427E-3</v>
      </c>
      <c r="AD198" s="31">
        <f t="shared" ref="AD198:AD232" si="142">180/PI()*ATAN(W198/fzESR)</f>
        <v>1.4733455596506262</v>
      </c>
      <c r="AE198" s="31">
        <f t="shared" si="119"/>
        <v>-11.20154722840465</v>
      </c>
      <c r="AF198" s="31">
        <f t="shared" si="120"/>
        <v>-82.119251834124967</v>
      </c>
      <c r="AG198" s="31">
        <f t="shared" si="134"/>
        <v>92.110410468749379</v>
      </c>
      <c r="AH198" s="31">
        <f t="shared" ref="AH198:AH232" si="143">20*LOG(1/SQRT((W198/fp_comp1)^2+1))</f>
        <v>-92.398136077190841</v>
      </c>
      <c r="AI198" s="31">
        <f t="shared" ref="AI198:AI232" si="144">-180/PI()*ATAN(W198/fp_comp1)</f>
        <v>-89.998625275006319</v>
      </c>
      <c r="AJ198" s="31">
        <f t="shared" si="121"/>
        <v>11.475250169685772</v>
      </c>
      <c r="AK198" s="31">
        <f t="shared" ref="AK198:AK232" si="145">180/PI()*ATAN(W198/fz_comp)</f>
        <v>74.524176335705306</v>
      </c>
      <c r="AL198" s="32">
        <f t="shared" ref="AL198:AL232" si="146">20*LOG(1/SQRT((W198/fp_comp2)^2+1))</f>
        <v>-5.171490464442801E-2</v>
      </c>
      <c r="AM198" s="31">
        <f t="shared" ref="AM198:AM232" si="147">-180/PI()*ATAN(W198/fp_comp2)</f>
        <v>-6.2460764861718863</v>
      </c>
      <c r="AN198" s="31">
        <f t="shared" si="122"/>
        <v>11.135809656599882</v>
      </c>
      <c r="AO198" s="31">
        <f t="shared" si="123"/>
        <v>-21.7205254254729</v>
      </c>
      <c r="AP198" s="30">
        <f t="shared" si="135"/>
        <v>23.609121289162623</v>
      </c>
      <c r="AQ198" s="30">
        <f t="shared" si="136"/>
        <v>-27.95880017344075</v>
      </c>
      <c r="AR198" s="31">
        <f t="shared" si="124"/>
        <v>-4.4154164560828946</v>
      </c>
      <c r="AS198" s="33">
        <f t="shared" si="125"/>
        <v>-103.83977725959787</v>
      </c>
      <c r="AT198" s="31">
        <f t="shared" ref="AT198:AT232" si="148">20*LOG(SQRT((W198/fz_ff)^2+1))</f>
        <v>3.2979999356116156E-12</v>
      </c>
      <c r="AU198" s="31">
        <f t="shared" ref="AU198:AU232" si="149">180/PI()*ATAN(W198/fz_ff)</f>
        <v>4.9927849105749957E-5</v>
      </c>
      <c r="AV198" s="32">
        <f t="shared" ref="AV198:AV232" si="150">20*LOG(1/SQRT((W198/fp_ff)^2+1))</f>
        <v>-3.8573098662131493E-15</v>
      </c>
      <c r="AW198" s="31">
        <f t="shared" ref="AW198:AW232" si="151">-180/PI()*ATAN(W198/fp_ff)</f>
        <v>-1.9971139642305028E-6</v>
      </c>
      <c r="AX198" s="34">
        <f t="shared" si="126"/>
        <v>3.2941426257454023E-12</v>
      </c>
      <c r="AY198" s="35">
        <f t="shared" si="127"/>
        <v>4.7930735141519453E-5</v>
      </c>
      <c r="AZ198" s="10">
        <f t="shared" si="128"/>
        <v>-4.4154164560796003</v>
      </c>
      <c r="BA198" s="10">
        <f t="shared" si="129"/>
        <v>-103.83972932886273</v>
      </c>
      <c r="BB198" s="10">
        <f t="shared" si="130"/>
        <v>76.160270671137269</v>
      </c>
      <c r="BC198" s="37"/>
      <c r="BD198" s="46">
        <f t="shared" si="131"/>
        <v>-4</v>
      </c>
      <c r="BE198" s="46">
        <f t="shared" si="132"/>
        <v>-104</v>
      </c>
      <c r="BF198" s="46">
        <f t="shared" si="133"/>
        <v>76</v>
      </c>
    </row>
    <row r="199" spans="22:58" x14ac:dyDescent="0.3">
      <c r="V199" s="29">
        <v>2.95</v>
      </c>
      <c r="W199" s="36">
        <f t="shared" ref="W199:W232" si="152">10*10^V199</f>
        <v>8912.509381337466</v>
      </c>
      <c r="X199" s="30">
        <f t="shared" si="137"/>
        <v>2.6066753699001226</v>
      </c>
      <c r="Y199" s="31">
        <f t="shared" si="138"/>
        <v>-14.040346663403113</v>
      </c>
      <c r="Z199" s="31">
        <f t="shared" si="139"/>
        <v>-78.544805723203709</v>
      </c>
      <c r="AA199" s="31">
        <f t="shared" si="140"/>
        <v>3.9068301188218246E-2</v>
      </c>
      <c r="AB199" s="31">
        <f t="shared" si="141"/>
        <v>-5.4302162176955813</v>
      </c>
      <c r="AC199" s="31">
        <f t="shared" ref="AC199:AC232" si="153">20*LOG(SQRT((W199/fzESR)^2+1))</f>
        <v>3.0073874692473539E-3</v>
      </c>
      <c r="AD199" s="31">
        <f t="shared" si="142"/>
        <v>1.507648527332909</v>
      </c>
      <c r="AE199" s="31">
        <f t="shared" ref="AE199:AE232" si="154">X199+Y199+AA199+AC199</f>
        <v>-11.391595604845525</v>
      </c>
      <c r="AF199" s="31">
        <f t="shared" ref="AF199:AF232" si="155">Z199+AB199+AD199</f>
        <v>-82.467373413566392</v>
      </c>
      <c r="AG199" s="31">
        <f t="shared" si="134"/>
        <v>92.110410468749379</v>
      </c>
      <c r="AH199" s="31">
        <f t="shared" si="143"/>
        <v>-92.598136077078323</v>
      </c>
      <c r="AI199" s="31">
        <f t="shared" si="144"/>
        <v>-89.998656567567565</v>
      </c>
      <c r="AJ199" s="31">
        <f t="shared" ref="AJ199:AJ232" si="156">20*LOG(SQRT((W199/fz_comp)^2+1))</f>
        <v>11.661310896433154</v>
      </c>
      <c r="AK199" s="31">
        <f t="shared" si="145"/>
        <v>74.860104296739252</v>
      </c>
      <c r="AL199" s="32">
        <f t="shared" si="146"/>
        <v>-5.4137023761259596E-2</v>
      </c>
      <c r="AM199" s="31">
        <f t="shared" si="147"/>
        <v>-6.390376257173628</v>
      </c>
      <c r="AN199" s="31">
        <f t="shared" ref="AN199:AN232" si="157">AG199+AH199+AJ199+AL199</f>
        <v>11.11944826434295</v>
      </c>
      <c r="AO199" s="31">
        <f t="shared" ref="AO199:AO232" si="158">AI199+AK199+AM199</f>
        <v>-21.528928528001941</v>
      </c>
      <c r="AP199" s="30">
        <f t="shared" si="135"/>
        <v>23.609121289162623</v>
      </c>
      <c r="AQ199" s="30">
        <f t="shared" si="136"/>
        <v>-27.95880017344075</v>
      </c>
      <c r="AR199" s="31">
        <f t="shared" ref="AR199:AR232" si="159">AE199+AN199+AP199+AQ199</f>
        <v>-4.6218262247807047</v>
      </c>
      <c r="AS199" s="33">
        <f t="shared" ref="AS199:AS232" si="160">AF199+AO199</f>
        <v>-103.99630194156833</v>
      </c>
      <c r="AT199" s="31">
        <f t="shared" si="148"/>
        <v>3.4522923302600817E-12</v>
      </c>
      <c r="AU199" s="31">
        <f t="shared" si="149"/>
        <v>5.1090818109564272E-5</v>
      </c>
      <c r="AV199" s="32">
        <f t="shared" si="150"/>
        <v>-5.7859647993197248E-15</v>
      </c>
      <c r="AW199" s="31">
        <f t="shared" si="151"/>
        <v>-2.0436327243831121E-6</v>
      </c>
      <c r="AX199" s="34">
        <f t="shared" ref="AX199:AX232" si="161">AT199+AV199</f>
        <v>3.4465063654607621E-12</v>
      </c>
      <c r="AY199" s="35">
        <f t="shared" ref="AY199:AY232" si="162">AU199+AW199</f>
        <v>4.9047185385181158E-5</v>
      </c>
      <c r="AZ199" s="10">
        <f t="shared" ref="AZ199:AZ232" si="163">AR199+AX199</f>
        <v>-4.6218262247772586</v>
      </c>
      <c r="BA199" s="10">
        <f t="shared" ref="BA199:BA232" si="164">AS199+AY199</f>
        <v>-103.99625289438295</v>
      </c>
      <c r="BB199" s="10">
        <f t="shared" ref="BB199:BB232" si="165">BA199+180</f>
        <v>76.003747105617052</v>
      </c>
      <c r="BC199" s="48"/>
      <c r="BD199" s="46">
        <f t="shared" ref="BD199:BD232" si="166">ROUND(AZ199,0)</f>
        <v>-5</v>
      </c>
      <c r="BE199" s="46">
        <f t="shared" ref="BE199:BE232" si="167">ROUND(BA199,0)</f>
        <v>-104</v>
      </c>
      <c r="BF199" s="46">
        <f t="shared" ref="BF199:BF232" si="168">ROUND(BB199,0)</f>
        <v>76</v>
      </c>
    </row>
    <row r="200" spans="22:58" x14ac:dyDescent="0.3">
      <c r="V200" s="29">
        <v>2.96</v>
      </c>
      <c r="W200" s="38">
        <f t="shared" si="152"/>
        <v>9120.1083935590977</v>
      </c>
      <c r="X200" s="30">
        <f t="shared" si="137"/>
        <v>2.6066753699001226</v>
      </c>
      <c r="Y200" s="31">
        <f t="shared" si="138"/>
        <v>-14.232630179187652</v>
      </c>
      <c r="Z200" s="31">
        <f t="shared" si="139"/>
        <v>-78.798890996885262</v>
      </c>
      <c r="AA200" s="31">
        <f t="shared" si="140"/>
        <v>4.0900889886544986E-2</v>
      </c>
      <c r="AB200" s="31">
        <f t="shared" si="141"/>
        <v>-5.5559197123760198</v>
      </c>
      <c r="AC200" s="31">
        <f t="shared" si="153"/>
        <v>3.1490699006368355E-3</v>
      </c>
      <c r="AD200" s="31">
        <f t="shared" si="142"/>
        <v>1.5427493944932409</v>
      </c>
      <c r="AE200" s="31">
        <f t="shared" si="154"/>
        <v>-11.581904849500347</v>
      </c>
      <c r="AF200" s="31">
        <f t="shared" si="155"/>
        <v>-82.812061314768044</v>
      </c>
      <c r="AG200" s="31">
        <f t="shared" si="134"/>
        <v>92.110410468749379</v>
      </c>
      <c r="AH200" s="31">
        <f t="shared" si="143"/>
        <v>-92.798136076970849</v>
      </c>
      <c r="AI200" s="31">
        <f t="shared" si="144"/>
        <v>-89.99868714782319</v>
      </c>
      <c r="AJ200" s="31">
        <f t="shared" si="156"/>
        <v>11.847957098491474</v>
      </c>
      <c r="AK200" s="31">
        <f t="shared" si="145"/>
        <v>75.189418688305068</v>
      </c>
      <c r="AL200" s="32">
        <f t="shared" si="146"/>
        <v>-5.6671846823500974E-2</v>
      </c>
      <c r="AM200" s="31">
        <f t="shared" si="147"/>
        <v>-6.5379529643492313</v>
      </c>
      <c r="AN200" s="31">
        <f t="shared" si="157"/>
        <v>11.103559643446502</v>
      </c>
      <c r="AO200" s="31">
        <f t="shared" si="158"/>
        <v>-21.347221423867353</v>
      </c>
      <c r="AP200" s="30">
        <f t="shared" si="135"/>
        <v>23.609121289162623</v>
      </c>
      <c r="AQ200" s="30">
        <f t="shared" si="136"/>
        <v>-27.95880017344075</v>
      </c>
      <c r="AR200" s="31">
        <f t="shared" si="159"/>
        <v>-4.8280240903319722</v>
      </c>
      <c r="AS200" s="33">
        <f t="shared" si="160"/>
        <v>-104.1592827386354</v>
      </c>
      <c r="AT200" s="31">
        <f t="shared" si="148"/>
        <v>3.6162279995740738E-12</v>
      </c>
      <c r="AU200" s="31">
        <f t="shared" si="149"/>
        <v>5.2280876141407059E-5</v>
      </c>
      <c r="AV200" s="32">
        <f t="shared" si="150"/>
        <v>-5.7859647993197248E-15</v>
      </c>
      <c r="AW200" s="31">
        <f t="shared" si="151"/>
        <v>-2.0912350456568617E-6</v>
      </c>
      <c r="AX200" s="34">
        <f t="shared" si="161"/>
        <v>3.6104420347747542E-12</v>
      </c>
      <c r="AY200" s="35">
        <f t="shared" si="162"/>
        <v>5.0189641095750194E-5</v>
      </c>
      <c r="AZ200" s="10">
        <f t="shared" si="163"/>
        <v>-4.8280240903283618</v>
      </c>
      <c r="BA200" s="10">
        <f t="shared" si="164"/>
        <v>-104.1592325489943</v>
      </c>
      <c r="BB200" s="10">
        <f t="shared" si="165"/>
        <v>75.840767451005703</v>
      </c>
      <c r="BC200" s="37"/>
      <c r="BD200" s="46">
        <f t="shared" si="166"/>
        <v>-5</v>
      </c>
      <c r="BE200" s="46">
        <f t="shared" si="167"/>
        <v>-104</v>
      </c>
      <c r="BF200" s="46">
        <f t="shared" si="168"/>
        <v>76</v>
      </c>
    </row>
    <row r="201" spans="22:58" x14ac:dyDescent="0.3">
      <c r="V201" s="29">
        <v>2.97</v>
      </c>
      <c r="W201" s="36">
        <f t="shared" si="152"/>
        <v>9332.5430079699199</v>
      </c>
      <c r="X201" s="30">
        <f t="shared" si="137"/>
        <v>2.6066753699001226</v>
      </c>
      <c r="Y201" s="31">
        <f t="shared" si="138"/>
        <v>-14.42524817305744</v>
      </c>
      <c r="Z201" s="31">
        <f t="shared" si="139"/>
        <v>-79.047624542165437</v>
      </c>
      <c r="AA201" s="31">
        <f t="shared" si="140"/>
        <v>4.2819017368821127E-2</v>
      </c>
      <c r="AB201" s="31">
        <f t="shared" si="141"/>
        <v>-5.6844956890556144</v>
      </c>
      <c r="AC201" s="31">
        <f t="shared" si="153"/>
        <v>3.2974246653906867E-3</v>
      </c>
      <c r="AD201" s="31">
        <f t="shared" si="142"/>
        <v>1.5786666666259406</v>
      </c>
      <c r="AE201" s="31">
        <f t="shared" si="154"/>
        <v>-11.772456361123107</v>
      </c>
      <c r="AF201" s="31">
        <f t="shared" si="155"/>
        <v>-83.153453564595111</v>
      </c>
      <c r="AG201" s="31">
        <f t="shared" si="134"/>
        <v>92.110410468749379</v>
      </c>
      <c r="AH201" s="31">
        <f t="shared" si="143"/>
        <v>-92.998136076868235</v>
      </c>
      <c r="AI201" s="31">
        <f t="shared" si="144"/>
        <v>-89.998717031987198</v>
      </c>
      <c r="AJ201" s="31">
        <f t="shared" si="156"/>
        <v>12.035165875629732</v>
      </c>
      <c r="AK201" s="31">
        <f t="shared" si="145"/>
        <v>75.512207050061576</v>
      </c>
      <c r="AL201" s="32">
        <f t="shared" si="146"/>
        <v>-5.9324547651662091E-2</v>
      </c>
      <c r="AM201" s="31">
        <f t="shared" si="147"/>
        <v>-6.688877018122839</v>
      </c>
      <c r="AN201" s="31">
        <f t="shared" si="157"/>
        <v>11.088115719859212</v>
      </c>
      <c r="AO201" s="31">
        <f t="shared" si="158"/>
        <v>-21.17538700004846</v>
      </c>
      <c r="AP201" s="30">
        <f t="shared" si="135"/>
        <v>23.609121289162623</v>
      </c>
      <c r="AQ201" s="30">
        <f t="shared" si="136"/>
        <v>-27.95880017344075</v>
      </c>
      <c r="AR201" s="31">
        <f t="shared" si="159"/>
        <v>-5.0340195255420213</v>
      </c>
      <c r="AS201" s="33">
        <f t="shared" si="160"/>
        <v>-104.32884056464357</v>
      </c>
      <c r="AT201" s="31">
        <f t="shared" si="148"/>
        <v>3.7859496336873798E-12</v>
      </c>
      <c r="AU201" s="31">
        <f t="shared" si="149"/>
        <v>5.349865418579927E-5</v>
      </c>
      <c r="AV201" s="32">
        <f t="shared" si="150"/>
        <v>-5.7859647993197248E-15</v>
      </c>
      <c r="AW201" s="31">
        <f t="shared" si="151"/>
        <v>-2.1399461674325915E-6</v>
      </c>
      <c r="AX201" s="34">
        <f t="shared" si="161"/>
        <v>3.7801636688880598E-12</v>
      </c>
      <c r="AY201" s="35">
        <f t="shared" si="162"/>
        <v>5.1358708018366678E-5</v>
      </c>
      <c r="AZ201" s="10">
        <f t="shared" si="163"/>
        <v>-5.0340195255382412</v>
      </c>
      <c r="BA201" s="10">
        <f t="shared" si="164"/>
        <v>-104.32878920593555</v>
      </c>
      <c r="BB201" s="10">
        <f t="shared" si="165"/>
        <v>75.67121079406445</v>
      </c>
      <c r="BC201" s="48"/>
      <c r="BD201" s="46">
        <f t="shared" si="166"/>
        <v>-5</v>
      </c>
      <c r="BE201" s="46">
        <f t="shared" si="167"/>
        <v>-104</v>
      </c>
      <c r="BF201" s="46">
        <f t="shared" si="168"/>
        <v>76</v>
      </c>
    </row>
    <row r="202" spans="22:58" x14ac:dyDescent="0.3">
      <c r="V202" s="29">
        <v>2.98</v>
      </c>
      <c r="W202" s="38">
        <f t="shared" si="152"/>
        <v>9549.9258602143673</v>
      </c>
      <c r="X202" s="30">
        <f t="shared" si="137"/>
        <v>2.6066753699001226</v>
      </c>
      <c r="Y202" s="31">
        <f t="shared" si="138"/>
        <v>-14.618186679276823</v>
      </c>
      <c r="Z202" s="31">
        <f t="shared" si="139"/>
        <v>-79.291100721426645</v>
      </c>
      <c r="AA202" s="31">
        <f t="shared" si="140"/>
        <v>4.4826635827958941E-2</v>
      </c>
      <c r="AB202" s="31">
        <f t="shared" si="141"/>
        <v>-5.8160071376398426</v>
      </c>
      <c r="AC202" s="31">
        <f t="shared" si="153"/>
        <v>3.4527657433188119E-3</v>
      </c>
      <c r="AD202" s="31">
        <f t="shared" si="142"/>
        <v>1.61541927456365</v>
      </c>
      <c r="AE202" s="31">
        <f t="shared" si="154"/>
        <v>-11.963231907805422</v>
      </c>
      <c r="AF202" s="31">
        <f t="shared" si="155"/>
        <v>-83.491688584502839</v>
      </c>
      <c r="AG202" s="31">
        <f t="shared" si="134"/>
        <v>92.110410468749379</v>
      </c>
      <c r="AH202" s="31">
        <f t="shared" si="143"/>
        <v>-93.198136076770211</v>
      </c>
      <c r="AI202" s="31">
        <f t="shared" si="144"/>
        <v>-89.998746235904576</v>
      </c>
      <c r="AJ202" s="31">
        <f t="shared" si="156"/>
        <v>12.222915083257126</v>
      </c>
      <c r="AK202" s="31">
        <f t="shared" si="145"/>
        <v>75.828558535285268</v>
      </c>
      <c r="AL202" s="32">
        <f t="shared" si="146"/>
        <v>-6.2100530881373697E-2</v>
      </c>
      <c r="AM202" s="31">
        <f t="shared" si="147"/>
        <v>-6.8432200582940155</v>
      </c>
      <c r="AN202" s="31">
        <f t="shared" si="157"/>
        <v>11.07308894435492</v>
      </c>
      <c r="AO202" s="31">
        <f t="shared" si="158"/>
        <v>-21.013407758913324</v>
      </c>
      <c r="AP202" s="30">
        <f t="shared" si="135"/>
        <v>23.609121289162623</v>
      </c>
      <c r="AQ202" s="30">
        <f t="shared" si="136"/>
        <v>-27.95880017344075</v>
      </c>
      <c r="AR202" s="31">
        <f t="shared" si="159"/>
        <v>-5.2398218477286278</v>
      </c>
      <c r="AS202" s="33">
        <f t="shared" si="160"/>
        <v>-104.50509634341617</v>
      </c>
      <c r="AT202" s="31">
        <f t="shared" si="148"/>
        <v>3.965314542466211E-12</v>
      </c>
      <c r="AU202" s="31">
        <f t="shared" si="149"/>
        <v>5.4744797924779069E-5</v>
      </c>
      <c r="AV202" s="32">
        <f t="shared" si="150"/>
        <v>-7.7146197324263002E-15</v>
      </c>
      <c r="AW202" s="31">
        <f t="shared" si="151"/>
        <v>-2.1897919169918278E-6</v>
      </c>
      <c r="AX202" s="34">
        <f t="shared" si="161"/>
        <v>3.9575999227337844E-12</v>
      </c>
      <c r="AY202" s="35">
        <f t="shared" si="162"/>
        <v>5.2555006007787239E-5</v>
      </c>
      <c r="AZ202" s="10">
        <f t="shared" si="163"/>
        <v>-5.2398218477246701</v>
      </c>
      <c r="BA202" s="10">
        <f t="shared" si="164"/>
        <v>-104.50504378841016</v>
      </c>
      <c r="BB202" s="10">
        <f t="shared" si="165"/>
        <v>75.494956211589837</v>
      </c>
      <c r="BC202" s="37"/>
      <c r="BD202" s="46">
        <f t="shared" si="166"/>
        <v>-5</v>
      </c>
      <c r="BE202" s="46">
        <f t="shared" si="167"/>
        <v>-105</v>
      </c>
      <c r="BF202" s="46">
        <f t="shared" si="168"/>
        <v>75</v>
      </c>
    </row>
    <row r="203" spans="22:58" x14ac:dyDescent="0.3">
      <c r="V203" s="29">
        <v>2.99</v>
      </c>
      <c r="W203" s="36">
        <f t="shared" si="152"/>
        <v>9772.3722095581143</v>
      </c>
      <c r="X203" s="30">
        <f t="shared" si="137"/>
        <v>2.6066753699001226</v>
      </c>
      <c r="Y203" s="31">
        <f t="shared" si="138"/>
        <v>-14.811432269884451</v>
      </c>
      <c r="Z203" s="31">
        <f t="shared" si="139"/>
        <v>-79.529413438548985</v>
      </c>
      <c r="AA203" s="31">
        <f t="shared" si="140"/>
        <v>4.6927876201736593E-2</v>
      </c>
      <c r="AB203" s="31">
        <f t="shared" si="141"/>
        <v>-5.9505182413221469</v>
      </c>
      <c r="AC203" s="31">
        <f t="shared" si="153"/>
        <v>3.6154218656266474E-3</v>
      </c>
      <c r="AD203" s="31">
        <f t="shared" si="142"/>
        <v>1.6530265839775422</v>
      </c>
      <c r="AE203" s="31">
        <f t="shared" si="154"/>
        <v>-12.154213601916965</v>
      </c>
      <c r="AF203" s="31">
        <f t="shared" si="155"/>
        <v>-83.826905095893594</v>
      </c>
      <c r="AG203" s="31">
        <f t="shared" si="134"/>
        <v>92.110410468749379</v>
      </c>
      <c r="AH203" s="31">
        <f t="shared" si="143"/>
        <v>-93.398136076676636</v>
      </c>
      <c r="AI203" s="31">
        <f t="shared" si="144"/>
        <v>-89.998774775059644</v>
      </c>
      <c r="AJ203" s="31">
        <f t="shared" si="156"/>
        <v>12.411183319223477</v>
      </c>
      <c r="AK203" s="31">
        <f t="shared" si="145"/>
        <v>76.138563691892543</v>
      </c>
      <c r="AL203" s="32">
        <f t="shared" si="146"/>
        <v>-6.5005441624603325E-2</v>
      </c>
      <c r="AM203" s="31">
        <f t="shared" si="147"/>
        <v>-7.0010549548075733</v>
      </c>
      <c r="AN203" s="31">
        <f t="shared" si="157"/>
        <v>11.058452269671617</v>
      </c>
      <c r="AO203" s="31">
        <f t="shared" si="158"/>
        <v>-20.861266037974673</v>
      </c>
      <c r="AP203" s="30">
        <f t="shared" si="135"/>
        <v>23.609121289162623</v>
      </c>
      <c r="AQ203" s="30">
        <f t="shared" si="136"/>
        <v>-27.95880017344075</v>
      </c>
      <c r="AR203" s="31">
        <f t="shared" si="159"/>
        <v>-5.4454402165234725</v>
      </c>
      <c r="AS203" s="33">
        <f t="shared" si="160"/>
        <v>-104.68817113386827</v>
      </c>
      <c r="AT203" s="31">
        <f t="shared" si="148"/>
        <v>4.1504654160443558E-12</v>
      </c>
      <c r="AU203" s="31">
        <f t="shared" si="149"/>
        <v>5.6019968080251582E-5</v>
      </c>
      <c r="AV203" s="32">
        <f t="shared" si="150"/>
        <v>-7.7146197324263002E-15</v>
      </c>
      <c r="AW203" s="31">
        <f t="shared" si="151"/>
        <v>-2.240798723210776E-6</v>
      </c>
      <c r="AX203" s="34">
        <f t="shared" si="161"/>
        <v>4.1427507963119292E-12</v>
      </c>
      <c r="AY203" s="35">
        <f t="shared" si="162"/>
        <v>5.3779169357040803E-5</v>
      </c>
      <c r="AZ203" s="10">
        <f t="shared" si="163"/>
        <v>-5.4454402165193301</v>
      </c>
      <c r="BA203" s="10">
        <f t="shared" si="164"/>
        <v>-104.6881173546989</v>
      </c>
      <c r="BB203" s="10">
        <f t="shared" si="165"/>
        <v>75.311882645301097</v>
      </c>
      <c r="BC203" s="48"/>
      <c r="BD203" s="46">
        <f t="shared" si="166"/>
        <v>-5</v>
      </c>
      <c r="BE203" s="46">
        <f t="shared" si="167"/>
        <v>-105</v>
      </c>
      <c r="BF203" s="46">
        <f t="shared" si="168"/>
        <v>75</v>
      </c>
    </row>
    <row r="204" spans="22:58" x14ac:dyDescent="0.3">
      <c r="V204" s="29">
        <v>3</v>
      </c>
      <c r="W204" s="50">
        <f t="shared" si="152"/>
        <v>10000</v>
      </c>
      <c r="X204" s="30">
        <f t="shared" si="137"/>
        <v>2.6066753699001226</v>
      </c>
      <c r="Y204" s="31">
        <f t="shared" si="138"/>
        <v>-15.004972037864997</v>
      </c>
      <c r="Z204" s="31">
        <f t="shared" si="139"/>
        <v>-79.762656051283173</v>
      </c>
      <c r="AA204" s="31">
        <f t="shared" si="140"/>
        <v>4.9127055888800321E-2</v>
      </c>
      <c r="AB204" s="31">
        <f t="shared" si="141"/>
        <v>-6.0880943855465315</v>
      </c>
      <c r="AC204" s="31">
        <f t="shared" si="153"/>
        <v>3.7857372056881678E-3</v>
      </c>
      <c r="AD204" s="31">
        <f t="shared" si="142"/>
        <v>1.6915084050698084</v>
      </c>
      <c r="AE204" s="31">
        <f t="shared" si="154"/>
        <v>-12.345383874870388</v>
      </c>
      <c r="AF204" s="31">
        <f t="shared" si="155"/>
        <v>-84.159242031759888</v>
      </c>
      <c r="AG204" s="31">
        <f t="shared" si="134"/>
        <v>92.110410468749379</v>
      </c>
      <c r="AH204" s="31">
        <f t="shared" si="143"/>
        <v>-93.598136076587238</v>
      </c>
      <c r="AI204" s="31">
        <f t="shared" si="144"/>
        <v>-89.998802664584233</v>
      </c>
      <c r="AJ204" s="31">
        <f t="shared" si="156"/>
        <v>12.599949909773965</v>
      </c>
      <c r="AK204" s="31">
        <f t="shared" si="145"/>
        <v>76.442314255162486</v>
      </c>
      <c r="AL204" s="32">
        <f t="shared" si="146"/>
        <v>-6.8045175474465092E-2</v>
      </c>
      <c r="AM204" s="31">
        <f t="shared" si="147"/>
        <v>-7.1624558067258226</v>
      </c>
      <c r="AN204" s="31">
        <f t="shared" si="157"/>
        <v>11.044179126461641</v>
      </c>
      <c r="AO204" s="31">
        <f t="shared" si="158"/>
        <v>-20.71894421614757</v>
      </c>
      <c r="AP204" s="30">
        <f t="shared" si="135"/>
        <v>23.609121289162623</v>
      </c>
      <c r="AQ204" s="30">
        <f t="shared" si="136"/>
        <v>-27.95880017344075</v>
      </c>
      <c r="AR204" s="31">
        <f t="shared" si="159"/>
        <v>-5.6508836326868739</v>
      </c>
      <c r="AS204" s="33">
        <f t="shared" si="160"/>
        <v>-104.87818624790745</v>
      </c>
      <c r="AT204" s="31">
        <f t="shared" si="148"/>
        <v>4.3471882192211308E-12</v>
      </c>
      <c r="AU204" s="31">
        <f t="shared" si="149"/>
        <v>5.7324840764312069E-5</v>
      </c>
      <c r="AV204" s="32">
        <f t="shared" si="150"/>
        <v>-7.7146197324263002E-15</v>
      </c>
      <c r="AW204" s="31">
        <f t="shared" si="151"/>
        <v>-2.2929936305732468E-6</v>
      </c>
      <c r="AX204" s="34">
        <f t="shared" si="161"/>
        <v>4.3394735994887042E-12</v>
      </c>
      <c r="AY204" s="35">
        <f t="shared" si="162"/>
        <v>5.5031847133738824E-5</v>
      </c>
      <c r="AZ204" s="10">
        <f t="shared" si="163"/>
        <v>-5.6508836326825342</v>
      </c>
      <c r="BA204" s="10">
        <f t="shared" si="164"/>
        <v>-104.87813121606031</v>
      </c>
      <c r="BB204" s="10">
        <f t="shared" si="165"/>
        <v>75.121868783939689</v>
      </c>
      <c r="BC204" s="37"/>
      <c r="BD204" s="46">
        <f t="shared" si="166"/>
        <v>-6</v>
      </c>
      <c r="BE204" s="46">
        <f t="shared" si="167"/>
        <v>-105</v>
      </c>
      <c r="BF204" s="46">
        <f t="shared" si="168"/>
        <v>75</v>
      </c>
    </row>
    <row r="205" spans="22:58" x14ac:dyDescent="0.3">
      <c r="V205" s="29">
        <v>3.01</v>
      </c>
      <c r="W205" s="36">
        <f t="shared" si="152"/>
        <v>10232.929922807547</v>
      </c>
      <c r="X205" s="30">
        <f t="shared" si="137"/>
        <v>2.6066753699001226</v>
      </c>
      <c r="Y205" s="31">
        <f t="shared" si="138"/>
        <v>-15.198793580503882</v>
      </c>
      <c r="Z205" s="31">
        <f t="shared" si="139"/>
        <v>-79.990921290689641</v>
      </c>
      <c r="AA205" s="31">
        <f t="shared" si="140"/>
        <v>5.1428686762521533E-2</v>
      </c>
      <c r="AB205" s="31">
        <f t="shared" si="141"/>
        <v>-6.2288021659223318</v>
      </c>
      <c r="AC205" s="31">
        <f t="shared" si="153"/>
        <v>3.9640721019575942E-3</v>
      </c>
      <c r="AD205" s="31">
        <f t="shared" si="142"/>
        <v>1.7308850024608915</v>
      </c>
      <c r="AE205" s="31">
        <f t="shared" si="154"/>
        <v>-12.536725451739279</v>
      </c>
      <c r="AF205" s="31">
        <f t="shared" si="155"/>
        <v>-84.488838454151079</v>
      </c>
      <c r="AG205" s="31">
        <f t="shared" si="134"/>
        <v>92.110410468749379</v>
      </c>
      <c r="AH205" s="31">
        <f t="shared" si="143"/>
        <v>-93.798136076501891</v>
      </c>
      <c r="AI205" s="31">
        <f t="shared" si="144"/>
        <v>-89.998829919265731</v>
      </c>
      <c r="AJ205" s="31">
        <f t="shared" si="156"/>
        <v>12.789194894779731</v>
      </c>
      <c r="AK205" s="31">
        <f t="shared" si="145"/>
        <v>76.73990295191831</v>
      </c>
      <c r="AL205" s="32">
        <f t="shared" si="146"/>
        <v>-7.1225888859873021E-2</v>
      </c>
      <c r="AM205" s="31">
        <f t="shared" si="147"/>
        <v>-7.3274979392523587</v>
      </c>
      <c r="AN205" s="31">
        <f t="shared" si="157"/>
        <v>11.030243398167347</v>
      </c>
      <c r="AO205" s="31">
        <f t="shared" si="158"/>
        <v>-20.586424906599781</v>
      </c>
      <c r="AP205" s="30">
        <f t="shared" si="135"/>
        <v>23.609121289162623</v>
      </c>
      <c r="AQ205" s="30">
        <f t="shared" si="136"/>
        <v>-27.95880017344075</v>
      </c>
      <c r="AR205" s="31">
        <f t="shared" si="159"/>
        <v>-5.8561609378500599</v>
      </c>
      <c r="AS205" s="33">
        <f t="shared" si="160"/>
        <v>-105.07526336075085</v>
      </c>
      <c r="AT205" s="31">
        <f t="shared" si="148"/>
        <v>4.5516256421303228E-12</v>
      </c>
      <c r="AU205" s="31">
        <f t="shared" si="149"/>
        <v>5.8660107837729764E-5</v>
      </c>
      <c r="AV205" s="32">
        <f t="shared" si="150"/>
        <v>-7.7146197324263002E-15</v>
      </c>
      <c r="AW205" s="31">
        <f t="shared" si="151"/>
        <v>-2.3464043135100091E-6</v>
      </c>
      <c r="AX205" s="34">
        <f t="shared" si="161"/>
        <v>4.5439110223978961E-12</v>
      </c>
      <c r="AY205" s="35">
        <f t="shared" si="162"/>
        <v>5.6313703524219757E-5</v>
      </c>
      <c r="AZ205" s="10">
        <f t="shared" si="163"/>
        <v>-5.8561609378455159</v>
      </c>
      <c r="BA205" s="10">
        <f t="shared" si="164"/>
        <v>-105.07520704704733</v>
      </c>
      <c r="BB205" s="10">
        <f t="shared" si="165"/>
        <v>74.924792952952671</v>
      </c>
      <c r="BC205" s="48"/>
      <c r="BD205" s="46">
        <f t="shared" si="166"/>
        <v>-6</v>
      </c>
      <c r="BE205" s="46">
        <f t="shared" si="167"/>
        <v>-105</v>
      </c>
      <c r="BF205" s="46">
        <f t="shared" si="168"/>
        <v>75</v>
      </c>
    </row>
    <row r="206" spans="22:58" x14ac:dyDescent="0.3">
      <c r="V206" s="29">
        <v>3.02</v>
      </c>
      <c r="W206" s="38">
        <f t="shared" si="152"/>
        <v>10471.285480508999</v>
      </c>
      <c r="X206" s="30">
        <f t="shared" si="137"/>
        <v>2.6066753699001226</v>
      </c>
      <c r="Y206" s="31">
        <f t="shared" si="138"/>
        <v>-15.392884982958233</v>
      </c>
      <c r="Z206" s="31">
        <f t="shared" si="139"/>
        <v>-80.214301187286893</v>
      </c>
      <c r="AA206" s="31">
        <f t="shared" si="140"/>
        <v>5.3837483490725209E-2</v>
      </c>
      <c r="AB206" s="31">
        <f t="shared" si="141"/>
        <v>-6.3727093949873597</v>
      </c>
      <c r="AC206" s="31">
        <f t="shared" si="153"/>
        <v>4.1508038144821751E-3</v>
      </c>
      <c r="AD206" s="31">
        <f t="shared" si="142"/>
        <v>1.7711771052737657</v>
      </c>
      <c r="AE206" s="31">
        <f t="shared" si="154"/>
        <v>-12.728221325752903</v>
      </c>
      <c r="AF206" s="31">
        <f t="shared" si="155"/>
        <v>-84.815833477000481</v>
      </c>
      <c r="AG206" s="31">
        <f t="shared" si="134"/>
        <v>92.110410468749379</v>
      </c>
      <c r="AH206" s="31">
        <f t="shared" si="143"/>
        <v>-93.998136076420366</v>
      </c>
      <c r="AI206" s="31">
        <f t="shared" si="144"/>
        <v>-89.998856553554944</v>
      </c>
      <c r="AJ206" s="31">
        <f t="shared" si="156"/>
        <v>12.978899012357214</v>
      </c>
      <c r="AK206" s="31">
        <f t="shared" si="145"/>
        <v>77.031423315892098</v>
      </c>
      <c r="AL206" s="32">
        <f t="shared" si="146"/>
        <v>-7.4554009755690362E-2</v>
      </c>
      <c r="AM206" s="31">
        <f t="shared" si="147"/>
        <v>-7.4962578986471371</v>
      </c>
      <c r="AN206" s="31">
        <f t="shared" si="157"/>
        <v>11.016619394930537</v>
      </c>
      <c r="AO206" s="31">
        <f t="shared" si="158"/>
        <v>-20.463691136309983</v>
      </c>
      <c r="AP206" s="30">
        <f t="shared" si="135"/>
        <v>23.609121289162623</v>
      </c>
      <c r="AQ206" s="30">
        <f t="shared" si="136"/>
        <v>-27.95880017344075</v>
      </c>
      <c r="AR206" s="31">
        <f t="shared" si="159"/>
        <v>-6.0612808151004955</v>
      </c>
      <c r="AS206" s="33">
        <f t="shared" si="160"/>
        <v>-105.27952461331046</v>
      </c>
      <c r="AT206" s="31">
        <f t="shared" si="148"/>
        <v>4.7676349946381426E-12</v>
      </c>
      <c r="AU206" s="31">
        <f t="shared" si="149"/>
        <v>6.0026477276781205E-5</v>
      </c>
      <c r="AV206" s="32">
        <f t="shared" si="150"/>
        <v>-7.7146197324263002E-15</v>
      </c>
      <c r="AW206" s="31">
        <f t="shared" si="151"/>
        <v>-2.401059091072125E-6</v>
      </c>
      <c r="AX206" s="34">
        <f t="shared" si="161"/>
        <v>4.7599203749057159E-12</v>
      </c>
      <c r="AY206" s="35">
        <f t="shared" si="162"/>
        <v>5.7625418185709082E-5</v>
      </c>
      <c r="AZ206" s="10">
        <f t="shared" si="163"/>
        <v>-6.0612808150957358</v>
      </c>
      <c r="BA206" s="10">
        <f t="shared" si="164"/>
        <v>-105.27946698789228</v>
      </c>
      <c r="BB206" s="10">
        <f t="shared" si="165"/>
        <v>74.720533012107722</v>
      </c>
      <c r="BC206" s="37"/>
      <c r="BD206" s="46">
        <f t="shared" si="166"/>
        <v>-6</v>
      </c>
      <c r="BE206" s="46">
        <f t="shared" si="167"/>
        <v>-105</v>
      </c>
      <c r="BF206" s="46">
        <f t="shared" si="168"/>
        <v>75</v>
      </c>
    </row>
    <row r="207" spans="22:58" x14ac:dyDescent="0.3">
      <c r="V207" s="29">
        <v>3.03</v>
      </c>
      <c r="W207" s="36">
        <f t="shared" si="152"/>
        <v>10715.193052376069</v>
      </c>
      <c r="X207" s="30">
        <f t="shared" si="137"/>
        <v>2.6066753699001226</v>
      </c>
      <c r="Y207" s="31">
        <f t="shared" si="138"/>
        <v>-15.587234802073626</v>
      </c>
      <c r="Z207" s="31">
        <f t="shared" si="139"/>
        <v>-80.432887003561049</v>
      </c>
      <c r="AA207" s="31">
        <f t="shared" si="140"/>
        <v>5.6358372169210615E-2</v>
      </c>
      <c r="AB207" s="31">
        <f t="shared" si="141"/>
        <v>-6.5198851077090252</v>
      </c>
      <c r="AC207" s="31">
        <f t="shared" si="153"/>
        <v>4.3463273165574622E-3</v>
      </c>
      <c r="AD207" s="31">
        <f t="shared" si="142"/>
        <v>1.8124059174175409</v>
      </c>
      <c r="AE207" s="31">
        <f t="shared" si="154"/>
        <v>-12.919854732687735</v>
      </c>
      <c r="AF207" s="31">
        <f t="shared" si="155"/>
        <v>-85.140366193852543</v>
      </c>
      <c r="AG207" s="31">
        <f t="shared" si="134"/>
        <v>92.110410468749379</v>
      </c>
      <c r="AH207" s="31">
        <f t="shared" si="143"/>
        <v>-94.198136076342522</v>
      </c>
      <c r="AI207" s="31">
        <f t="shared" si="144"/>
        <v>-89.99888258157371</v>
      </c>
      <c r="AJ207" s="31">
        <f t="shared" si="156"/>
        <v>13.169043682981387</v>
      </c>
      <c r="AK207" s="31">
        <f t="shared" si="145"/>
        <v>77.316969513971841</v>
      </c>
      <c r="AL207" s="32">
        <f t="shared" si="146"/>
        <v>-7.8036248753414084E-2</v>
      </c>
      <c r="AM207" s="31">
        <f t="shared" si="147"/>
        <v>-7.6688134448635559</v>
      </c>
      <c r="AN207" s="31">
        <f t="shared" si="157"/>
        <v>11.003281826634831</v>
      </c>
      <c r="AO207" s="31">
        <f t="shared" si="158"/>
        <v>-20.350726512465425</v>
      </c>
      <c r="AP207" s="30">
        <f t="shared" si="135"/>
        <v>23.609121289162623</v>
      </c>
      <c r="AQ207" s="30">
        <f t="shared" si="136"/>
        <v>-27.95880017344075</v>
      </c>
      <c r="AR207" s="31">
        <f t="shared" si="159"/>
        <v>-6.2662517903310331</v>
      </c>
      <c r="AS207" s="33">
        <f t="shared" si="160"/>
        <v>-105.49109270631797</v>
      </c>
      <c r="AT207" s="31">
        <f t="shared" si="148"/>
        <v>4.9913589668783793E-12</v>
      </c>
      <c r="AU207" s="31">
        <f t="shared" si="149"/>
        <v>6.1424673548629062E-5</v>
      </c>
      <c r="AV207" s="32">
        <f t="shared" si="150"/>
        <v>-7.7146197324263002E-15</v>
      </c>
      <c r="AW207" s="31">
        <f t="shared" si="151"/>
        <v>-2.4569869419461027E-6</v>
      </c>
      <c r="AX207" s="34">
        <f t="shared" si="161"/>
        <v>4.9836443471459527E-12</v>
      </c>
      <c r="AY207" s="35">
        <f t="shared" si="162"/>
        <v>5.896768660668296E-5</v>
      </c>
      <c r="AZ207" s="10">
        <f t="shared" si="163"/>
        <v>-6.2662517903260495</v>
      </c>
      <c r="BA207" s="10">
        <f t="shared" si="164"/>
        <v>-105.49103373863136</v>
      </c>
      <c r="BB207" s="10">
        <f t="shared" si="165"/>
        <v>74.508966261368641</v>
      </c>
      <c r="BC207" s="48"/>
      <c r="BD207" s="46">
        <f t="shared" si="166"/>
        <v>-6</v>
      </c>
      <c r="BE207" s="46">
        <f t="shared" si="167"/>
        <v>-105</v>
      </c>
      <c r="BF207" s="46">
        <f t="shared" si="168"/>
        <v>75</v>
      </c>
    </row>
    <row r="208" spans="22:58" x14ac:dyDescent="0.3">
      <c r="V208" s="29">
        <v>3.04</v>
      </c>
      <c r="W208" s="38">
        <f t="shared" si="152"/>
        <v>10964.781961431863</v>
      </c>
      <c r="X208" s="30">
        <f t="shared" si="137"/>
        <v>2.6066753699001226</v>
      </c>
      <c r="Y208" s="31">
        <f t="shared" si="138"/>
        <v>-15.781832050471824</v>
      </c>
      <c r="Z208" s="31">
        <f t="shared" si="139"/>
        <v>-80.646769172496988</v>
      </c>
      <c r="AA208" s="31">
        <f t="shared" si="140"/>
        <v>5.8996499276745551E-2</v>
      </c>
      <c r="AB208" s="31">
        <f t="shared" si="141"/>
        <v>-6.6703995656055382</v>
      </c>
      <c r="AC208" s="31">
        <f t="shared" si="153"/>
        <v>4.5510561231182868E-3</v>
      </c>
      <c r="AD208" s="31">
        <f t="shared" si="142"/>
        <v>1.8545931280724663</v>
      </c>
      <c r="AE208" s="31">
        <f t="shared" si="154"/>
        <v>-13.111609125171839</v>
      </c>
      <c r="AF208" s="31">
        <f t="shared" si="155"/>
        <v>-85.462575610030058</v>
      </c>
      <c r="AG208" s="31">
        <f t="shared" si="134"/>
        <v>92.110410468749379</v>
      </c>
      <c r="AH208" s="31">
        <f t="shared" si="143"/>
        <v>-94.398136076268173</v>
      </c>
      <c r="AI208" s="31">
        <f t="shared" si="144"/>
        <v>-89.998908017122446</v>
      </c>
      <c r="AJ208" s="31">
        <f t="shared" si="156"/>
        <v>13.359610993189913</v>
      </c>
      <c r="AK208" s="31">
        <f t="shared" si="145"/>
        <v>77.596636183007277</v>
      </c>
      <c r="AL208" s="32">
        <f t="shared" si="146"/>
        <v>-8.1679610496665833E-2</v>
      </c>
      <c r="AM208" s="31">
        <f t="shared" si="147"/>
        <v>-7.8452435417283262</v>
      </c>
      <c r="AN208" s="31">
        <f t="shared" si="157"/>
        <v>10.990205775174452</v>
      </c>
      <c r="AO208" s="31">
        <f t="shared" si="158"/>
        <v>-20.247515375843495</v>
      </c>
      <c r="AP208" s="30">
        <f t="shared" si="135"/>
        <v>23.609121289162623</v>
      </c>
      <c r="AQ208" s="30">
        <f t="shared" si="136"/>
        <v>-27.95880017344075</v>
      </c>
      <c r="AR208" s="31">
        <f t="shared" si="159"/>
        <v>-6.4710822342755137</v>
      </c>
      <c r="AS208" s="33">
        <f t="shared" si="160"/>
        <v>-105.71009098587355</v>
      </c>
      <c r="AT208" s="31">
        <f t="shared" si="148"/>
        <v>5.2266548687172439E-12</v>
      </c>
      <c r="AU208" s="31">
        <f t="shared" si="149"/>
        <v>6.2855437995444052E-5</v>
      </c>
      <c r="AV208" s="32">
        <f t="shared" si="150"/>
        <v>-7.7146197324263002E-15</v>
      </c>
      <c r="AW208" s="31">
        <f t="shared" si="151"/>
        <v>-2.5142175198187689E-6</v>
      </c>
      <c r="AX208" s="34">
        <f t="shared" si="161"/>
        <v>5.2189402489848173E-12</v>
      </c>
      <c r="AY208" s="35">
        <f t="shared" si="162"/>
        <v>6.0341220475625282E-5</v>
      </c>
      <c r="AZ208" s="10">
        <f t="shared" si="163"/>
        <v>-6.4710822342702947</v>
      </c>
      <c r="BA208" s="10">
        <f t="shared" si="164"/>
        <v>-105.71003064465307</v>
      </c>
      <c r="BB208" s="10">
        <f t="shared" si="165"/>
        <v>74.289969355346926</v>
      </c>
      <c r="BC208" s="37"/>
      <c r="BD208" s="46">
        <f t="shared" si="166"/>
        <v>-6</v>
      </c>
      <c r="BE208" s="46">
        <f t="shared" si="167"/>
        <v>-106</v>
      </c>
      <c r="BF208" s="46">
        <f t="shared" si="168"/>
        <v>74</v>
      </c>
    </row>
    <row r="209" spans="22:58" x14ac:dyDescent="0.3">
      <c r="V209" s="29">
        <v>3.05</v>
      </c>
      <c r="W209" s="36">
        <f t="shared" si="152"/>
        <v>11220.184543019637</v>
      </c>
      <c r="X209" s="30">
        <f t="shared" si="137"/>
        <v>2.6066753699001226</v>
      </c>
      <c r="Y209" s="31">
        <f t="shared" si="138"/>
        <v>-15.976666180931545</v>
      </c>
      <c r="Z209" s="31">
        <f t="shared" si="139"/>
        <v>-80.856037241801147</v>
      </c>
      <c r="AA209" s="31">
        <f t="shared" si="140"/>
        <v>6.175724095901497E-2</v>
      </c>
      <c r="AB209" s="31">
        <f t="shared" si="141"/>
        <v>-6.8243242593620232</v>
      </c>
      <c r="AC209" s="31">
        <f t="shared" si="153"/>
        <v>4.765423157575447E-3</v>
      </c>
      <c r="AD209" s="31">
        <f t="shared" si="142"/>
        <v>1.8977609223783583</v>
      </c>
      <c r="AE209" s="31">
        <f t="shared" si="154"/>
        <v>-13.303468146914833</v>
      </c>
      <c r="AF209" s="31">
        <f t="shared" si="155"/>
        <v>-85.782600578784823</v>
      </c>
      <c r="AG209" s="31">
        <f t="shared" si="134"/>
        <v>92.110410468749379</v>
      </c>
      <c r="AH209" s="31">
        <f t="shared" si="143"/>
        <v>-94.598136076197164</v>
      </c>
      <c r="AI209" s="31">
        <f t="shared" si="144"/>
        <v>-89.998932873687409</v>
      </c>
      <c r="AJ209" s="31">
        <f t="shared" si="156"/>
        <v>13.55058367896785</v>
      </c>
      <c r="AK209" s="31">
        <f t="shared" si="145"/>
        <v>77.870518276834019</v>
      </c>
      <c r="AL209" s="32">
        <f t="shared" si="146"/>
        <v>-8.5491405484919208E-2</v>
      </c>
      <c r="AM209" s="31">
        <f t="shared" si="147"/>
        <v>-8.0256283444750345</v>
      </c>
      <c r="AN209" s="31">
        <f t="shared" si="157"/>
        <v>10.977366666035145</v>
      </c>
      <c r="AO209" s="31">
        <f t="shared" si="158"/>
        <v>-20.154042941328424</v>
      </c>
      <c r="AP209" s="30">
        <f t="shared" si="135"/>
        <v>23.609121289162623</v>
      </c>
      <c r="AQ209" s="30">
        <f t="shared" si="136"/>
        <v>-27.95880017344075</v>
      </c>
      <c r="AR209" s="31">
        <f t="shared" si="159"/>
        <v>-6.6757803651578129</v>
      </c>
      <c r="AS209" s="33">
        <f t="shared" si="160"/>
        <v>-105.93664352011325</v>
      </c>
      <c r="AT209" s="31">
        <f t="shared" si="148"/>
        <v>5.4735227001547331E-12</v>
      </c>
      <c r="AU209" s="31">
        <f t="shared" si="149"/>
        <v>6.4319529227474065E-5</v>
      </c>
      <c r="AV209" s="32">
        <f t="shared" si="150"/>
        <v>-7.7146197324263002E-15</v>
      </c>
      <c r="AW209" s="31">
        <f t="shared" si="151"/>
        <v>-2.5727811691000417E-6</v>
      </c>
      <c r="AX209" s="34">
        <f t="shared" si="161"/>
        <v>5.4658080804223065E-12</v>
      </c>
      <c r="AY209" s="35">
        <f t="shared" si="162"/>
        <v>6.1746748058374022E-5</v>
      </c>
      <c r="AZ209" s="10">
        <f t="shared" si="163"/>
        <v>-6.6757803651523471</v>
      </c>
      <c r="BA209" s="10">
        <f t="shared" si="164"/>
        <v>-105.93658177336519</v>
      </c>
      <c r="BB209" s="10">
        <f t="shared" si="165"/>
        <v>74.063418226634809</v>
      </c>
      <c r="BC209" s="48"/>
      <c r="BD209" s="46">
        <f t="shared" si="166"/>
        <v>-7</v>
      </c>
      <c r="BE209" s="46">
        <f t="shared" si="167"/>
        <v>-106</v>
      </c>
      <c r="BF209" s="46">
        <f t="shared" si="168"/>
        <v>74</v>
      </c>
    </row>
    <row r="210" spans="22:58" x14ac:dyDescent="0.3">
      <c r="V210" s="29">
        <v>3.06</v>
      </c>
      <c r="W210" s="38">
        <f t="shared" si="152"/>
        <v>11481.536214968839</v>
      </c>
      <c r="X210" s="30">
        <f t="shared" si="137"/>
        <v>2.6066753699001226</v>
      </c>
      <c r="Y210" s="31">
        <f t="shared" si="138"/>
        <v>-16.171727071080966</v>
      </c>
      <c r="Z210" s="31">
        <f t="shared" si="139"/>
        <v>-81.060779823497001</v>
      </c>
      <c r="AA210" s="31">
        <f t="shared" si="140"/>
        <v>6.4646212648613574E-2</v>
      </c>
      <c r="AB210" s="31">
        <f t="shared" si="141"/>
        <v>-6.9817319098083637</v>
      </c>
      <c r="AC210" s="31">
        <f t="shared" si="153"/>
        <v>4.9898816588108902E-3</v>
      </c>
      <c r="AD210" s="31">
        <f t="shared" si="142"/>
        <v>1.9419319923282985</v>
      </c>
      <c r="AE210" s="31">
        <f t="shared" si="154"/>
        <v>-13.49541560687342</v>
      </c>
      <c r="AF210" s="31">
        <f t="shared" si="155"/>
        <v>-86.100579740977068</v>
      </c>
      <c r="AG210" s="31">
        <f t="shared" si="134"/>
        <v>92.110410468749379</v>
      </c>
      <c r="AH210" s="31">
        <f t="shared" si="143"/>
        <v>-94.798136076129381</v>
      </c>
      <c r="AI210" s="31">
        <f t="shared" si="144"/>
        <v>-89.998957164447873</v>
      </c>
      <c r="AJ210" s="31">
        <f t="shared" si="156"/>
        <v>13.741945108895395</v>
      </c>
      <c r="AK210" s="31">
        <f t="shared" si="145"/>
        <v>78.138710923161824</v>
      </c>
      <c r="AL210" s="32">
        <f t="shared" si="146"/>
        <v>-8.9479262247919661E-2</v>
      </c>
      <c r="AM210" s="31">
        <f t="shared" si="147"/>
        <v>-8.2100491844321102</v>
      </c>
      <c r="AN210" s="31">
        <f t="shared" si="157"/>
        <v>10.964740239267472</v>
      </c>
      <c r="AO210" s="31">
        <f t="shared" si="158"/>
        <v>-20.070295425718157</v>
      </c>
      <c r="AP210" s="30">
        <f t="shared" si="135"/>
        <v>23.609121289162623</v>
      </c>
      <c r="AQ210" s="30">
        <f t="shared" si="136"/>
        <v>-27.95880017344075</v>
      </c>
      <c r="AR210" s="31">
        <f t="shared" si="159"/>
        <v>-6.880354251884075</v>
      </c>
      <c r="AS210" s="33">
        <f t="shared" si="160"/>
        <v>-106.17087516669523</v>
      </c>
      <c r="AT210" s="31">
        <f t="shared" si="148"/>
        <v>5.7319624611908469E-12</v>
      </c>
      <c r="AU210" s="31">
        <f t="shared" si="149"/>
        <v>6.5817723525270116E-5</v>
      </c>
      <c r="AV210" s="32">
        <f t="shared" si="150"/>
        <v>-9.6432746655328773E-15</v>
      </c>
      <c r="AW210" s="31">
        <f t="shared" si="151"/>
        <v>-2.6327089410119605E-6</v>
      </c>
      <c r="AX210" s="34">
        <f t="shared" si="161"/>
        <v>5.7223191865253144E-12</v>
      </c>
      <c r="AY210" s="35">
        <f t="shared" si="162"/>
        <v>6.3185014584258157E-5</v>
      </c>
      <c r="AZ210" s="10">
        <f t="shared" si="163"/>
        <v>-6.8803542518783525</v>
      </c>
      <c r="BA210" s="10">
        <f t="shared" si="164"/>
        <v>-106.17081198168064</v>
      </c>
      <c r="BB210" s="10">
        <f t="shared" si="165"/>
        <v>73.829188018319357</v>
      </c>
      <c r="BC210" s="37"/>
      <c r="BD210" s="46">
        <f t="shared" si="166"/>
        <v>-7</v>
      </c>
      <c r="BE210" s="46">
        <f t="shared" si="167"/>
        <v>-106</v>
      </c>
      <c r="BF210" s="46">
        <f t="shared" si="168"/>
        <v>74</v>
      </c>
    </row>
    <row r="211" spans="22:58" x14ac:dyDescent="0.3">
      <c r="V211" s="29">
        <v>3.07</v>
      </c>
      <c r="W211" s="36">
        <f t="shared" si="152"/>
        <v>11748.975549395294</v>
      </c>
      <c r="X211" s="30">
        <f t="shared" si="137"/>
        <v>2.6066753699001226</v>
      </c>
      <c r="Y211" s="31">
        <f t="shared" si="138"/>
        <v>-16.367005008417365</v>
      </c>
      <c r="Z211" s="31">
        <f t="shared" si="139"/>
        <v>-81.261084548583966</v>
      </c>
      <c r="AA211" s="31">
        <f t="shared" si="140"/>
        <v>6.7669279027872051E-2</v>
      </c>
      <c r="AB211" s="31">
        <f t="shared" si="141"/>
        <v>-7.1426964671172097</v>
      </c>
      <c r="AC211" s="31">
        <f t="shared" si="153"/>
        <v>5.2249061301986172E-3</v>
      </c>
      <c r="AD211" s="31">
        <f t="shared" si="142"/>
        <v>1.9871295478692617</v>
      </c>
      <c r="AE211" s="31">
        <f t="shared" si="154"/>
        <v>-13.687435453359173</v>
      </c>
      <c r="AF211" s="31">
        <f t="shared" si="155"/>
        <v>-86.416651467831912</v>
      </c>
      <c r="AG211" s="31">
        <f t="shared" si="134"/>
        <v>92.110410468749379</v>
      </c>
      <c r="AH211" s="31">
        <f t="shared" si="143"/>
        <v>-94.998136076064611</v>
      </c>
      <c r="AI211" s="31">
        <f t="shared" si="144"/>
        <v>-89.998980902283122</v>
      </c>
      <c r="AJ211" s="31">
        <f t="shared" si="156"/>
        <v>13.933679267133614</v>
      </c>
      <c r="AK211" s="31">
        <f t="shared" si="145"/>
        <v>78.401309289962711</v>
      </c>
      <c r="AL211" s="32">
        <f t="shared" si="146"/>
        <v>-9.3651139892116902E-2</v>
      </c>
      <c r="AM211" s="31">
        <f t="shared" si="147"/>
        <v>-8.3985885506548854</v>
      </c>
      <c r="AN211" s="31">
        <f t="shared" si="157"/>
        <v>10.952302519926265</v>
      </c>
      <c r="AO211" s="31">
        <f t="shared" si="158"/>
        <v>-19.996260162975297</v>
      </c>
      <c r="AP211" s="30">
        <f t="shared" si="135"/>
        <v>23.609121289162623</v>
      </c>
      <c r="AQ211" s="30">
        <f t="shared" si="136"/>
        <v>-27.95880017344075</v>
      </c>
      <c r="AR211" s="31">
        <f t="shared" si="159"/>
        <v>-7.0848118177110351</v>
      </c>
      <c r="AS211" s="33">
        <f t="shared" si="160"/>
        <v>-106.4129116308072</v>
      </c>
      <c r="AT211" s="31">
        <f t="shared" si="148"/>
        <v>6.0019741518255853E-12</v>
      </c>
      <c r="AU211" s="31">
        <f t="shared" si="149"/>
        <v>6.7350815251279554E-5</v>
      </c>
      <c r="AV211" s="32">
        <f t="shared" si="150"/>
        <v>-9.6432746655328773E-15</v>
      </c>
      <c r="AW211" s="31">
        <f t="shared" si="151"/>
        <v>-2.6940326100524215E-6</v>
      </c>
      <c r="AX211" s="34">
        <f t="shared" si="161"/>
        <v>5.9923308771600528E-12</v>
      </c>
      <c r="AY211" s="35">
        <f t="shared" si="162"/>
        <v>6.4656782641227134E-5</v>
      </c>
      <c r="AZ211" s="10">
        <f t="shared" si="163"/>
        <v>-7.0848118177050425</v>
      </c>
      <c r="BA211" s="10">
        <f t="shared" si="164"/>
        <v>-106.41284697402456</v>
      </c>
      <c r="BB211" s="10">
        <f t="shared" si="165"/>
        <v>73.587153025975439</v>
      </c>
      <c r="BC211" s="48"/>
      <c r="BD211" s="46">
        <f t="shared" si="166"/>
        <v>-7</v>
      </c>
      <c r="BE211" s="46">
        <f t="shared" si="167"/>
        <v>-106</v>
      </c>
      <c r="BF211" s="46">
        <f t="shared" si="168"/>
        <v>74</v>
      </c>
    </row>
    <row r="212" spans="22:58" x14ac:dyDescent="0.3">
      <c r="V212" s="29">
        <v>3.08</v>
      </c>
      <c r="W212" s="38">
        <f t="shared" si="152"/>
        <v>12022.644346174138</v>
      </c>
      <c r="X212" s="30">
        <f t="shared" si="137"/>
        <v>2.6066753699001226</v>
      </c>
      <c r="Y212" s="31">
        <f t="shared" si="138"/>
        <v>-16.562490675667153</v>
      </c>
      <c r="Z212" s="31">
        <f t="shared" si="139"/>
        <v>-81.457038026462698</v>
      </c>
      <c r="AA212" s="31">
        <f t="shared" si="140"/>
        <v>7.0832564340781293E-2</v>
      </c>
      <c r="AB212" s="31">
        <f t="shared" si="141"/>
        <v>-7.307293108072388</v>
      </c>
      <c r="AC212" s="31">
        <f t="shared" si="153"/>
        <v>5.4709933325202591E-3</v>
      </c>
      <c r="AD212" s="31">
        <f t="shared" si="142"/>
        <v>2.0333773282112482</v>
      </c>
      <c r="AE212" s="31">
        <f t="shared" si="154"/>
        <v>-13.879511748093728</v>
      </c>
      <c r="AF212" s="31">
        <f t="shared" si="155"/>
        <v>-86.730953806323839</v>
      </c>
      <c r="AG212" s="31">
        <f t="shared" si="134"/>
        <v>92.110410468749379</v>
      </c>
      <c r="AH212" s="31">
        <f t="shared" si="143"/>
        <v>-95.198136076002783</v>
      </c>
      <c r="AI212" s="31">
        <f t="shared" si="144"/>
        <v>-89.999004099779256</v>
      </c>
      <c r="AJ212" s="31">
        <f t="shared" si="156"/>
        <v>14.12577073631741</v>
      </c>
      <c r="AK212" s="31">
        <f t="shared" si="145"/>
        <v>78.658408460988781</v>
      </c>
      <c r="AL212" s="32">
        <f t="shared" si="146"/>
        <v>-9.8015341019247901E-2</v>
      </c>
      <c r="AM212" s="31">
        <f t="shared" si="147"/>
        <v>-8.5913300682812892</v>
      </c>
      <c r="AN212" s="31">
        <f t="shared" si="157"/>
        <v>10.940029788044757</v>
      </c>
      <c r="AO212" s="31">
        <f t="shared" si="158"/>
        <v>-19.931925707071763</v>
      </c>
      <c r="AP212" s="30">
        <f t="shared" si="135"/>
        <v>23.609121289162623</v>
      </c>
      <c r="AQ212" s="30">
        <f t="shared" si="136"/>
        <v>-27.95880017344075</v>
      </c>
      <c r="AR212" s="31">
        <f t="shared" si="159"/>
        <v>-7.2891608443270997</v>
      </c>
      <c r="AS212" s="33">
        <f t="shared" si="160"/>
        <v>-106.66287951339561</v>
      </c>
      <c r="AT212" s="31">
        <f t="shared" si="148"/>
        <v>6.2835577720589467E-12</v>
      </c>
      <c r="AU212" s="31">
        <f t="shared" si="149"/>
        <v>6.8919617271028679E-5</v>
      </c>
      <c r="AV212" s="32">
        <f t="shared" si="150"/>
        <v>-9.6432746655328773E-15</v>
      </c>
      <c r="AW212" s="31">
        <f t="shared" si="151"/>
        <v>-2.7567846908424744E-6</v>
      </c>
      <c r="AX212" s="34">
        <f t="shared" si="161"/>
        <v>6.2739144973934142E-12</v>
      </c>
      <c r="AY212" s="35">
        <f t="shared" si="162"/>
        <v>6.6162832580186199E-5</v>
      </c>
      <c r="AZ212" s="10">
        <f t="shared" si="163"/>
        <v>-7.2891608443208256</v>
      </c>
      <c r="BA212" s="10">
        <f t="shared" si="164"/>
        <v>-106.66281335056303</v>
      </c>
      <c r="BB212" s="10">
        <f t="shared" si="165"/>
        <v>73.337186649436973</v>
      </c>
      <c r="BC212" s="37"/>
      <c r="BD212" s="46">
        <f t="shared" si="166"/>
        <v>-7</v>
      </c>
      <c r="BE212" s="46">
        <f t="shared" si="167"/>
        <v>-107</v>
      </c>
      <c r="BF212" s="46">
        <f t="shared" si="168"/>
        <v>73</v>
      </c>
    </row>
    <row r="213" spans="22:58" x14ac:dyDescent="0.3">
      <c r="V213" s="29">
        <v>3.09</v>
      </c>
      <c r="W213" s="36">
        <f t="shared" si="152"/>
        <v>12302.687708123824</v>
      </c>
      <c r="X213" s="30">
        <f t="shared" si="137"/>
        <v>2.6066753699001226</v>
      </c>
      <c r="Y213" s="31">
        <f t="shared" si="138"/>
        <v>-16.758175136496266</v>
      </c>
      <c r="Z213" s="31">
        <f t="shared" si="139"/>
        <v>-81.648725808840268</v>
      </c>
      <c r="AA213" s="31">
        <f t="shared" si="140"/>
        <v>7.4142463059762284E-2</v>
      </c>
      <c r="AB213" s="31">
        <f t="shared" si="141"/>
        <v>-7.4755982312483944</v>
      </c>
      <c r="AC213" s="31">
        <f t="shared" si="153"/>
        <v>5.7286633228111946E-3</v>
      </c>
      <c r="AD213" s="31">
        <f t="shared" si="142"/>
        <v>2.0806996133461517</v>
      </c>
      <c r="AE213" s="31">
        <f t="shared" si="154"/>
        <v>-14.07162864021357</v>
      </c>
      <c r="AF213" s="31">
        <f t="shared" si="155"/>
        <v>-87.043624426742511</v>
      </c>
      <c r="AG213" s="31">
        <f t="shared" si="134"/>
        <v>92.110410468749379</v>
      </c>
      <c r="AH213" s="31">
        <f t="shared" si="143"/>
        <v>-95.398136075943711</v>
      </c>
      <c r="AI213" s="31">
        <f t="shared" si="144"/>
        <v>-89.999026769235925</v>
      </c>
      <c r="AJ213" s="31">
        <f t="shared" si="156"/>
        <v>14.318204680417484</v>
      </c>
      <c r="AK213" s="31">
        <f t="shared" si="145"/>
        <v>78.910103320044811</v>
      </c>
      <c r="AL213" s="32">
        <f t="shared" si="146"/>
        <v>-0.10258052501572217</v>
      </c>
      <c r="AM213" s="31">
        <f t="shared" si="147"/>
        <v>-8.7883584733787536</v>
      </c>
      <c r="AN213" s="31">
        <f t="shared" si="157"/>
        <v>10.927898548207429</v>
      </c>
      <c r="AO213" s="31">
        <f t="shared" si="158"/>
        <v>-19.877281922569868</v>
      </c>
      <c r="AP213" s="30">
        <f t="shared" si="135"/>
        <v>23.609121289162623</v>
      </c>
      <c r="AQ213" s="30">
        <f t="shared" si="136"/>
        <v>-27.95880017344075</v>
      </c>
      <c r="AR213" s="31">
        <f t="shared" si="159"/>
        <v>-7.4934089762842682</v>
      </c>
      <c r="AS213" s="33">
        <f t="shared" si="160"/>
        <v>-106.92090634931238</v>
      </c>
      <c r="AT213" s="31">
        <f t="shared" si="148"/>
        <v>6.5805706317571379E-12</v>
      </c>
      <c r="AU213" s="31">
        <f t="shared" si="149"/>
        <v>7.0524961384113666E-5</v>
      </c>
      <c r="AV213" s="32">
        <f t="shared" si="150"/>
        <v>-1.1571929598639454E-14</v>
      </c>
      <c r="AW213" s="31">
        <f t="shared" si="151"/>
        <v>-2.8209984553659692E-6</v>
      </c>
      <c r="AX213" s="34">
        <f t="shared" si="161"/>
        <v>6.5689987021584988E-12</v>
      </c>
      <c r="AY213" s="35">
        <f t="shared" si="162"/>
        <v>6.7703962928747697E-5</v>
      </c>
      <c r="AZ213" s="10">
        <f t="shared" si="163"/>
        <v>-7.4934089762776992</v>
      </c>
      <c r="BA213" s="10">
        <f t="shared" si="164"/>
        <v>-106.92083864534945</v>
      </c>
      <c r="BB213" s="10">
        <f t="shared" si="165"/>
        <v>73.079161354650552</v>
      </c>
      <c r="BC213" s="48"/>
      <c r="BD213" s="46">
        <f t="shared" si="166"/>
        <v>-7</v>
      </c>
      <c r="BE213" s="46">
        <f t="shared" si="167"/>
        <v>-107</v>
      </c>
      <c r="BF213" s="46">
        <f t="shared" si="168"/>
        <v>73</v>
      </c>
    </row>
    <row r="214" spans="22:58" x14ac:dyDescent="0.3">
      <c r="V214" s="29">
        <v>3.1</v>
      </c>
      <c r="W214" s="38">
        <f t="shared" si="152"/>
        <v>12589.25411794168</v>
      </c>
      <c r="X214" s="30">
        <f t="shared" si="137"/>
        <v>2.6066753699001226</v>
      </c>
      <c r="Y214" s="31">
        <f t="shared" si="138"/>
        <v>-16.954049821579407</v>
      </c>
      <c r="Z214" s="31">
        <f t="shared" si="139"/>
        <v>-81.836232357840572</v>
      </c>
      <c r="AA214" s="31">
        <f t="shared" si="140"/>
        <v>7.7605650912393465E-2</v>
      </c>
      <c r="AB214" s="31">
        <f t="shared" si="141"/>
        <v>-7.6476894499330363</v>
      </c>
      <c r="AC214" s="31">
        <f t="shared" si="153"/>
        <v>5.9984605411677258E-3</v>
      </c>
      <c r="AD214" s="31">
        <f t="shared" si="142"/>
        <v>2.1291212357775513</v>
      </c>
      <c r="AE214" s="31">
        <f t="shared" si="154"/>
        <v>-14.263770340225722</v>
      </c>
      <c r="AF214" s="31">
        <f t="shared" si="155"/>
        <v>-87.354800571996066</v>
      </c>
      <c r="AG214" s="31">
        <f t="shared" si="134"/>
        <v>92.110410468749379</v>
      </c>
      <c r="AH214" s="31">
        <f t="shared" si="143"/>
        <v>-95.598136075887339</v>
      </c>
      <c r="AI214" s="31">
        <f t="shared" si="144"/>
        <v>-89.99904892267277</v>
      </c>
      <c r="AJ214" s="31">
        <f t="shared" si="156"/>
        <v>14.510966827628254</v>
      </c>
      <c r="AK214" s="31">
        <f t="shared" si="145"/>
        <v>79.156488443640754</v>
      </c>
      <c r="AL214" s="32">
        <f t="shared" si="146"/>
        <v>-0.10735572170999826</v>
      </c>
      <c r="AM214" s="31">
        <f t="shared" si="147"/>
        <v>-8.989759584039545</v>
      </c>
      <c r="AN214" s="31">
        <f t="shared" si="157"/>
        <v>10.915885498780295</v>
      </c>
      <c r="AO214" s="31">
        <f t="shared" si="158"/>
        <v>-19.832320063071563</v>
      </c>
      <c r="AP214" s="30">
        <f t="shared" si="135"/>
        <v>23.609121289162623</v>
      </c>
      <c r="AQ214" s="30">
        <f t="shared" si="136"/>
        <v>-27.95880017344075</v>
      </c>
      <c r="AR214" s="31">
        <f t="shared" si="159"/>
        <v>-7.6975637257235547</v>
      </c>
      <c r="AS214" s="33">
        <f t="shared" si="160"/>
        <v>-107.18712063506763</v>
      </c>
      <c r="AT214" s="31">
        <f t="shared" si="148"/>
        <v>6.8891554210539513E-12</v>
      </c>
      <c r="AU214" s="31">
        <f t="shared" si="149"/>
        <v>7.2167698765232595E-5</v>
      </c>
      <c r="AV214" s="32">
        <f t="shared" si="150"/>
        <v>-1.1571929598639454E-14</v>
      </c>
      <c r="AW214" s="31">
        <f t="shared" si="151"/>
        <v>-2.8867079506108281E-6</v>
      </c>
      <c r="AX214" s="34">
        <f t="shared" si="161"/>
        <v>6.8775834914553122E-12</v>
      </c>
      <c r="AY214" s="35">
        <f t="shared" si="162"/>
        <v>6.9280990814621769E-5</v>
      </c>
      <c r="AZ214" s="10">
        <f t="shared" si="163"/>
        <v>-7.6975637257166776</v>
      </c>
      <c r="BA214" s="10">
        <f t="shared" si="164"/>
        <v>-107.18705135407681</v>
      </c>
      <c r="BB214" s="10">
        <f t="shared" si="165"/>
        <v>72.812948645923186</v>
      </c>
      <c r="BC214" s="37"/>
      <c r="BD214" s="46">
        <f t="shared" si="166"/>
        <v>-8</v>
      </c>
      <c r="BE214" s="46">
        <f t="shared" si="167"/>
        <v>-107</v>
      </c>
      <c r="BF214" s="46">
        <f t="shared" si="168"/>
        <v>73</v>
      </c>
    </row>
    <row r="215" spans="22:58" x14ac:dyDescent="0.3">
      <c r="V215" s="29">
        <v>3.11</v>
      </c>
      <c r="W215" s="36">
        <f t="shared" si="152"/>
        <v>12882.495516931347</v>
      </c>
      <c r="X215" s="30">
        <f t="shared" si="137"/>
        <v>2.6066753699001226</v>
      </c>
      <c r="Y215" s="31">
        <f t="shared" si="138"/>
        <v>-17.150106515033873</v>
      </c>
      <c r="Z215" s="31">
        <f t="shared" si="139"/>
        <v>-82.019641018056703</v>
      </c>
      <c r="AA215" s="31">
        <f t="shared" si="140"/>
        <v>8.1229096272479873E-2</v>
      </c>
      <c r="AB215" s="31">
        <f t="shared" si="141"/>
        <v>-7.8236455826150255</v>
      </c>
      <c r="AC215" s="31">
        <f t="shared" si="153"/>
        <v>6.2809549477345966E-3</v>
      </c>
      <c r="AD215" s="31">
        <f t="shared" si="142"/>
        <v>2.1786675924622148</v>
      </c>
      <c r="AE215" s="31">
        <f t="shared" si="154"/>
        <v>-14.455921093913535</v>
      </c>
      <c r="AF215" s="31">
        <f t="shared" si="155"/>
        <v>-87.664619008209513</v>
      </c>
      <c r="AG215" s="31">
        <f t="shared" si="134"/>
        <v>92.110410468749379</v>
      </c>
      <c r="AH215" s="31">
        <f t="shared" si="143"/>
        <v>-95.798136075833469</v>
      </c>
      <c r="AI215" s="31">
        <f t="shared" si="144"/>
        <v>-89.999070571835816</v>
      </c>
      <c r="AJ215" s="31">
        <f t="shared" si="156"/>
        <v>14.704043453332103</v>
      </c>
      <c r="AK215" s="31">
        <f t="shared" si="145"/>
        <v>79.39765800164912</v>
      </c>
      <c r="AL215" s="32">
        <f t="shared" si="146"/>
        <v>-0.11235034539332567</v>
      </c>
      <c r="AM215" s="31">
        <f t="shared" si="147"/>
        <v>-9.1956202674695646</v>
      </c>
      <c r="AN215" s="31">
        <f t="shared" si="157"/>
        <v>10.903967500854687</v>
      </c>
      <c r="AO215" s="31">
        <f t="shared" si="158"/>
        <v>-19.797032837656261</v>
      </c>
      <c r="AP215" s="30">
        <f t="shared" si="135"/>
        <v>23.609121289162623</v>
      </c>
      <c r="AQ215" s="30">
        <f t="shared" si="136"/>
        <v>-27.95880017344075</v>
      </c>
      <c r="AR215" s="31">
        <f t="shared" si="159"/>
        <v>-7.9016324773369746</v>
      </c>
      <c r="AS215" s="33">
        <f t="shared" si="160"/>
        <v>-107.46165184586577</v>
      </c>
      <c r="AT215" s="31">
        <f t="shared" si="148"/>
        <v>7.2150981047486972E-12</v>
      </c>
      <c r="AU215" s="31">
        <f t="shared" si="149"/>
        <v>7.3848700415489105E-5</v>
      </c>
      <c r="AV215" s="32">
        <f t="shared" si="150"/>
        <v>-1.1571929598639454E-14</v>
      </c>
      <c r="AW215" s="31">
        <f t="shared" si="151"/>
        <v>-2.9539480166211969E-6</v>
      </c>
      <c r="AX215" s="34">
        <f t="shared" si="161"/>
        <v>7.2035261751500581E-12</v>
      </c>
      <c r="AY215" s="35">
        <f t="shared" si="162"/>
        <v>7.0894752398867903E-5</v>
      </c>
      <c r="AZ215" s="10">
        <f t="shared" si="163"/>
        <v>-7.9016324773297715</v>
      </c>
      <c r="BA215" s="10">
        <f t="shared" si="164"/>
        <v>-107.46158095111338</v>
      </c>
      <c r="BB215" s="10">
        <f t="shared" si="165"/>
        <v>72.538419048886624</v>
      </c>
      <c r="BC215" s="48"/>
      <c r="BD215" s="46">
        <f t="shared" si="166"/>
        <v>-8</v>
      </c>
      <c r="BE215" s="46">
        <f t="shared" si="167"/>
        <v>-107</v>
      </c>
      <c r="BF215" s="46">
        <f t="shared" si="168"/>
        <v>73</v>
      </c>
    </row>
    <row r="216" spans="22:58" x14ac:dyDescent="0.3">
      <c r="V216" s="29">
        <v>3.12</v>
      </c>
      <c r="W216" s="38">
        <f t="shared" si="152"/>
        <v>13182.567385564089</v>
      </c>
      <c r="X216" s="30">
        <f t="shared" si="137"/>
        <v>2.6066753699001226</v>
      </c>
      <c r="Y216" s="31">
        <f t="shared" si="138"/>
        <v>-17.346337341222252</v>
      </c>
      <c r="Z216" s="31">
        <f t="shared" si="139"/>
        <v>-82.199033992293465</v>
      </c>
      <c r="AA216" s="31">
        <f t="shared" si="140"/>
        <v>8.5020071918991719E-2</v>
      </c>
      <c r="AB216" s="31">
        <f t="shared" si="141"/>
        <v>-8.0035466408488318</v>
      </c>
      <c r="AC216" s="31">
        <f t="shared" si="153"/>
        <v>6.576743212083451E-3</v>
      </c>
      <c r="AD216" s="31">
        <f t="shared" si="142"/>
        <v>2.2293646569639485</v>
      </c>
      <c r="AE216" s="31">
        <f t="shared" si="154"/>
        <v>-14.648065156191056</v>
      </c>
      <c r="AF216" s="31">
        <f t="shared" si="155"/>
        <v>-87.973215976178352</v>
      </c>
      <c r="AG216" s="31">
        <f t="shared" si="134"/>
        <v>92.110410468749379</v>
      </c>
      <c r="AH216" s="31">
        <f t="shared" si="143"/>
        <v>-95.998136075782043</v>
      </c>
      <c r="AI216" s="31">
        <f t="shared" si="144"/>
        <v>-89.999091728203766</v>
      </c>
      <c r="AJ216" s="31">
        <f t="shared" si="156"/>
        <v>14.897421363185614</v>
      </c>
      <c r="AK216" s="31">
        <f t="shared" si="145"/>
        <v>79.633705665596068</v>
      </c>
      <c r="AL216" s="32">
        <f t="shared" si="146"/>
        <v>-0.11757420919733402</v>
      </c>
      <c r="AM216" s="31">
        <f t="shared" si="147"/>
        <v>-9.4060284028046777</v>
      </c>
      <c r="AN216" s="31">
        <f t="shared" si="157"/>
        <v>10.892121546955616</v>
      </c>
      <c r="AO216" s="31">
        <f t="shared" si="158"/>
        <v>-19.771414465412377</v>
      </c>
      <c r="AP216" s="30">
        <f t="shared" si="135"/>
        <v>23.609121289162623</v>
      </c>
      <c r="AQ216" s="30">
        <f t="shared" si="136"/>
        <v>-27.95880017344075</v>
      </c>
      <c r="AR216" s="31">
        <f t="shared" si="159"/>
        <v>-8.1056224935135646</v>
      </c>
      <c r="AS216" s="33">
        <f t="shared" si="160"/>
        <v>-107.74463044159073</v>
      </c>
      <c r="AT216" s="31">
        <f t="shared" si="148"/>
        <v>7.5545413729751663E-12</v>
      </c>
      <c r="AU216" s="31">
        <f t="shared" si="149"/>
        <v>7.5568857624208892E-5</v>
      </c>
      <c r="AV216" s="32">
        <f t="shared" si="150"/>
        <v>-1.1571929598639454E-14</v>
      </c>
      <c r="AW216" s="31">
        <f t="shared" si="151"/>
        <v>-3.0227543049701059E-6</v>
      </c>
      <c r="AX216" s="34">
        <f t="shared" si="161"/>
        <v>7.5429694433765263E-12</v>
      </c>
      <c r="AY216" s="35">
        <f t="shared" si="162"/>
        <v>7.2546103319238791E-5</v>
      </c>
      <c r="AZ216" s="10">
        <f t="shared" si="163"/>
        <v>-8.1056224935060222</v>
      </c>
      <c r="BA216" s="10">
        <f t="shared" si="164"/>
        <v>-107.7445578954874</v>
      </c>
      <c r="BB216" s="10">
        <f t="shared" si="165"/>
        <v>72.255442104512596</v>
      </c>
      <c r="BC216" s="37"/>
      <c r="BD216" s="46">
        <f t="shared" si="166"/>
        <v>-8</v>
      </c>
      <c r="BE216" s="46">
        <f t="shared" si="167"/>
        <v>-108</v>
      </c>
      <c r="BF216" s="46">
        <f t="shared" si="168"/>
        <v>72</v>
      </c>
    </row>
    <row r="217" spans="22:58" x14ac:dyDescent="0.3">
      <c r="V217" s="29">
        <v>3.13</v>
      </c>
      <c r="W217" s="36">
        <f t="shared" si="152"/>
        <v>13489.628825916541</v>
      </c>
      <c r="X217" s="30">
        <f t="shared" si="137"/>
        <v>2.6066753699001226</v>
      </c>
      <c r="Y217" s="31">
        <f t="shared" si="138"/>
        <v>-17.542734751926371</v>
      </c>
      <c r="Z217" s="31">
        <f t="shared" si="139"/>
        <v>-82.374492320759714</v>
      </c>
      <c r="AA217" s="31">
        <f t="shared" si="140"/>
        <v>8.8986167165438862E-2</v>
      </c>
      <c r="AB217" s="31">
        <f t="shared" si="141"/>
        <v>-8.18747381429848</v>
      </c>
      <c r="AC217" s="31">
        <f t="shared" si="153"/>
        <v>6.8864499573857143E-3</v>
      </c>
      <c r="AD217" s="31">
        <f t="shared" si="142"/>
        <v>2.2812389918200791</v>
      </c>
      <c r="AE217" s="31">
        <f t="shared" si="154"/>
        <v>-14.840186764903425</v>
      </c>
      <c r="AF217" s="31">
        <f t="shared" si="155"/>
        <v>-88.280727143238124</v>
      </c>
      <c r="AG217" s="31">
        <f t="shared" si="134"/>
        <v>92.110410468749379</v>
      </c>
      <c r="AH217" s="31">
        <f t="shared" si="143"/>
        <v>-96.198136075732918</v>
      </c>
      <c r="AI217" s="31">
        <f t="shared" si="144"/>
        <v>-89.999112402993958</v>
      </c>
      <c r="AJ217" s="31">
        <f t="shared" si="156"/>
        <v>15.091087876368183</v>
      </c>
      <c r="AK217" s="31">
        <f t="shared" si="145"/>
        <v>79.864724524219625</v>
      </c>
      <c r="AL217" s="32">
        <f t="shared" si="146"/>
        <v>-0.12303753981985058</v>
      </c>
      <c r="AM217" s="31">
        <f t="shared" si="147"/>
        <v>-9.621072839376879</v>
      </c>
      <c r="AN217" s="31">
        <f t="shared" si="157"/>
        <v>10.880324729564792</v>
      </c>
      <c r="AO217" s="31">
        <f t="shared" si="158"/>
        <v>-19.755460718151213</v>
      </c>
      <c r="AP217" s="30">
        <f t="shared" si="135"/>
        <v>23.609121289162623</v>
      </c>
      <c r="AQ217" s="30">
        <f t="shared" si="136"/>
        <v>-27.95880017344075</v>
      </c>
      <c r="AR217" s="31">
        <f t="shared" si="159"/>
        <v>-8.309540919616758</v>
      </c>
      <c r="AS217" s="33">
        <f t="shared" si="160"/>
        <v>-108.03618786138934</v>
      </c>
      <c r="AT217" s="31">
        <f t="shared" si="148"/>
        <v>7.9113425355995638E-12</v>
      </c>
      <c r="AU217" s="31">
        <f t="shared" si="149"/>
        <v>7.7329082441512809E-5</v>
      </c>
      <c r="AV217" s="32">
        <f t="shared" si="150"/>
        <v>-1.1571929598639454E-14</v>
      </c>
      <c r="AW217" s="31">
        <f t="shared" si="151"/>
        <v>-3.0931632976623874E-6</v>
      </c>
      <c r="AX217" s="34">
        <f t="shared" si="161"/>
        <v>7.8997706060009238E-12</v>
      </c>
      <c r="AY217" s="35">
        <f t="shared" si="162"/>
        <v>7.4235919143850423E-5</v>
      </c>
      <c r="AZ217" s="10">
        <f t="shared" si="163"/>
        <v>-8.3095409196088585</v>
      </c>
      <c r="BA217" s="10">
        <f t="shared" si="164"/>
        <v>-108.03611362547019</v>
      </c>
      <c r="BB217" s="10">
        <f t="shared" si="165"/>
        <v>71.963886374529807</v>
      </c>
      <c r="BC217" s="48"/>
      <c r="BD217" s="46">
        <f t="shared" si="166"/>
        <v>-8</v>
      </c>
      <c r="BE217" s="46">
        <f t="shared" si="167"/>
        <v>-108</v>
      </c>
      <c r="BF217" s="46">
        <f t="shared" si="168"/>
        <v>72</v>
      </c>
    </row>
    <row r="218" spans="22:58" x14ac:dyDescent="0.3">
      <c r="V218" s="29">
        <v>3.14</v>
      </c>
      <c r="W218" s="38">
        <f t="shared" si="152"/>
        <v>13803.842646028863</v>
      </c>
      <c r="X218" s="30">
        <f t="shared" si="137"/>
        <v>2.6066753699001226</v>
      </c>
      <c r="Y218" s="31">
        <f t="shared" si="138"/>
        <v>-17.739291513893601</v>
      </c>
      <c r="Z218" s="31">
        <f t="shared" si="139"/>
        <v>-82.546095863481312</v>
      </c>
      <c r="AA218" s="31">
        <f t="shared" si="140"/>
        <v>9.3135300361181853E-2</v>
      </c>
      <c r="AB218" s="31">
        <f t="shared" si="141"/>
        <v>-8.3755094527518086</v>
      </c>
      <c r="AC218" s="31">
        <f t="shared" si="153"/>
        <v>7.210729061813503E-3</v>
      </c>
      <c r="AD218" s="31">
        <f t="shared" si="142"/>
        <v>2.334317761120595</v>
      </c>
      <c r="AE218" s="31">
        <f t="shared" si="154"/>
        <v>-15.032270114570483</v>
      </c>
      <c r="AF218" s="31">
        <f t="shared" si="155"/>
        <v>-88.587287555112525</v>
      </c>
      <c r="AG218" s="31">
        <f t="shared" si="134"/>
        <v>92.110410468749379</v>
      </c>
      <c r="AH218" s="31">
        <f t="shared" si="143"/>
        <v>-96.398136075685997</v>
      </c>
      <c r="AI218" s="31">
        <f t="shared" si="144"/>
        <v>-89.999132607168491</v>
      </c>
      <c r="AJ218" s="31">
        <f t="shared" si="156"/>
        <v>15.285030809029074</v>
      </c>
      <c r="AK218" s="31">
        <f t="shared" si="145"/>
        <v>80.090807005934508</v>
      </c>
      <c r="AL218" s="32">
        <f t="shared" si="146"/>
        <v>-0.12875099258792394</v>
      </c>
      <c r="AM218" s="31">
        <f t="shared" si="147"/>
        <v>-9.8408433501413644</v>
      </c>
      <c r="AN218" s="31">
        <f t="shared" si="157"/>
        <v>10.868554209504532</v>
      </c>
      <c r="AO218" s="31">
        <f t="shared" si="158"/>
        <v>-19.749168951375346</v>
      </c>
      <c r="AP218" s="30">
        <f t="shared" si="135"/>
        <v>23.609121289162623</v>
      </c>
      <c r="AQ218" s="30">
        <f t="shared" si="136"/>
        <v>-27.95880017344075</v>
      </c>
      <c r="AR218" s="31">
        <f t="shared" si="159"/>
        <v>-8.5133947893440762</v>
      </c>
      <c r="AS218" s="33">
        <f t="shared" si="160"/>
        <v>-108.33645650648788</v>
      </c>
      <c r="AT218" s="31">
        <f t="shared" si="148"/>
        <v>8.2835729376887855E-12</v>
      </c>
      <c r="AU218" s="31">
        <f t="shared" si="149"/>
        <v>7.9130308161898556E-5</v>
      </c>
      <c r="AV218" s="32">
        <f t="shared" si="150"/>
        <v>-1.350058453174603E-14</v>
      </c>
      <c r="AW218" s="31">
        <f t="shared" si="151"/>
        <v>-3.1652123264779517E-6</v>
      </c>
      <c r="AX218" s="34">
        <f t="shared" si="161"/>
        <v>8.2700723531570389E-12</v>
      </c>
      <c r="AY218" s="35">
        <f t="shared" si="162"/>
        <v>7.5965095835420609E-5</v>
      </c>
      <c r="AZ218" s="10">
        <f t="shared" si="163"/>
        <v>-8.5133947893358055</v>
      </c>
      <c r="BA218" s="10">
        <f t="shared" si="164"/>
        <v>-108.33638054139205</v>
      </c>
      <c r="BB218" s="10">
        <f t="shared" si="165"/>
        <v>71.663619458607954</v>
      </c>
      <c r="BC218" s="37"/>
      <c r="BD218" s="46">
        <f t="shared" si="166"/>
        <v>-9</v>
      </c>
      <c r="BE218" s="46">
        <f t="shared" si="167"/>
        <v>-108</v>
      </c>
      <c r="BF218" s="46">
        <f t="shared" si="168"/>
        <v>72</v>
      </c>
    </row>
    <row r="219" spans="22:58" x14ac:dyDescent="0.3">
      <c r="V219" s="29">
        <v>3.15</v>
      </c>
      <c r="W219" s="36">
        <f t="shared" si="152"/>
        <v>14125.375446227545</v>
      </c>
      <c r="X219" s="30">
        <f t="shared" si="137"/>
        <v>2.6066753699001226</v>
      </c>
      <c r="Y219" s="31">
        <f t="shared" si="138"/>
        <v>-17.936000696754746</v>
      </c>
      <c r="Z219" s="31">
        <f t="shared" si="139"/>
        <v>-82.713923285716419</v>
      </c>
      <c r="AA219" s="31">
        <f t="shared" si="140"/>
        <v>9.7475731764937623E-2</v>
      </c>
      <c r="AB219" s="31">
        <f t="shared" si="141"/>
        <v>-8.5677370448852983</v>
      </c>
      <c r="AC219" s="31">
        <f t="shared" si="153"/>
        <v>7.5502650197179907E-3</v>
      </c>
      <c r="AD219" s="31">
        <f t="shared" si="142"/>
        <v>2.388628743299515</v>
      </c>
      <c r="AE219" s="31">
        <f t="shared" si="154"/>
        <v>-15.224299330069968</v>
      </c>
      <c r="AF219" s="31">
        <f t="shared" si="155"/>
        <v>-88.89303158730219</v>
      </c>
      <c r="AG219" s="31">
        <f t="shared" si="134"/>
        <v>92.110410468749379</v>
      </c>
      <c r="AH219" s="31">
        <f t="shared" si="143"/>
        <v>-96.598136075641193</v>
      </c>
      <c r="AI219" s="31">
        <f t="shared" si="144"/>
        <v>-89.999152351439861</v>
      </c>
      <c r="AJ219" s="31">
        <f t="shared" si="156"/>
        <v>15.479238457964144</v>
      </c>
      <c r="AK219" s="31">
        <f t="shared" si="145"/>
        <v>80.31204480785037</v>
      </c>
      <c r="AL219" s="32">
        <f t="shared" si="146"/>
        <v>-0.13472566684453141</v>
      </c>
      <c r="AM219" s="31">
        <f t="shared" si="147"/>
        <v>-10.0654305799639</v>
      </c>
      <c r="AN219" s="31">
        <f t="shared" si="157"/>
        <v>10.856787184227798</v>
      </c>
      <c r="AO219" s="31">
        <f t="shared" si="158"/>
        <v>-19.752538123553393</v>
      </c>
      <c r="AP219" s="30">
        <f t="shared" si="135"/>
        <v>23.609121289162623</v>
      </c>
      <c r="AQ219" s="30">
        <f t="shared" si="136"/>
        <v>-27.95880017344075</v>
      </c>
      <c r="AR219" s="31">
        <f t="shared" si="159"/>
        <v>-8.7171910301202971</v>
      </c>
      <c r="AS219" s="33">
        <f t="shared" si="160"/>
        <v>-108.64556971085558</v>
      </c>
      <c r="AT219" s="31">
        <f t="shared" si="148"/>
        <v>8.6750898891090382E-12</v>
      </c>
      <c r="AU219" s="31">
        <f t="shared" si="149"/>
        <v>8.0973489819084868E-5</v>
      </c>
      <c r="AV219" s="32">
        <f t="shared" si="150"/>
        <v>-1.350058453174603E-14</v>
      </c>
      <c r="AW219" s="31">
        <f t="shared" si="151"/>
        <v>-3.2389395927655472E-6</v>
      </c>
      <c r="AX219" s="34">
        <f t="shared" si="161"/>
        <v>8.6615893045772916E-12</v>
      </c>
      <c r="AY219" s="35">
        <f t="shared" si="162"/>
        <v>7.7734550226319325E-5</v>
      </c>
      <c r="AZ219" s="10">
        <f t="shared" si="163"/>
        <v>-8.7171910301116355</v>
      </c>
      <c r="BA219" s="10">
        <f t="shared" si="164"/>
        <v>-108.64549197630535</v>
      </c>
      <c r="BB219" s="10">
        <f t="shared" si="165"/>
        <v>71.354508023694649</v>
      </c>
      <c r="BC219" s="48"/>
      <c r="BD219" s="46">
        <f t="shared" si="166"/>
        <v>-9</v>
      </c>
      <c r="BE219" s="46">
        <f t="shared" si="167"/>
        <v>-109</v>
      </c>
      <c r="BF219" s="46">
        <f t="shared" si="168"/>
        <v>71</v>
      </c>
    </row>
    <row r="220" spans="22:58" x14ac:dyDescent="0.3">
      <c r="V220" s="29">
        <v>3.16</v>
      </c>
      <c r="W220" s="38">
        <f t="shared" si="152"/>
        <v>14454.397707459288</v>
      </c>
      <c r="X220" s="30">
        <f t="shared" si="137"/>
        <v>2.6066753699001226</v>
      </c>
      <c r="Y220" s="31">
        <f t="shared" si="138"/>
        <v>-18.132855661312352</v>
      </c>
      <c r="Z220" s="31">
        <f t="shared" si="139"/>
        <v>-82.878052046165962</v>
      </c>
      <c r="AA220" s="31">
        <f t="shared" si="140"/>
        <v>0.10201607678932009</v>
      </c>
      <c r="AB220" s="31">
        <f t="shared" si="141"/>
        <v>-8.7642411935492692</v>
      </c>
      <c r="AC220" s="31">
        <f t="shared" si="153"/>
        <v>7.9057743653091362E-3</v>
      </c>
      <c r="AD220" s="31">
        <f t="shared" si="142"/>
        <v>2.4442003441378617</v>
      </c>
      <c r="AE220" s="31">
        <f t="shared" si="154"/>
        <v>-15.4162584402576</v>
      </c>
      <c r="AF220" s="31">
        <f t="shared" si="155"/>
        <v>-89.198092895577361</v>
      </c>
      <c r="AG220" s="31">
        <f t="shared" si="134"/>
        <v>92.110410468749379</v>
      </c>
      <c r="AH220" s="31">
        <f t="shared" si="143"/>
        <v>-96.798136075598421</v>
      </c>
      <c r="AI220" s="31">
        <f t="shared" si="144"/>
        <v>-89.999171646276736</v>
      </c>
      <c r="AJ220" s="31">
        <f t="shared" si="156"/>
        <v>15.673699584550198</v>
      </c>
      <c r="AK220" s="31">
        <f t="shared" si="145"/>
        <v>80.52852883099915</v>
      </c>
      <c r="AL220" s="32">
        <f t="shared" si="146"/>
        <v>-0.14097312164258666</v>
      </c>
      <c r="AM220" s="31">
        <f t="shared" si="147"/>
        <v>-10.294925988457511</v>
      </c>
      <c r="AN220" s="31">
        <f t="shared" si="157"/>
        <v>10.845000856058569</v>
      </c>
      <c r="AO220" s="31">
        <f t="shared" si="158"/>
        <v>-19.765568803735096</v>
      </c>
      <c r="AP220" s="30">
        <f t="shared" si="135"/>
        <v>23.609121289162623</v>
      </c>
      <c r="AQ220" s="30">
        <f t="shared" si="136"/>
        <v>-27.95880017344075</v>
      </c>
      <c r="AR220" s="31">
        <f t="shared" si="159"/>
        <v>-8.9209364684771586</v>
      </c>
      <c r="AS220" s="33">
        <f t="shared" si="160"/>
        <v>-108.96366169931245</v>
      </c>
      <c r="AT220" s="31">
        <f t="shared" si="148"/>
        <v>9.0839647349272137E-12</v>
      </c>
      <c r="AU220" s="31">
        <f t="shared" si="149"/>
        <v>8.2859604692383989E-5</v>
      </c>
      <c r="AV220" s="32">
        <f t="shared" si="150"/>
        <v>-1.5429239464852607E-14</v>
      </c>
      <c r="AW220" s="31">
        <f t="shared" si="151"/>
        <v>-3.3143841876976662E-6</v>
      </c>
      <c r="AX220" s="34">
        <f t="shared" si="161"/>
        <v>9.0685354954623605E-12</v>
      </c>
      <c r="AY220" s="35">
        <f t="shared" si="162"/>
        <v>7.9545220504686326E-5</v>
      </c>
      <c r="AZ220" s="10">
        <f t="shared" si="163"/>
        <v>-8.9209364684680903</v>
      </c>
      <c r="BA220" s="10">
        <f t="shared" si="164"/>
        <v>-108.96358215409195</v>
      </c>
      <c r="BB220" s="10">
        <f t="shared" si="165"/>
        <v>71.036417845908048</v>
      </c>
      <c r="BC220" s="37"/>
      <c r="BD220" s="46">
        <f t="shared" si="166"/>
        <v>-9</v>
      </c>
      <c r="BE220" s="46">
        <f t="shared" si="167"/>
        <v>-109</v>
      </c>
      <c r="BF220" s="46">
        <f t="shared" si="168"/>
        <v>71</v>
      </c>
    </row>
    <row r="221" spans="22:58" x14ac:dyDescent="0.3">
      <c r="V221" s="29">
        <v>3.17</v>
      </c>
      <c r="W221" s="36">
        <f t="shared" si="152"/>
        <v>14791.083881682087</v>
      </c>
      <c r="X221" s="30">
        <f t="shared" si="137"/>
        <v>2.6066753699001226</v>
      </c>
      <c r="Y221" s="31">
        <f t="shared" si="138"/>
        <v>-18.329850048196263</v>
      </c>
      <c r="Z221" s="31">
        <f t="shared" si="139"/>
        <v>-83.038558387782402</v>
      </c>
      <c r="AA221" s="31">
        <f t="shared" si="140"/>
        <v>0.10676531961382962</v>
      </c>
      <c r="AB221" s="31">
        <f t="shared" si="141"/>
        <v>-8.9651075873312038</v>
      </c>
      <c r="AC221" s="31">
        <f t="shared" si="153"/>
        <v>8.2780071615528687E-3</v>
      </c>
      <c r="AD221" s="31">
        <f t="shared" si="142"/>
        <v>2.5010616099769747</v>
      </c>
      <c r="AE221" s="31">
        <f t="shared" si="154"/>
        <v>-15.608131351520759</v>
      </c>
      <c r="AF221" s="31">
        <f t="shared" si="155"/>
        <v>-89.502604365136634</v>
      </c>
      <c r="AG221" s="31">
        <f t="shared" si="134"/>
        <v>92.110410468749379</v>
      </c>
      <c r="AH221" s="31">
        <f t="shared" si="143"/>
        <v>-96.998136075557568</v>
      </c>
      <c r="AI221" s="31">
        <f t="shared" si="144"/>
        <v>-89.99919050190951</v>
      </c>
      <c r="AJ221" s="31">
        <f t="shared" si="156"/>
        <v>15.868403398960385</v>
      </c>
      <c r="AK221" s="31">
        <f t="shared" si="145"/>
        <v>80.740349121436239</v>
      </c>
      <c r="AL221" s="32">
        <f t="shared" si="146"/>
        <v>-0.14750539172681162</v>
      </c>
      <c r="AM221" s="31">
        <f t="shared" si="147"/>
        <v>-10.52942178704598</v>
      </c>
      <c r="AN221" s="31">
        <f t="shared" si="157"/>
        <v>10.833172400425385</v>
      </c>
      <c r="AO221" s="31">
        <f t="shared" si="158"/>
        <v>-19.788263167519251</v>
      </c>
      <c r="AP221" s="30">
        <f t="shared" si="135"/>
        <v>23.609121289162623</v>
      </c>
      <c r="AQ221" s="30">
        <f t="shared" si="136"/>
        <v>-27.95880017344075</v>
      </c>
      <c r="AR221" s="31">
        <f t="shared" si="159"/>
        <v>-9.1246378353735018</v>
      </c>
      <c r="AS221" s="33">
        <f t="shared" si="160"/>
        <v>-109.29086753265588</v>
      </c>
      <c r="AT221" s="31">
        <f t="shared" si="148"/>
        <v>9.5121261300764155E-12</v>
      </c>
      <c r="AU221" s="31">
        <f t="shared" si="149"/>
        <v>8.4789652824867234E-5</v>
      </c>
      <c r="AV221" s="32">
        <f t="shared" si="150"/>
        <v>-1.5429239464852607E-14</v>
      </c>
      <c r="AW221" s="31">
        <f t="shared" si="151"/>
        <v>-3.3915861129971618E-6</v>
      </c>
      <c r="AX221" s="34">
        <f t="shared" si="161"/>
        <v>9.4966968906115622E-12</v>
      </c>
      <c r="AY221" s="35">
        <f t="shared" si="162"/>
        <v>8.1398066711870073E-5</v>
      </c>
      <c r="AZ221" s="10">
        <f t="shared" si="163"/>
        <v>-9.1246378353640054</v>
      </c>
      <c r="BA221" s="10">
        <f t="shared" si="164"/>
        <v>-109.29078613458917</v>
      </c>
      <c r="BB221" s="10">
        <f t="shared" si="165"/>
        <v>70.709213865410831</v>
      </c>
      <c r="BC221" s="48"/>
      <c r="BD221" s="46">
        <f t="shared" si="166"/>
        <v>-9</v>
      </c>
      <c r="BE221" s="46">
        <f t="shared" si="167"/>
        <v>-109</v>
      </c>
      <c r="BF221" s="46">
        <f t="shared" si="168"/>
        <v>71</v>
      </c>
    </row>
    <row r="222" spans="22:58" x14ac:dyDescent="0.3">
      <c r="V222" s="29">
        <v>3.18</v>
      </c>
      <c r="W222" s="38">
        <f t="shared" si="152"/>
        <v>15135.612484362093</v>
      </c>
      <c r="X222" s="30">
        <f t="shared" si="137"/>
        <v>2.6066753699001226</v>
      </c>
      <c r="Y222" s="31">
        <f t="shared" si="138"/>
        <v>-18.526977766883181</v>
      </c>
      <c r="Z222" s="31">
        <f t="shared" si="139"/>
        <v>-83.195517330990043</v>
      </c>
      <c r="AA222" s="31">
        <f t="shared" si="140"/>
        <v>0.11173282716183507</v>
      </c>
      <c r="AB222" s="31">
        <f t="shared" si="141"/>
        <v>-9.1704229681443064</v>
      </c>
      <c r="AC222" s="31">
        <f t="shared" si="153"/>
        <v>8.667748557243192E-3</v>
      </c>
      <c r="AD222" s="31">
        <f t="shared" si="142"/>
        <v>2.5592422411406806</v>
      </c>
      <c r="AE222" s="31">
        <f t="shared" si="154"/>
        <v>-15.79990182126398</v>
      </c>
      <c r="AF222" s="31">
        <f t="shared" si="155"/>
        <v>-89.806698057993671</v>
      </c>
      <c r="AG222" s="31">
        <f t="shared" si="134"/>
        <v>92.110410468749379</v>
      </c>
      <c r="AH222" s="31">
        <f t="shared" si="143"/>
        <v>-97.198136075518548</v>
      </c>
      <c r="AI222" s="31">
        <f t="shared" si="144"/>
        <v>-89.999208928335662</v>
      </c>
      <c r="AJ222" s="31">
        <f t="shared" si="156"/>
        <v>16.063339544681483</v>
      </c>
      <c r="AK222" s="31">
        <f t="shared" si="145"/>
        <v>80.947594816890089</v>
      </c>
      <c r="AL222" s="32">
        <f t="shared" si="146"/>
        <v>-0.15433500378073892</v>
      </c>
      <c r="AM222" s="31">
        <f t="shared" si="147"/>
        <v>-10.769010869922361</v>
      </c>
      <c r="AN222" s="31">
        <f t="shared" si="157"/>
        <v>10.821278934131575</v>
      </c>
      <c r="AO222" s="31">
        <f t="shared" si="158"/>
        <v>-19.820624981367935</v>
      </c>
      <c r="AP222" s="30">
        <f t="shared" si="135"/>
        <v>23.609121289162623</v>
      </c>
      <c r="AQ222" s="30">
        <f t="shared" si="136"/>
        <v>-27.95880017344075</v>
      </c>
      <c r="AR222" s="31">
        <f t="shared" si="159"/>
        <v>-9.3283017714105299</v>
      </c>
      <c r="AS222" s="33">
        <f t="shared" si="160"/>
        <v>-109.62732303936161</v>
      </c>
      <c r="AT222" s="31">
        <f t="shared" si="148"/>
        <v>9.9595740745566385E-12</v>
      </c>
      <c r="AU222" s="31">
        <f t="shared" si="149"/>
        <v>8.6764657553601709E-5</v>
      </c>
      <c r="AV222" s="32">
        <f t="shared" si="150"/>
        <v>-1.5429239464852607E-14</v>
      </c>
      <c r="AW222" s="31">
        <f t="shared" si="151"/>
        <v>-3.4705863021467162E-6</v>
      </c>
      <c r="AX222" s="34">
        <f t="shared" si="161"/>
        <v>9.9441448350917853E-12</v>
      </c>
      <c r="AY222" s="35">
        <f t="shared" si="162"/>
        <v>8.3294071251454992E-5</v>
      </c>
      <c r="AZ222" s="10">
        <f t="shared" si="163"/>
        <v>-9.3283017714005858</v>
      </c>
      <c r="BA222" s="10">
        <f t="shared" si="164"/>
        <v>-109.62723974529037</v>
      </c>
      <c r="BB222" s="10">
        <f t="shared" si="165"/>
        <v>70.372760254709632</v>
      </c>
      <c r="BC222" s="37"/>
      <c r="BD222" s="46">
        <f t="shared" si="166"/>
        <v>-9</v>
      </c>
      <c r="BE222" s="46">
        <f t="shared" si="167"/>
        <v>-110</v>
      </c>
      <c r="BF222" s="46">
        <f t="shared" si="168"/>
        <v>70</v>
      </c>
    </row>
    <row r="223" spans="22:58" x14ac:dyDescent="0.3">
      <c r="V223" s="29">
        <v>3.19</v>
      </c>
      <c r="W223" s="36">
        <f t="shared" si="152"/>
        <v>15488.166189124822</v>
      </c>
      <c r="X223" s="30">
        <f t="shared" si="137"/>
        <v>2.6066753699001226</v>
      </c>
      <c r="Y223" s="31">
        <f t="shared" si="138"/>
        <v>-18.724232985075439</v>
      </c>
      <c r="Z223" s="31">
        <f t="shared" si="139"/>
        <v>-83.349002669140489</v>
      </c>
      <c r="AA223" s="31">
        <f t="shared" si="140"/>
        <v>0.11692836343533275</v>
      </c>
      <c r="AB223" s="31">
        <f t="shared" si="141"/>
        <v>-9.3802750945763176</v>
      </c>
      <c r="AC223" s="31">
        <f t="shared" si="153"/>
        <v>9.0758204152211665E-3</v>
      </c>
      <c r="AD223" s="31">
        <f t="shared" si="142"/>
        <v>2.6187726055641556</v>
      </c>
      <c r="AE223" s="31">
        <f t="shared" si="154"/>
        <v>-15.991553431324762</v>
      </c>
      <c r="AF223" s="31">
        <f t="shared" si="155"/>
        <v>-90.110505158152648</v>
      </c>
      <c r="AG223" s="31">
        <f t="shared" si="134"/>
        <v>92.110410468749379</v>
      </c>
      <c r="AH223" s="31">
        <f t="shared" si="143"/>
        <v>-97.39813607548129</v>
      </c>
      <c r="AI223" s="31">
        <f t="shared" si="144"/>
        <v>-89.999226935325169</v>
      </c>
      <c r="AJ223" s="31">
        <f t="shared" si="156"/>
        <v>16.258498083349998</v>
      </c>
      <c r="AK223" s="31">
        <f t="shared" si="145"/>
        <v>81.150354098645693</v>
      </c>
      <c r="AL223" s="32">
        <f t="shared" si="146"/>
        <v>-0.16147499291240663</v>
      </c>
      <c r="AM223" s="31">
        <f t="shared" si="147"/>
        <v>-11.013786738560418</v>
      </c>
      <c r="AN223" s="31">
        <f t="shared" si="157"/>
        <v>10.809297483705681</v>
      </c>
      <c r="AO223" s="31">
        <f t="shared" si="158"/>
        <v>-19.862659575239896</v>
      </c>
      <c r="AP223" s="30">
        <f t="shared" si="135"/>
        <v>23.609121289162623</v>
      </c>
      <c r="AQ223" s="30">
        <f t="shared" si="136"/>
        <v>-27.95880017344075</v>
      </c>
      <c r="AR223" s="31">
        <f t="shared" si="159"/>
        <v>-9.5319348318972104</v>
      </c>
      <c r="AS223" s="33">
        <f t="shared" si="160"/>
        <v>-109.97316473339254</v>
      </c>
      <c r="AT223" s="31">
        <f t="shared" si="148"/>
        <v>1.0428237223300986E-11</v>
      </c>
      <c r="AU223" s="31">
        <f t="shared" si="149"/>
        <v>8.8785666052236813E-5</v>
      </c>
      <c r="AV223" s="32">
        <f t="shared" si="150"/>
        <v>-1.5429239464852607E-14</v>
      </c>
      <c r="AW223" s="31">
        <f t="shared" si="151"/>
        <v>-3.5514266420923104E-6</v>
      </c>
      <c r="AX223" s="34">
        <f t="shared" si="161"/>
        <v>1.0412807983836133E-11</v>
      </c>
      <c r="AY223" s="35">
        <f t="shared" si="162"/>
        <v>8.5234239410144505E-5</v>
      </c>
      <c r="AZ223" s="10">
        <f t="shared" si="163"/>
        <v>-9.5319348318867974</v>
      </c>
      <c r="BA223" s="10">
        <f t="shared" si="164"/>
        <v>-109.97307949915313</v>
      </c>
      <c r="BB223" s="10">
        <f t="shared" si="165"/>
        <v>70.02692050084687</v>
      </c>
      <c r="BC223" s="48"/>
      <c r="BD223" s="46">
        <f t="shared" si="166"/>
        <v>-10</v>
      </c>
      <c r="BE223" s="46">
        <f t="shared" si="167"/>
        <v>-110</v>
      </c>
      <c r="BF223" s="46">
        <f t="shared" si="168"/>
        <v>70</v>
      </c>
    </row>
    <row r="224" spans="22:58" x14ac:dyDescent="0.3">
      <c r="V224" s="29">
        <v>3.2</v>
      </c>
      <c r="W224" s="38">
        <f t="shared" si="152"/>
        <v>15848.931924611155</v>
      </c>
      <c r="X224" s="30">
        <f t="shared" si="137"/>
        <v>2.6066753699001226</v>
      </c>
      <c r="Y224" s="31">
        <f t="shared" si="138"/>
        <v>-18.921610118434018</v>
      </c>
      <c r="Z224" s="31">
        <f t="shared" si="139"/>
        <v>-83.499086966035932</v>
      </c>
      <c r="AA224" s="31">
        <f t="shared" si="140"/>
        <v>0.12236210419907173</v>
      </c>
      <c r="AB224" s="31">
        <f t="shared" si="141"/>
        <v>-9.5947527007225002</v>
      </c>
      <c r="AC224" s="31">
        <f t="shared" si="153"/>
        <v>9.5030830149203244E-3</v>
      </c>
      <c r="AD224" s="31">
        <f t="shared" si="142"/>
        <v>2.6796837526269321</v>
      </c>
      <c r="AE224" s="31">
        <f t="shared" si="154"/>
        <v>-16.1830695613199</v>
      </c>
      <c r="AF224" s="31">
        <f t="shared" si="155"/>
        <v>-90.414155914131499</v>
      </c>
      <c r="AG224" s="31">
        <f t="shared" si="134"/>
        <v>92.110410468749379</v>
      </c>
      <c r="AH224" s="31">
        <f t="shared" si="143"/>
        <v>-97.598136075445709</v>
      </c>
      <c r="AI224" s="31">
        <f t="shared" si="144"/>
        <v>-89.99924453242555</v>
      </c>
      <c r="AJ224" s="31">
        <f t="shared" si="156"/>
        <v>16.453869479921707</v>
      </c>
      <c r="AK224" s="31">
        <f t="shared" si="145"/>
        <v>81.348714148358226</v>
      </c>
      <c r="AL224" s="32">
        <f t="shared" si="146"/>
        <v>-0.16893891934851657</v>
      </c>
      <c r="AM224" s="31">
        <f t="shared" si="147"/>
        <v>-11.263843419428589</v>
      </c>
      <c r="AN224" s="31">
        <f t="shared" si="157"/>
        <v>10.797204953876861</v>
      </c>
      <c r="AO224" s="31">
        <f t="shared" si="158"/>
        <v>-19.914373803495913</v>
      </c>
      <c r="AP224" s="30">
        <f t="shared" si="135"/>
        <v>23.609121289162623</v>
      </c>
      <c r="AQ224" s="30">
        <f t="shared" si="136"/>
        <v>-27.95880017344075</v>
      </c>
      <c r="AR224" s="31">
        <f t="shared" si="159"/>
        <v>-9.7355434917211667</v>
      </c>
      <c r="AS224" s="33">
        <f t="shared" si="160"/>
        <v>-110.32852971762742</v>
      </c>
      <c r="AT224" s="31">
        <f t="shared" si="148"/>
        <v>1.0920044231242558E-11</v>
      </c>
      <c r="AU224" s="31">
        <f t="shared" si="149"/>
        <v>9.0853749886229818E-5</v>
      </c>
      <c r="AV224" s="32">
        <f t="shared" si="150"/>
        <v>-1.7357894397959187E-14</v>
      </c>
      <c r="AW224" s="31">
        <f t="shared" si="151"/>
        <v>-3.6341499954522341E-6</v>
      </c>
      <c r="AX224" s="34">
        <f t="shared" si="161"/>
        <v>1.0902686336844598E-11</v>
      </c>
      <c r="AY224" s="35">
        <f t="shared" si="162"/>
        <v>8.7219599890777589E-5</v>
      </c>
      <c r="AZ224" s="10">
        <f t="shared" si="163"/>
        <v>-9.7355434917102635</v>
      </c>
      <c r="BA224" s="10">
        <f t="shared" si="164"/>
        <v>-110.32844249802753</v>
      </c>
      <c r="BB224" s="10">
        <f t="shared" si="165"/>
        <v>69.671557501972472</v>
      </c>
      <c r="BC224" s="37"/>
      <c r="BD224" s="46">
        <f t="shared" si="166"/>
        <v>-10</v>
      </c>
      <c r="BE224" s="46">
        <f t="shared" si="167"/>
        <v>-110</v>
      </c>
      <c r="BF224" s="46">
        <f t="shared" si="168"/>
        <v>70</v>
      </c>
    </row>
    <row r="225" spans="22:58" x14ac:dyDescent="0.3">
      <c r="V225" s="29">
        <v>3.21</v>
      </c>
      <c r="W225" s="36">
        <f t="shared" si="152"/>
        <v>16218.100973589308</v>
      </c>
      <c r="X225" s="30">
        <f t="shared" si="137"/>
        <v>2.6066753699001226</v>
      </c>
      <c r="Y225" s="31">
        <f t="shared" si="138"/>
        <v>-19.119103820659777</v>
      </c>
      <c r="Z225" s="31">
        <f t="shared" si="139"/>
        <v>-83.645841555362637</v>
      </c>
      <c r="AA225" s="31">
        <f t="shared" si="140"/>
        <v>0.12804465200337553</v>
      </c>
      <c r="AB225" s="31">
        <f t="shared" si="141"/>
        <v>-9.8139454502150549</v>
      </c>
      <c r="AC225" s="31">
        <f t="shared" si="153"/>
        <v>9.9504368324755885E-3</v>
      </c>
      <c r="AD225" s="31">
        <f t="shared" si="142"/>
        <v>2.7420074271868162</v>
      </c>
      <c r="AE225" s="31">
        <f t="shared" si="154"/>
        <v>-16.374433361923803</v>
      </c>
      <c r="AF225" s="31">
        <f t="shared" si="155"/>
        <v>-90.717779578390875</v>
      </c>
      <c r="AG225" s="31">
        <f t="shared" si="134"/>
        <v>92.110410468749379</v>
      </c>
      <c r="AH225" s="31">
        <f t="shared" si="143"/>
        <v>-97.798136075411719</v>
      </c>
      <c r="AI225" s="31">
        <f t="shared" si="144"/>
        <v>-89.999261728967014</v>
      </c>
      <c r="AJ225" s="31">
        <f t="shared" si="156"/>
        <v>16.64944458818621</v>
      </c>
      <c r="AK225" s="31">
        <f t="shared" si="145"/>
        <v>81.542761109504113</v>
      </c>
      <c r="AL225" s="32">
        <f t="shared" si="146"/>
        <v>-0.17674088530247681</v>
      </c>
      <c r="AM225" s="31">
        <f t="shared" si="147"/>
        <v>-11.519275374548128</v>
      </c>
      <c r="AN225" s="31">
        <f t="shared" si="157"/>
        <v>10.784978096221392</v>
      </c>
      <c r="AO225" s="31">
        <f t="shared" si="158"/>
        <v>-19.97577599401103</v>
      </c>
      <c r="AP225" s="30">
        <f t="shared" si="135"/>
        <v>23.609121289162623</v>
      </c>
      <c r="AQ225" s="30">
        <f t="shared" si="136"/>
        <v>-27.95880017344075</v>
      </c>
      <c r="AR225" s="31">
        <f t="shared" si="159"/>
        <v>-9.9391341499805392</v>
      </c>
      <c r="AS225" s="33">
        <f t="shared" si="160"/>
        <v>-110.69355557240191</v>
      </c>
      <c r="AT225" s="31">
        <f t="shared" si="148"/>
        <v>1.1434995098381351E-11</v>
      </c>
      <c r="AU225" s="31">
        <f t="shared" si="149"/>
        <v>9.2970005581003581E-5</v>
      </c>
      <c r="AV225" s="32">
        <f t="shared" si="150"/>
        <v>-1.9286549331065764E-14</v>
      </c>
      <c r="AW225" s="31">
        <f t="shared" si="151"/>
        <v>-3.7188002232434016E-6</v>
      </c>
      <c r="AX225" s="34">
        <f t="shared" si="161"/>
        <v>1.1415708549050286E-11</v>
      </c>
      <c r="AY225" s="35">
        <f t="shared" si="162"/>
        <v>8.9251205357760178E-5</v>
      </c>
      <c r="AZ225" s="10">
        <f t="shared" si="163"/>
        <v>-9.9391341499691244</v>
      </c>
      <c r="BA225" s="10">
        <f t="shared" si="164"/>
        <v>-110.69346632119655</v>
      </c>
      <c r="BB225" s="10">
        <f t="shared" si="165"/>
        <v>69.306533678803447</v>
      </c>
      <c r="BC225" s="48"/>
      <c r="BD225" s="46">
        <f t="shared" si="166"/>
        <v>-10</v>
      </c>
      <c r="BE225" s="46">
        <f t="shared" si="167"/>
        <v>-111</v>
      </c>
      <c r="BF225" s="46">
        <f t="shared" si="168"/>
        <v>69</v>
      </c>
    </row>
    <row r="226" spans="22:58" x14ac:dyDescent="0.3">
      <c r="V226" s="29">
        <v>3.22</v>
      </c>
      <c r="W226" s="38">
        <f t="shared" si="152"/>
        <v>16595.869074375627</v>
      </c>
      <c r="X226" s="30">
        <f t="shared" si="137"/>
        <v>2.6066753699001226</v>
      </c>
      <c r="Y226" s="31">
        <f t="shared" si="138"/>
        <v>-19.316708973916853</v>
      </c>
      <c r="Z226" s="31">
        <f t="shared" si="139"/>
        <v>-83.789336541885518</v>
      </c>
      <c r="AA226" s="31">
        <f t="shared" si="140"/>
        <v>0.13398705153241239</v>
      </c>
      <c r="AB226" s="31">
        <f t="shared" si="141"/>
        <v>-10.037943885150099</v>
      </c>
      <c r="AC226" s="31">
        <f t="shared" si="153"/>
        <v>1.0418824401838698E-2</v>
      </c>
      <c r="AD226" s="31">
        <f t="shared" si="142"/>
        <v>2.8057760838109838</v>
      </c>
      <c r="AE226" s="31">
        <f t="shared" si="154"/>
        <v>-16.565627728082479</v>
      </c>
      <c r="AF226" s="31">
        <f t="shared" si="155"/>
        <v>-91.021504343224635</v>
      </c>
      <c r="AG226" s="31">
        <f t="shared" si="134"/>
        <v>92.110410468749379</v>
      </c>
      <c r="AH226" s="31">
        <f t="shared" si="143"/>
        <v>-97.998136075379279</v>
      </c>
      <c r="AI226" s="31">
        <f t="shared" si="144"/>
        <v>-89.999278534067415</v>
      </c>
      <c r="AJ226" s="31">
        <f t="shared" si="156"/>
        <v>16.845214636636062</v>
      </c>
      <c r="AK226" s="31">
        <f t="shared" si="145"/>
        <v>81.73258005318867</v>
      </c>
      <c r="AL226" s="32">
        <f t="shared" si="146"/>
        <v>-0.18489555197733304</v>
      </c>
      <c r="AM226" s="31">
        <f t="shared" si="147"/>
        <v>-11.780177404530686</v>
      </c>
      <c r="AN226" s="31">
        <f t="shared" si="157"/>
        <v>10.772593478028829</v>
      </c>
      <c r="AO226" s="31">
        <f t="shared" si="158"/>
        <v>-20.046875885409431</v>
      </c>
      <c r="AP226" s="30">
        <f t="shared" si="135"/>
        <v>23.609121289162623</v>
      </c>
      <c r="AQ226" s="30">
        <f t="shared" si="136"/>
        <v>-27.95880017344075</v>
      </c>
      <c r="AR226" s="31">
        <f t="shared" si="159"/>
        <v>-10.142713134331778</v>
      </c>
      <c r="AS226" s="33">
        <f t="shared" si="160"/>
        <v>-111.06838022863407</v>
      </c>
      <c r="AT226" s="31">
        <f t="shared" si="148"/>
        <v>1.197308982471736E-11</v>
      </c>
      <c r="AU226" s="31">
        <f t="shared" si="149"/>
        <v>9.51355552033397E-5</v>
      </c>
      <c r="AV226" s="32">
        <f t="shared" si="150"/>
        <v>-1.9286549331065764E-14</v>
      </c>
      <c r="AW226" s="31">
        <f t="shared" si="151"/>
        <v>-3.8054222081370797E-6</v>
      </c>
      <c r="AX226" s="34">
        <f t="shared" si="161"/>
        <v>1.1953803275386295E-11</v>
      </c>
      <c r="AY226" s="35">
        <f t="shared" si="162"/>
        <v>9.1330132995202614E-5</v>
      </c>
      <c r="AZ226" s="10">
        <f t="shared" si="163"/>
        <v>-10.142713134319825</v>
      </c>
      <c r="BA226" s="10">
        <f t="shared" si="164"/>
        <v>-111.06828889850108</v>
      </c>
      <c r="BB226" s="10">
        <f t="shared" si="165"/>
        <v>68.931711101498919</v>
      </c>
      <c r="BC226" s="37"/>
      <c r="BD226" s="46">
        <f t="shared" si="166"/>
        <v>-10</v>
      </c>
      <c r="BE226" s="46">
        <f t="shared" si="167"/>
        <v>-111</v>
      </c>
      <c r="BF226" s="46">
        <f t="shared" si="168"/>
        <v>69</v>
      </c>
    </row>
    <row r="227" spans="22:58" x14ac:dyDescent="0.3">
      <c r="V227" s="29">
        <v>3.23</v>
      </c>
      <c r="W227" s="36">
        <f t="shared" si="152"/>
        <v>16982.436524617446</v>
      </c>
      <c r="X227" s="30">
        <f t="shared" si="137"/>
        <v>2.6066753699001226</v>
      </c>
      <c r="Y227" s="31">
        <f t="shared" si="138"/>
        <v>-19.514420679590973</v>
      </c>
      <c r="Z227" s="31">
        <f t="shared" si="139"/>
        <v>-83.929640804263641</v>
      </c>
      <c r="AA227" s="31">
        <f t="shared" si="140"/>
        <v>0.14020080526192943</v>
      </c>
      <c r="AB227" s="31">
        <f t="shared" si="141"/>
        <v>-10.266839369601909</v>
      </c>
      <c r="AC227" s="31">
        <f t="shared" si="153"/>
        <v>1.0909232260389095E-2</v>
      </c>
      <c r="AD227" s="31">
        <f t="shared" si="142"/>
        <v>2.8710229011996797</v>
      </c>
      <c r="AE227" s="31">
        <f t="shared" si="154"/>
        <v>-16.756635272168531</v>
      </c>
      <c r="AF227" s="31">
        <f t="shared" si="155"/>
        <v>-91.325457272665872</v>
      </c>
      <c r="AG227" s="31">
        <f t="shared" si="134"/>
        <v>92.110410468749379</v>
      </c>
      <c r="AH227" s="31">
        <f t="shared" si="143"/>
        <v>-98.198136075348273</v>
      </c>
      <c r="AI227" s="31">
        <f t="shared" si="144"/>
        <v>-89.99929495663703</v>
      </c>
      <c r="AJ227" s="31">
        <f t="shared" si="156"/>
        <v>17.0411712146973</v>
      </c>
      <c r="AK227" s="31">
        <f t="shared" si="145"/>
        <v>81.918254948040399</v>
      </c>
      <c r="AL227" s="32">
        <f t="shared" si="146"/>
        <v>-0.19341815665964224</v>
      </c>
      <c r="AM227" s="31">
        <f t="shared" si="147"/>
        <v>-12.046644543724822</v>
      </c>
      <c r="AN227" s="31">
        <f t="shared" si="157"/>
        <v>10.760027451438763</v>
      </c>
      <c r="AO227" s="31">
        <f t="shared" si="158"/>
        <v>-20.127684552321455</v>
      </c>
      <c r="AP227" s="30">
        <f t="shared" si="135"/>
        <v>23.609121289162623</v>
      </c>
      <c r="AQ227" s="30">
        <f t="shared" si="136"/>
        <v>-27.95880017344075</v>
      </c>
      <c r="AR227" s="31">
        <f t="shared" si="159"/>
        <v>-10.346286705007895</v>
      </c>
      <c r="AS227" s="33">
        <f t="shared" si="160"/>
        <v>-111.45314182498733</v>
      </c>
      <c r="AT227" s="31">
        <f t="shared" si="148"/>
        <v>1.2538185720116789E-11</v>
      </c>
      <c r="AU227" s="31">
        <f t="shared" si="149"/>
        <v>9.7351546956312039E-5</v>
      </c>
      <c r="AV227" s="32">
        <f t="shared" si="150"/>
        <v>-1.9286549331065764E-14</v>
      </c>
      <c r="AW227" s="31">
        <f t="shared" si="151"/>
        <v>-3.8940618782562229E-6</v>
      </c>
      <c r="AX227" s="34">
        <f t="shared" si="161"/>
        <v>1.2518899170785724E-11</v>
      </c>
      <c r="AY227" s="35">
        <f t="shared" si="162"/>
        <v>9.3457485078055817E-5</v>
      </c>
      <c r="AZ227" s="10">
        <f t="shared" si="163"/>
        <v>-10.346286704995375</v>
      </c>
      <c r="BA227" s="10">
        <f t="shared" si="164"/>
        <v>-111.45304836750225</v>
      </c>
      <c r="BB227" s="10">
        <f t="shared" si="165"/>
        <v>68.546951632497752</v>
      </c>
      <c r="BC227" s="48"/>
      <c r="BD227" s="46">
        <f t="shared" si="166"/>
        <v>-10</v>
      </c>
      <c r="BE227" s="46">
        <f t="shared" si="167"/>
        <v>-111</v>
      </c>
      <c r="BF227" s="46">
        <f t="shared" si="168"/>
        <v>69</v>
      </c>
    </row>
    <row r="228" spans="22:58" x14ac:dyDescent="0.3">
      <c r="V228" s="29">
        <v>3.24</v>
      </c>
      <c r="W228" s="38">
        <f t="shared" si="152"/>
        <v>17378.008287493773</v>
      </c>
      <c r="X228" s="30">
        <f t="shared" si="137"/>
        <v>2.6066753699001226</v>
      </c>
      <c r="Y228" s="31">
        <f t="shared" si="138"/>
        <v>-19.71223424937606</v>
      </c>
      <c r="Z228" s="31">
        <f t="shared" si="139"/>
        <v>-84.066821999354516</v>
      </c>
      <c r="AA228" s="31">
        <f t="shared" si="140"/>
        <v>0.14669788940736617</v>
      </c>
      <c r="AB228" s="31">
        <f t="shared" si="141"/>
        <v>-10.500724027404022</v>
      </c>
      <c r="AC228" s="31">
        <f t="shared" si="153"/>
        <v>1.1422692982773312E-2</v>
      </c>
      <c r="AD228" s="31">
        <f t="shared" si="142"/>
        <v>2.9377817967974482</v>
      </c>
      <c r="AE228" s="31">
        <f t="shared" si="154"/>
        <v>-16.947438297085796</v>
      </c>
      <c r="AF228" s="31">
        <f t="shared" si="155"/>
        <v>-91.629764229961083</v>
      </c>
      <c r="AG228" s="31">
        <f t="shared" si="134"/>
        <v>92.110410468749379</v>
      </c>
      <c r="AH228" s="31">
        <f t="shared" si="143"/>
        <v>-98.398136075318675</v>
      </c>
      <c r="AI228" s="31">
        <f t="shared" si="144"/>
        <v>-89.999311005383319</v>
      </c>
      <c r="AJ228" s="31">
        <f t="shared" si="156"/>
        <v>17.237306259326957</v>
      </c>
      <c r="AK228" s="31">
        <f t="shared" si="145"/>
        <v>82.099868633934022</v>
      </c>
      <c r="AL228" s="32">
        <f t="shared" si="146"/>
        <v>-0.20232452985520569</v>
      </c>
      <c r="AM228" s="31">
        <f t="shared" si="147"/>
        <v>-12.318771947098305</v>
      </c>
      <c r="AN228" s="31">
        <f t="shared" si="157"/>
        <v>10.747256122902455</v>
      </c>
      <c r="AO228" s="31">
        <f t="shared" si="158"/>
        <v>-20.218214318547602</v>
      </c>
      <c r="AP228" s="30">
        <f t="shared" si="135"/>
        <v>23.609121289162623</v>
      </c>
      <c r="AQ228" s="30">
        <f t="shared" si="136"/>
        <v>-27.95880017344075</v>
      </c>
      <c r="AR228" s="31">
        <f t="shared" si="159"/>
        <v>-10.549861058461467</v>
      </c>
      <c r="AS228" s="33">
        <f t="shared" si="160"/>
        <v>-111.84797854850868</v>
      </c>
      <c r="AT228" s="31">
        <f t="shared" si="148"/>
        <v>1.312835412964653E-11</v>
      </c>
      <c r="AU228" s="31">
        <f t="shared" si="149"/>
        <v>9.9619155788080444E-5</v>
      </c>
      <c r="AV228" s="32">
        <f t="shared" si="150"/>
        <v>-2.1215204264172341E-14</v>
      </c>
      <c r="AW228" s="31">
        <f t="shared" si="151"/>
        <v>-3.9847662315272276E-6</v>
      </c>
      <c r="AX228" s="34">
        <f t="shared" si="161"/>
        <v>1.3107138925382359E-11</v>
      </c>
      <c r="AY228" s="35">
        <f t="shared" si="162"/>
        <v>9.563438955655322E-5</v>
      </c>
      <c r="AZ228" s="10">
        <f t="shared" si="163"/>
        <v>-10.549861058448359</v>
      </c>
      <c r="BA228" s="10">
        <f t="shared" si="164"/>
        <v>-111.84788291411913</v>
      </c>
      <c r="BB228" s="10">
        <f t="shared" si="165"/>
        <v>68.152117085880874</v>
      </c>
      <c r="BC228" s="37"/>
      <c r="BD228" s="46">
        <f t="shared" si="166"/>
        <v>-11</v>
      </c>
      <c r="BE228" s="46">
        <f t="shared" si="167"/>
        <v>-112</v>
      </c>
      <c r="BF228" s="46">
        <f t="shared" si="168"/>
        <v>68</v>
      </c>
    </row>
    <row r="229" spans="22:58" x14ac:dyDescent="0.3">
      <c r="V229" s="29">
        <v>3.25</v>
      </c>
      <c r="W229" s="36">
        <f t="shared" si="152"/>
        <v>17782.794100389245</v>
      </c>
      <c r="X229" s="30">
        <f t="shared" si="137"/>
        <v>2.6066753699001226</v>
      </c>
      <c r="Y229" s="31">
        <f t="shared" si="138"/>
        <v>-19.910145196681068</v>
      </c>
      <c r="Z229" s="31">
        <f t="shared" si="139"/>
        <v>-84.200946567882553</v>
      </c>
      <c r="AA229" s="31">
        <f t="shared" si="140"/>
        <v>0.15349077014004212</v>
      </c>
      <c r="AB229" s="31">
        <f t="shared" si="141"/>
        <v>-10.739690673865708</v>
      </c>
      <c r="AC229" s="31">
        <f t="shared" si="153"/>
        <v>1.1960287306741455E-2</v>
      </c>
      <c r="AD229" s="31">
        <f t="shared" si="142"/>
        <v>3.0060874415857604</v>
      </c>
      <c r="AE229" s="31">
        <f t="shared" si="154"/>
        <v>-17.13801876933416</v>
      </c>
      <c r="AF229" s="31">
        <f t="shared" si="155"/>
        <v>-91.9345498001625</v>
      </c>
      <c r="AG229" s="31">
        <f t="shared" si="134"/>
        <v>92.110410468749379</v>
      </c>
      <c r="AH229" s="31">
        <f t="shared" si="143"/>
        <v>-98.598136075290412</v>
      </c>
      <c r="AI229" s="31">
        <f t="shared" si="144"/>
        <v>-89.999326688815529</v>
      </c>
      <c r="AJ229" s="31">
        <f t="shared" si="156"/>
        <v>17.433612041980457</v>
      </c>
      <c r="AK229" s="31">
        <f t="shared" si="145"/>
        <v>82.277502799295306</v>
      </c>
      <c r="AL229" s="32">
        <f t="shared" si="146"/>
        <v>-0.21163111241202778</v>
      </c>
      <c r="AM229" s="31">
        <f t="shared" si="147"/>
        <v>-12.596654768480134</v>
      </c>
      <c r="AN229" s="31">
        <f t="shared" si="157"/>
        <v>10.734255323027396</v>
      </c>
      <c r="AO229" s="31">
        <f t="shared" si="158"/>
        <v>-20.318478658000359</v>
      </c>
      <c r="AP229" s="30">
        <f t="shared" si="135"/>
        <v>23.609121289162623</v>
      </c>
      <c r="AQ229" s="30">
        <f t="shared" si="136"/>
        <v>-27.95880017344075</v>
      </c>
      <c r="AR229" s="31">
        <f t="shared" si="159"/>
        <v>-10.753442330584889</v>
      </c>
      <c r="AS229" s="33">
        <f t="shared" si="160"/>
        <v>-112.25302845816286</v>
      </c>
      <c r="AT229" s="31">
        <f t="shared" si="148"/>
        <v>1.3747452363172782E-11</v>
      </c>
      <c r="AU229" s="31">
        <f t="shared" si="149"/>
        <v>1.0193958401486261E-4</v>
      </c>
      <c r="AV229" s="32">
        <f t="shared" si="150"/>
        <v>-2.3143859197278918E-14</v>
      </c>
      <c r="AW229" s="31">
        <f t="shared" si="151"/>
        <v>-4.0775833605988001E-6</v>
      </c>
      <c r="AX229" s="34">
        <f t="shared" si="161"/>
        <v>1.3724308503975504E-11</v>
      </c>
      <c r="AY229" s="35">
        <f t="shared" si="162"/>
        <v>9.7862000654263813E-5</v>
      </c>
      <c r="AZ229" s="10">
        <f t="shared" si="163"/>
        <v>-10.753442330571165</v>
      </c>
      <c r="BA229" s="10">
        <f t="shared" si="164"/>
        <v>-112.2529305961622</v>
      </c>
      <c r="BB229" s="10">
        <f t="shared" si="165"/>
        <v>67.747069403837799</v>
      </c>
      <c r="BC229" s="48"/>
      <c r="BD229" s="46">
        <f t="shared" si="166"/>
        <v>-11</v>
      </c>
      <c r="BE229" s="46">
        <f t="shared" si="167"/>
        <v>-112</v>
      </c>
      <c r="BF229" s="46">
        <f t="shared" si="168"/>
        <v>68</v>
      </c>
    </row>
    <row r="230" spans="22:58" x14ac:dyDescent="0.3">
      <c r="V230" s="29">
        <v>3.26</v>
      </c>
      <c r="W230" s="38">
        <f t="shared" si="152"/>
        <v>18197.008586099833</v>
      </c>
      <c r="X230" s="30">
        <f t="shared" si="137"/>
        <v>2.6066753699001226</v>
      </c>
      <c r="Y230" s="31">
        <f t="shared" si="138"/>
        <v>-20.10814922834982</v>
      </c>
      <c r="Z230" s="31">
        <f t="shared" si="139"/>
        <v>-84.332079741355344</v>
      </c>
      <c r="AA230" s="31">
        <f t="shared" si="140"/>
        <v>0.16059242004545449</v>
      </c>
      <c r="AB230" s="31">
        <f t="shared" si="141"/>
        <v>-10.983832741083591</v>
      </c>
      <c r="AC230" s="31">
        <f t="shared" si="153"/>
        <v>1.2523146355013389E-2</v>
      </c>
      <c r="AD230" s="31">
        <f t="shared" si="142"/>
        <v>3.075975275050344</v>
      </c>
      <c r="AE230" s="31">
        <f t="shared" si="154"/>
        <v>-17.328358292049227</v>
      </c>
      <c r="AF230" s="31">
        <f t="shared" si="155"/>
        <v>-92.239937207388593</v>
      </c>
      <c r="AG230" s="31">
        <f t="shared" si="134"/>
        <v>92.110410468749379</v>
      </c>
      <c r="AH230" s="31">
        <f t="shared" si="143"/>
        <v>-98.798136075263429</v>
      </c>
      <c r="AI230" s="31">
        <f t="shared" si="144"/>
        <v>-89.999342015249255</v>
      </c>
      <c r="AJ230" s="31">
        <f t="shared" si="156"/>
        <v>17.630081155951085</v>
      </c>
      <c r="AK230" s="31">
        <f t="shared" si="145"/>
        <v>82.451237961752597</v>
      </c>
      <c r="AL230" s="32">
        <f t="shared" si="146"/>
        <v>-0.22135497256997591</v>
      </c>
      <c r="AM230" s="31">
        <f t="shared" si="147"/>
        <v>-12.880388029787895</v>
      </c>
      <c r="AN230" s="31">
        <f t="shared" si="157"/>
        <v>10.721000576867059</v>
      </c>
      <c r="AO230" s="31">
        <f t="shared" si="158"/>
        <v>-20.428492083284553</v>
      </c>
      <c r="AP230" s="30">
        <f t="shared" si="135"/>
        <v>23.609121289162623</v>
      </c>
      <c r="AQ230" s="30">
        <f t="shared" si="136"/>
        <v>-27.95880017344075</v>
      </c>
      <c r="AR230" s="31">
        <f t="shared" si="159"/>
        <v>-10.957036599460295</v>
      </c>
      <c r="AS230" s="33">
        <f t="shared" si="160"/>
        <v>-112.66842929067315</v>
      </c>
      <c r="AT230" s="31">
        <f t="shared" si="148"/>
        <v>1.4395480420695541E-11</v>
      </c>
      <c r="AU230" s="31">
        <f t="shared" si="149"/>
        <v>1.043140619584188E-4</v>
      </c>
      <c r="AV230" s="32">
        <f t="shared" si="150"/>
        <v>-2.3143859197278918E-14</v>
      </c>
      <c r="AW230" s="31">
        <f t="shared" si="151"/>
        <v>-4.1725624783413544E-6</v>
      </c>
      <c r="AX230" s="34">
        <f t="shared" si="161"/>
        <v>1.4372336561498262E-11</v>
      </c>
      <c r="AY230" s="35">
        <f t="shared" si="162"/>
        <v>1.0014149948007744E-4</v>
      </c>
      <c r="AZ230" s="10">
        <f t="shared" si="163"/>
        <v>-10.957036599445923</v>
      </c>
      <c r="BA230" s="10">
        <f t="shared" si="164"/>
        <v>-112.66832914917367</v>
      </c>
      <c r="BB230" s="10">
        <f t="shared" si="165"/>
        <v>67.331670850826328</v>
      </c>
      <c r="BC230" s="37"/>
      <c r="BD230" s="46">
        <f t="shared" si="166"/>
        <v>-11</v>
      </c>
      <c r="BE230" s="46">
        <f t="shared" si="167"/>
        <v>-113</v>
      </c>
      <c r="BF230" s="46">
        <f t="shared" si="168"/>
        <v>67</v>
      </c>
    </row>
    <row r="231" spans="22:58" x14ac:dyDescent="0.3">
      <c r="V231" s="29">
        <v>3.27</v>
      </c>
      <c r="W231" s="36">
        <f t="shared" si="152"/>
        <v>18620.871366628686</v>
      </c>
      <c r="X231" s="30">
        <f t="shared" si="137"/>
        <v>2.6066753699001226</v>
      </c>
      <c r="Y231" s="31">
        <f t="shared" si="138"/>
        <v>-20.306242236685669</v>
      </c>
      <c r="Z231" s="31">
        <f t="shared" si="139"/>
        <v>-84.460285550117774</v>
      </c>
      <c r="AA231" s="31">
        <f t="shared" si="140"/>
        <v>0.1680163347939104</v>
      </c>
      <c r="AB231" s="31">
        <f t="shared" si="141"/>
        <v>-11.233244196498635</v>
      </c>
      <c r="AC231" s="31">
        <f t="shared" si="153"/>
        <v>1.3112453957233447E-2</v>
      </c>
      <c r="AD231" s="31">
        <f t="shared" si="142"/>
        <v>3.1474815203153814</v>
      </c>
      <c r="AE231" s="31">
        <f t="shared" si="154"/>
        <v>-17.5184380780344</v>
      </c>
      <c r="AF231" s="31">
        <f t="shared" si="155"/>
        <v>-92.546048226301025</v>
      </c>
      <c r="AG231" s="31">
        <f t="shared" si="134"/>
        <v>92.110410468749379</v>
      </c>
      <c r="AH231" s="31">
        <f t="shared" si="143"/>
        <v>-98.998136075237653</v>
      </c>
      <c r="AI231" s="31">
        <f t="shared" si="144"/>
        <v>-89.999356992810746</v>
      </c>
      <c r="AJ231" s="31">
        <f t="shared" si="156"/>
        <v>17.826706504081599</v>
      </c>
      <c r="AK231" s="31">
        <f t="shared" si="145"/>
        <v>82.62115345191053</v>
      </c>
      <c r="AL231" s="32">
        <f t="shared" si="146"/>
        <v>-0.23151382287044195</v>
      </c>
      <c r="AM231" s="31">
        <f t="shared" si="147"/>
        <v>-13.170066480868067</v>
      </c>
      <c r="AN231" s="31">
        <f t="shared" si="157"/>
        <v>10.707467074722883</v>
      </c>
      <c r="AO231" s="31">
        <f t="shared" si="158"/>
        <v>-20.548270021768282</v>
      </c>
      <c r="AP231" s="30">
        <f t="shared" si="135"/>
        <v>23.609121289162623</v>
      </c>
      <c r="AQ231" s="30">
        <f t="shared" si="136"/>
        <v>-27.95880017344075</v>
      </c>
      <c r="AR231" s="31">
        <f t="shared" si="159"/>
        <v>-11.160649887589642</v>
      </c>
      <c r="AS231" s="33">
        <f t="shared" si="160"/>
        <v>-113.0943182480693</v>
      </c>
      <c r="AT231" s="31">
        <f t="shared" si="148"/>
        <v>1.5074366957147905E-11</v>
      </c>
      <c r="AU231" s="31">
        <f t="shared" si="149"/>
        <v>1.0674384859838486E-4</v>
      </c>
      <c r="AV231" s="32">
        <f t="shared" si="150"/>
        <v>-2.3143859197278918E-14</v>
      </c>
      <c r="AW231" s="31">
        <f t="shared" si="151"/>
        <v>-4.2697539439403274E-6</v>
      </c>
      <c r="AX231" s="34">
        <f t="shared" si="161"/>
        <v>1.5051223097950625E-11</v>
      </c>
      <c r="AY231" s="35">
        <f t="shared" si="162"/>
        <v>1.0247409465444453E-4</v>
      </c>
      <c r="AZ231" s="10">
        <f t="shared" si="163"/>
        <v>-11.160649887574591</v>
      </c>
      <c r="BA231" s="10">
        <f t="shared" si="164"/>
        <v>-113.09421577397464</v>
      </c>
      <c r="BB231" s="10">
        <f t="shared" si="165"/>
        <v>66.905784226025361</v>
      </c>
      <c r="BC231" s="48"/>
      <c r="BD231" s="46">
        <f t="shared" si="166"/>
        <v>-11</v>
      </c>
      <c r="BE231" s="46">
        <f t="shared" si="167"/>
        <v>-113</v>
      </c>
      <c r="BF231" s="46">
        <f t="shared" si="168"/>
        <v>67</v>
      </c>
    </row>
    <row r="232" spans="22:58" x14ac:dyDescent="0.3">
      <c r="V232" s="29">
        <v>3.28</v>
      </c>
      <c r="W232" s="38">
        <f t="shared" si="152"/>
        <v>19054.607179632483</v>
      </c>
      <c r="X232" s="30">
        <f t="shared" si="137"/>
        <v>2.6066753699001226</v>
      </c>
      <c r="Y232" s="31">
        <f t="shared" si="138"/>
        <v>-20.504420291772782</v>
      </c>
      <c r="Z232" s="31">
        <f t="shared" si="139"/>
        <v>-84.585626832441307</v>
      </c>
      <c r="AA232" s="31">
        <f t="shared" si="140"/>
        <v>0.17577654998947623</v>
      </c>
      <c r="AB232" s="31">
        <f t="shared" si="141"/>
        <v>-11.488019454341076</v>
      </c>
      <c r="AC232" s="31">
        <f t="shared" si="153"/>
        <v>1.372944907637089E-2</v>
      </c>
      <c r="AD232" s="31">
        <f t="shared" si="142"/>
        <v>3.2206431994358402</v>
      </c>
      <c r="AE232" s="31">
        <f t="shared" si="154"/>
        <v>-17.70823892280681</v>
      </c>
      <c r="AF232" s="31">
        <f t="shared" si="155"/>
        <v>-92.853003087346536</v>
      </c>
      <c r="AG232" s="31">
        <f t="shared" si="134"/>
        <v>92.110410468749379</v>
      </c>
      <c r="AH232" s="31">
        <f t="shared" si="143"/>
        <v>-99.198136075213029</v>
      </c>
      <c r="AI232" s="31">
        <f t="shared" si="144"/>
        <v>-89.999371629441313</v>
      </c>
      <c r="AJ232" s="31">
        <f t="shared" si="156"/>
        <v>18.023481286846966</v>
      </c>
      <c r="AK232" s="31">
        <f t="shared" si="145"/>
        <v>82.787327400032652</v>
      </c>
      <c r="AL232" s="32">
        <f t="shared" si="146"/>
        <v>-0.2421260368527203</v>
      </c>
      <c r="AM232" s="31">
        <f t="shared" si="147"/>
        <v>-13.465784449582845</v>
      </c>
      <c r="AN232" s="31">
        <f t="shared" si="157"/>
        <v>10.693629643530596</v>
      </c>
      <c r="AO232" s="31">
        <f t="shared" si="158"/>
        <v>-20.677828678991506</v>
      </c>
      <c r="AP232" s="30">
        <f t="shared" si="135"/>
        <v>23.609121289162623</v>
      </c>
      <c r="AQ232" s="30">
        <f t="shared" si="136"/>
        <v>-27.95880017344075</v>
      </c>
      <c r="AR232" s="31">
        <f t="shared" si="159"/>
        <v>-11.364288163554342</v>
      </c>
      <c r="AS232" s="33">
        <f t="shared" si="160"/>
        <v>-113.53083176633804</v>
      </c>
      <c r="AT232" s="31">
        <f t="shared" si="148"/>
        <v>1.578411197252986E-11</v>
      </c>
      <c r="AU232" s="31">
        <f t="shared" si="149"/>
        <v>1.0923023223979907E-4</v>
      </c>
      <c r="AV232" s="32">
        <f t="shared" si="150"/>
        <v>-2.5072514130385501E-14</v>
      </c>
      <c r="AW232" s="31">
        <f t="shared" si="151"/>
        <v>-4.3692092895972477E-6</v>
      </c>
      <c r="AX232" s="34">
        <f t="shared" si="161"/>
        <v>1.5759039458399475E-11</v>
      </c>
      <c r="AY232" s="35">
        <f t="shared" si="162"/>
        <v>1.0486102295020182E-4</v>
      </c>
      <c r="AZ232" s="10">
        <f t="shared" si="163"/>
        <v>-11.364288163538582</v>
      </c>
      <c r="BA232" s="10">
        <f t="shared" si="164"/>
        <v>-113.53072690531509</v>
      </c>
      <c r="BB232" s="10">
        <f t="shared" si="165"/>
        <v>66.469273094684908</v>
      </c>
      <c r="BC232" s="37"/>
      <c r="BD232" s="46">
        <f t="shared" si="166"/>
        <v>-11</v>
      </c>
      <c r="BE232" s="46">
        <f t="shared" si="167"/>
        <v>-114</v>
      </c>
      <c r="BF232" s="46">
        <f t="shared" si="168"/>
        <v>66</v>
      </c>
    </row>
    <row r="233" spans="22:58" x14ac:dyDescent="0.3">
      <c r="V233" s="29">
        <v>3.29</v>
      </c>
      <c r="W233" s="38">
        <f t="shared" ref="W233:W296" si="169">10*10^V233</f>
        <v>19498.445997580464</v>
      </c>
      <c r="X233" s="30">
        <f t="shared" si="137"/>
        <v>2.6066753699001226</v>
      </c>
      <c r="Y233" s="31">
        <f t="shared" ref="Y233:Y296" si="170">20*LOG(1/SQRT((W233/fp)^2+1))</f>
        <v>-20.702679634086341</v>
      </c>
      <c r="Z233" s="31">
        <f t="shared" ref="Z233:Z296" si="171">-180/PI()*ATAN(W233/fp)</f>
        <v>-84.708165244552021</v>
      </c>
      <c r="AA233" s="31">
        <f t="shared" ref="AA233:AA296" si="172">20*LOG(SQRT((W233/fzRHP)^2+1))</f>
        <v>0.18388765815879776</v>
      </c>
      <c r="AB233" s="31">
        <f t="shared" ref="AB233:AB296" si="173">-180/PI()*ATAN(W233/fzRHP)</f>
        <v>-11.748253279599345</v>
      </c>
      <c r="AC233" s="31">
        <f t="shared" ref="AC233:AC296" si="174">20*LOG(SQRT((W233/fzESR)^2+1))</f>
        <v>1.437542834393914E-2</v>
      </c>
      <c r="AD233" s="31">
        <f t="shared" ref="AD233:AD296" si="175">180/PI()*ATAN(W233/fzESR)</f>
        <v>3.2954981488382136</v>
      </c>
      <c r="AE233" s="31">
        <f t="shared" ref="AE233:AE296" si="176">X233+Y233+AA233+AC233</f>
        <v>-17.897741177683478</v>
      </c>
      <c r="AF233" s="31">
        <f t="shared" ref="AF233:AF296" si="177">Z233+AB233+AD233</f>
        <v>-93.16092037531314</v>
      </c>
      <c r="AG233" s="31">
        <f t="shared" si="134"/>
        <v>92.110410468749379</v>
      </c>
      <c r="AH233" s="31">
        <f t="shared" ref="AH233:AH296" si="178">20*LOG(1/SQRT((W233/fp_comp1)^2+1))</f>
        <v>-99.398136075189512</v>
      </c>
      <c r="AI233" s="31">
        <f t="shared" ref="AI233:AI296" si="179">-180/PI()*ATAN(W233/fp_comp1)</f>
        <v>-89.999385932901504</v>
      </c>
      <c r="AJ233" s="31">
        <f t="shared" ref="AJ233:AJ296" si="180">20*LOG(SQRT((W233/fz_comp)^2+1))</f>
        <v>18.220398990806373</v>
      </c>
      <c r="AK233" s="31">
        <f t="shared" ref="AK233:AK296" si="181">180/PI()*ATAN(W233/fz_comp)</f>
        <v>82.949836725430558</v>
      </c>
      <c r="AL233" s="32">
        <f t="shared" ref="AL233:AL296" si="182">20*LOG(1/SQRT((W233/fp_comp2)^2+1))</f>
        <v>-0.25321066545696258</v>
      </c>
      <c r="AM233" s="31">
        <f t="shared" ref="AM233:AM296" si="183">-180/PI()*ATAN(W233/fp_comp2)</f>
        <v>-13.767635681786315</v>
      </c>
      <c r="AN233" s="31">
        <f t="shared" ref="AN233:AN296" si="184">AG233+AH233+AJ233+AL233</f>
        <v>10.679462718909278</v>
      </c>
      <c r="AO233" s="31">
        <f t="shared" ref="AO233:AO296" si="185">AI233+AK233+AM233</f>
        <v>-20.817184889257263</v>
      </c>
      <c r="AP233" s="30">
        <f t="shared" si="135"/>
        <v>23.609121289162623</v>
      </c>
      <c r="AQ233" s="30">
        <f t="shared" si="136"/>
        <v>-27.95880017344075</v>
      </c>
      <c r="AR233" s="31">
        <f t="shared" ref="AR233:AR296" si="186">AE233+AN233+AP233+AQ233</f>
        <v>-11.567957343052328</v>
      </c>
      <c r="AS233" s="33">
        <f t="shared" ref="AS233:AS296" si="187">AF233+AO233</f>
        <v>-113.9781052645704</v>
      </c>
      <c r="AT233" s="31">
        <f t="shared" ref="AT233:AT296" si="188">20*LOG(SQRT((W233/fz_ff)^2+1))</f>
        <v>1.6528572776707615E-11</v>
      </c>
      <c r="AU233" s="31">
        <f t="shared" ref="AU233:AU296" si="189">180/PI()*ATAN(W233/fz_ff)</f>
        <v>1.1177453119617931E-4</v>
      </c>
      <c r="AV233" s="32">
        <f t="shared" ref="AV233:AV296" si="190">20*LOG(1/SQRT((W233/fp_ff)^2+1))</f>
        <v>-2.7001169063492082E-14</v>
      </c>
      <c r="AW233" s="31">
        <f t="shared" ref="AW233:AW296" si="191">-180/PI()*ATAN(W233/fp_ff)</f>
        <v>-4.4709812478528346E-6</v>
      </c>
      <c r="AX233" s="34">
        <f t="shared" ref="AX233:AX296" si="192">AT233+AV233</f>
        <v>1.6501571607644122E-11</v>
      </c>
      <c r="AY233" s="35">
        <f t="shared" ref="AY233:AY296" si="193">AU233+AW233</f>
        <v>1.0730354994832647E-4</v>
      </c>
      <c r="AZ233" s="10">
        <f t="shared" ref="AZ233:AZ296" si="194">AR233+AX233</f>
        <v>-11.567957343035825</v>
      </c>
      <c r="BA233" s="10">
        <f t="shared" ref="BA233:BA296" si="195">AS233+AY233</f>
        <v>-113.97799796102045</v>
      </c>
      <c r="BB233" s="10">
        <f t="shared" ref="BB233:BB296" si="196">BA233+180</f>
        <v>66.022002038979551</v>
      </c>
      <c r="BC233" s="37"/>
      <c r="BD233" s="46">
        <f t="shared" ref="BD233:BD296" si="197">ROUND(AZ233,0)</f>
        <v>-12</v>
      </c>
      <c r="BE233" s="46">
        <f t="shared" ref="BE233:BE296" si="198">ROUND(BA233,0)</f>
        <v>-114</v>
      </c>
      <c r="BF233" s="46">
        <f t="shared" ref="BF233:BF296" si="199">ROUND(BB233,0)</f>
        <v>66</v>
      </c>
    </row>
    <row r="234" spans="22:58" x14ac:dyDescent="0.3">
      <c r="V234" s="29">
        <v>3.3</v>
      </c>
      <c r="W234" s="36">
        <f t="shared" si="169"/>
        <v>19952.623149688803</v>
      </c>
      <c r="X234" s="30">
        <f t="shared" si="137"/>
        <v>2.6066753699001226</v>
      </c>
      <c r="Y234" s="31">
        <f t="shared" si="170"/>
        <v>-20.901016667382969</v>
      </c>
      <c r="Z234" s="31">
        <f t="shared" si="171"/>
        <v>-84.827961271507306</v>
      </c>
      <c r="AA234" s="31">
        <f t="shared" si="172"/>
        <v>0.19236482583645187</v>
      </c>
      <c r="AB234" s="31">
        <f t="shared" si="173"/>
        <v>-12.014040684143165</v>
      </c>
      <c r="AC234" s="31">
        <f t="shared" si="174"/>
        <v>1.5051748708678656E-2</v>
      </c>
      <c r="AD234" s="31">
        <f t="shared" si="175"/>
        <v>3.3720850348986571</v>
      </c>
      <c r="AE234" s="31">
        <f t="shared" si="176"/>
        <v>-18.086924722937713</v>
      </c>
      <c r="AF234" s="31">
        <f t="shared" si="177"/>
        <v>-93.469916920751814</v>
      </c>
      <c r="AG234" s="31">
        <f t="shared" si="134"/>
        <v>92.110410468749379</v>
      </c>
      <c r="AH234" s="31">
        <f t="shared" si="178"/>
        <v>-99.598136075167062</v>
      </c>
      <c r="AI234" s="31">
        <f t="shared" si="179"/>
        <v>-89.999399910775182</v>
      </c>
      <c r="AJ234" s="31">
        <f t="shared" si="180"/>
        <v>18.417453377421033</v>
      </c>
      <c r="AK234" s="31">
        <f t="shared" si="181"/>
        <v>83.108757128366861</v>
      </c>
      <c r="AL234" s="32">
        <f t="shared" si="182"/>
        <v>-0.26478745304638079</v>
      </c>
      <c r="AM234" s="31">
        <f t="shared" si="183"/>
        <v>-14.075713170844331</v>
      </c>
      <c r="AN234" s="31">
        <f t="shared" si="184"/>
        <v>10.664940317956969</v>
      </c>
      <c r="AO234" s="31">
        <f t="shared" si="185"/>
        <v>-20.966355953252652</v>
      </c>
      <c r="AP234" s="30">
        <f t="shared" si="135"/>
        <v>23.609121289162623</v>
      </c>
      <c r="AQ234" s="30">
        <f t="shared" si="136"/>
        <v>-27.95880017344075</v>
      </c>
      <c r="AR234" s="31">
        <f t="shared" si="186"/>
        <v>-11.771663289258871</v>
      </c>
      <c r="AS234" s="33">
        <f t="shared" si="187"/>
        <v>-114.43627287400446</v>
      </c>
      <c r="AT234" s="31">
        <f t="shared" si="188"/>
        <v>1.7307749369681154E-11</v>
      </c>
      <c r="AU234" s="31">
        <f t="shared" si="189"/>
        <v>1.1437809448850997E-4</v>
      </c>
      <c r="AV234" s="32">
        <f t="shared" si="190"/>
        <v>-2.7001169063492082E-14</v>
      </c>
      <c r="AW234" s="31">
        <f t="shared" si="191"/>
        <v>-4.5751237795464654E-6</v>
      </c>
      <c r="AX234" s="34">
        <f t="shared" si="192"/>
        <v>1.7280748200617661E-11</v>
      </c>
      <c r="AY234" s="35">
        <f t="shared" si="193"/>
        <v>1.098029707089635E-4</v>
      </c>
      <c r="AZ234" s="10">
        <f t="shared" si="194"/>
        <v>-11.771663289241591</v>
      </c>
      <c r="BA234" s="10">
        <f t="shared" si="195"/>
        <v>-114.43616307103375</v>
      </c>
      <c r="BB234" s="10">
        <f t="shared" si="196"/>
        <v>65.563836928966253</v>
      </c>
      <c r="BC234" s="48"/>
      <c r="BD234" s="46">
        <f t="shared" si="197"/>
        <v>-12</v>
      </c>
      <c r="BE234" s="46">
        <f t="shared" si="198"/>
        <v>-114</v>
      </c>
      <c r="BF234" s="46">
        <f t="shared" si="199"/>
        <v>66</v>
      </c>
    </row>
    <row r="235" spans="22:58" x14ac:dyDescent="0.3">
      <c r="V235" s="29">
        <v>3.31</v>
      </c>
      <c r="W235" s="38">
        <f t="shared" si="169"/>
        <v>20417.379446695319</v>
      </c>
      <c r="X235" s="30">
        <f t="shared" si="137"/>
        <v>2.6066753699001226</v>
      </c>
      <c r="Y235" s="31">
        <f t="shared" si="170"/>
        <v>-21.099427951863422</v>
      </c>
      <c r="Z235" s="31">
        <f t="shared" si="171"/>
        <v>-84.94507423883681</v>
      </c>
      <c r="AA235" s="31">
        <f t="shared" si="172"/>
        <v>0.2012238106984186</v>
      </c>
      <c r="AB235" s="31">
        <f t="shared" si="173"/>
        <v>-12.285476814627605</v>
      </c>
      <c r="AC235" s="31">
        <f t="shared" si="174"/>
        <v>1.575983020348538E-2</v>
      </c>
      <c r="AD235" s="31">
        <f t="shared" si="175"/>
        <v>3.4504433696464085</v>
      </c>
      <c r="AE235" s="31">
        <f t="shared" si="176"/>
        <v>-18.275768941061393</v>
      </c>
      <c r="AF235" s="31">
        <f t="shared" si="177"/>
        <v>-93.780107683818002</v>
      </c>
      <c r="AG235" s="31">
        <f t="shared" si="134"/>
        <v>92.110410468749379</v>
      </c>
      <c r="AH235" s="31">
        <f t="shared" si="178"/>
        <v>-99.798136075145635</v>
      </c>
      <c r="AI235" s="31">
        <f t="shared" si="179"/>
        <v>-89.999413570473621</v>
      </c>
      <c r="AJ235" s="31">
        <f t="shared" si="180"/>
        <v>18.61463847223402</v>
      </c>
      <c r="AK235" s="31">
        <f t="shared" si="181"/>
        <v>83.264163084290317</v>
      </c>
      <c r="AL235" s="32">
        <f t="shared" si="182"/>
        <v>-0.27687685295387987</v>
      </c>
      <c r="AM235" s="31">
        <f t="shared" si="183"/>
        <v>-14.390108976369364</v>
      </c>
      <c r="AN235" s="31">
        <f t="shared" si="184"/>
        <v>10.650036012883884</v>
      </c>
      <c r="AO235" s="31">
        <f t="shared" si="185"/>
        <v>-21.125359462552666</v>
      </c>
      <c r="AP235" s="30">
        <f t="shared" si="135"/>
        <v>23.609121289162623</v>
      </c>
      <c r="AQ235" s="30">
        <f t="shared" si="136"/>
        <v>-27.95880017344075</v>
      </c>
      <c r="AR235" s="31">
        <f t="shared" si="186"/>
        <v>-11.975411812455636</v>
      </c>
      <c r="AS235" s="33">
        <f t="shared" si="187"/>
        <v>-114.90546714637067</v>
      </c>
      <c r="AT235" s="31">
        <f t="shared" si="188"/>
        <v>1.8121641751450468E-11</v>
      </c>
      <c r="AU235" s="31">
        <f t="shared" si="189"/>
        <v>1.1704230256051098E-4</v>
      </c>
      <c r="AV235" s="32">
        <f t="shared" si="190"/>
        <v>-2.8929823996598662E-14</v>
      </c>
      <c r="AW235" s="31">
        <f t="shared" si="191"/>
        <v>-4.6816921024269401E-6</v>
      </c>
      <c r="AX235" s="34">
        <f t="shared" si="192"/>
        <v>1.809271192745387E-11</v>
      </c>
      <c r="AY235" s="35">
        <f t="shared" si="193"/>
        <v>1.1236061045808404E-4</v>
      </c>
      <c r="AZ235" s="10">
        <f t="shared" si="194"/>
        <v>-11.975411812437544</v>
      </c>
      <c r="BA235" s="10">
        <f t="shared" si="195"/>
        <v>-114.90535478576021</v>
      </c>
      <c r="BB235" s="10">
        <f t="shared" si="196"/>
        <v>65.09464521423979</v>
      </c>
      <c r="BC235" s="37"/>
      <c r="BD235" s="46">
        <f t="shared" si="197"/>
        <v>-12</v>
      </c>
      <c r="BE235" s="46">
        <f t="shared" si="198"/>
        <v>-115</v>
      </c>
      <c r="BF235" s="46">
        <f t="shared" si="199"/>
        <v>65</v>
      </c>
    </row>
    <row r="236" spans="22:58" x14ac:dyDescent="0.3">
      <c r="V236" s="29">
        <v>3.32</v>
      </c>
      <c r="W236" s="38">
        <f t="shared" si="169"/>
        <v>20892.961308540398</v>
      </c>
      <c r="X236" s="30">
        <f t="shared" si="137"/>
        <v>2.6066753699001226</v>
      </c>
      <c r="Y236" s="31">
        <f t="shared" si="170"/>
        <v>-21.297910197599201</v>
      </c>
      <c r="Z236" s="31">
        <f t="shared" si="171"/>
        <v>-85.059562324868836</v>
      </c>
      <c r="AA236" s="31">
        <f t="shared" si="172"/>
        <v>0.2104809786896632</v>
      </c>
      <c r="AB236" s="31">
        <f t="shared" si="173"/>
        <v>-12.562656831802641</v>
      </c>
      <c r="AC236" s="31">
        <f t="shared" si="174"/>
        <v>1.6501158835498967E-2</v>
      </c>
      <c r="AD236" s="31">
        <f t="shared" si="175"/>
        <v>3.5306135265789682</v>
      </c>
      <c r="AE236" s="31">
        <f t="shared" si="176"/>
        <v>-18.464252690173915</v>
      </c>
      <c r="AF236" s="31">
        <f t="shared" si="177"/>
        <v>-94.091605630092502</v>
      </c>
      <c r="AG236" s="31">
        <f t="shared" si="134"/>
        <v>92.110410468749379</v>
      </c>
      <c r="AH236" s="31">
        <f t="shared" si="178"/>
        <v>-99.998136075125146</v>
      </c>
      <c r="AI236" s="31">
        <f t="shared" si="179"/>
        <v>-89.999426919239355</v>
      </c>
      <c r="AJ236" s="31">
        <f t="shared" si="180"/>
        <v>18.811948554407152</v>
      </c>
      <c r="AK236" s="31">
        <f t="shared" si="181"/>
        <v>83.416127840230388</v>
      </c>
      <c r="AL236" s="32">
        <f t="shared" si="182"/>
        <v>-0.28950004245053235</v>
      </c>
      <c r="AM236" s="31">
        <f t="shared" si="183"/>
        <v>-14.71091403186148</v>
      </c>
      <c r="AN236" s="31">
        <f t="shared" si="184"/>
        <v>10.634722905580853</v>
      </c>
      <c r="AO236" s="31">
        <f t="shared" si="185"/>
        <v>-21.294213110870444</v>
      </c>
      <c r="AP236" s="30">
        <f t="shared" si="135"/>
        <v>23.609121289162623</v>
      </c>
      <c r="AQ236" s="30">
        <f t="shared" si="136"/>
        <v>-27.95880017344075</v>
      </c>
      <c r="AR236" s="31">
        <f t="shared" si="186"/>
        <v>-12.179208668871189</v>
      </c>
      <c r="AS236" s="33">
        <f t="shared" si="187"/>
        <v>-115.38581874096295</v>
      </c>
      <c r="AT236" s="31">
        <f t="shared" si="188"/>
        <v>1.8977964541747957E-11</v>
      </c>
      <c r="AU236" s="31">
        <f t="shared" si="189"/>
        <v>1.1976856801056665E-4</v>
      </c>
      <c r="AV236" s="32">
        <f t="shared" si="190"/>
        <v>-3.0858478929705245E-14</v>
      </c>
      <c r="AW236" s="31">
        <f t="shared" si="191"/>
        <v>-4.7907427204296326E-6</v>
      </c>
      <c r="AX236" s="34">
        <f t="shared" si="192"/>
        <v>1.8947106062818251E-11</v>
      </c>
      <c r="AY236" s="35">
        <f t="shared" si="193"/>
        <v>1.1497782529013702E-4</v>
      </c>
      <c r="AZ236" s="10">
        <f t="shared" si="194"/>
        <v>-12.179208668852242</v>
      </c>
      <c r="BA236" s="10">
        <f t="shared" si="195"/>
        <v>-115.38570376313766</v>
      </c>
      <c r="BB236" s="10">
        <f t="shared" si="196"/>
        <v>64.614296236862344</v>
      </c>
      <c r="BC236" s="37"/>
      <c r="BD236" s="46">
        <f t="shared" si="197"/>
        <v>-12</v>
      </c>
      <c r="BE236" s="46">
        <f t="shared" si="198"/>
        <v>-115</v>
      </c>
      <c r="BF236" s="46">
        <f t="shared" si="199"/>
        <v>65</v>
      </c>
    </row>
    <row r="237" spans="22:58" x14ac:dyDescent="0.3">
      <c r="V237" s="29">
        <v>3.33</v>
      </c>
      <c r="W237" s="36">
        <f t="shared" si="169"/>
        <v>21379.620895022344</v>
      </c>
      <c r="X237" s="30">
        <f t="shared" si="137"/>
        <v>2.6066753699001226</v>
      </c>
      <c r="Y237" s="31">
        <f t="shared" si="170"/>
        <v>-21.496460258215052</v>
      </c>
      <c r="Z237" s="31">
        <f t="shared" si="171"/>
        <v>-85.171482573668698</v>
      </c>
      <c r="AA237" s="31">
        <f t="shared" si="172"/>
        <v>0.22015332108613578</v>
      </c>
      <c r="AB237" s="31">
        <f t="shared" si="173"/>
        <v>-12.845675780853352</v>
      </c>
      <c r="AC237" s="31">
        <f t="shared" si="174"/>
        <v>1.7277289604504274E-2</v>
      </c>
      <c r="AD237" s="31">
        <f t="shared" si="175"/>
        <v>3.6126367565742283</v>
      </c>
      <c r="AE237" s="31">
        <f t="shared" si="176"/>
        <v>-18.652354277624287</v>
      </c>
      <c r="AF237" s="31">
        <f t="shared" si="177"/>
        <v>-94.40452159794782</v>
      </c>
      <c r="AG237" s="31">
        <f t="shared" si="134"/>
        <v>92.110410468749379</v>
      </c>
      <c r="AH237" s="31">
        <f t="shared" si="178"/>
        <v>-100.19813607510559</v>
      </c>
      <c r="AI237" s="31">
        <f t="shared" si="179"/>
        <v>-89.999439964150071</v>
      </c>
      <c r="AJ237" s="31">
        <f t="shared" si="180"/>
        <v>19.009378146609613</v>
      </c>
      <c r="AK237" s="31">
        <f t="shared" si="181"/>
        <v>83.564723413188588</v>
      </c>
      <c r="AL237" s="32">
        <f t="shared" si="182"/>
        <v>-0.30267893702538057</v>
      </c>
      <c r="AM237" s="31">
        <f t="shared" si="183"/>
        <v>-15.038217940972393</v>
      </c>
      <c r="AN237" s="31">
        <f t="shared" si="184"/>
        <v>10.618973603228017</v>
      </c>
      <c r="AO237" s="31">
        <f t="shared" si="185"/>
        <v>-21.472934491933877</v>
      </c>
      <c r="AP237" s="30">
        <f t="shared" si="135"/>
        <v>23.609121289162623</v>
      </c>
      <c r="AQ237" s="30">
        <f t="shared" si="136"/>
        <v>-27.95880017344075</v>
      </c>
      <c r="AR237" s="31">
        <f t="shared" si="186"/>
        <v>-12.383059558674397</v>
      </c>
      <c r="AS237" s="33">
        <f t="shared" si="187"/>
        <v>-115.87745608988169</v>
      </c>
      <c r="AT237" s="31">
        <f t="shared" si="188"/>
        <v>1.9870931775774306E-11</v>
      </c>
      <c r="AU237" s="31">
        <f t="shared" si="189"/>
        <v>1.2255833634070546E-4</v>
      </c>
      <c r="AV237" s="32">
        <f t="shared" si="190"/>
        <v>-3.0858478929705245E-14</v>
      </c>
      <c r="AW237" s="31">
        <f t="shared" si="191"/>
        <v>-4.9023334536356827E-6</v>
      </c>
      <c r="AX237" s="34">
        <f t="shared" si="192"/>
        <v>1.98400732968446E-11</v>
      </c>
      <c r="AY237" s="35">
        <f t="shared" si="193"/>
        <v>1.1765600288706979E-4</v>
      </c>
      <c r="AZ237" s="10">
        <f t="shared" si="194"/>
        <v>-12.383059558654557</v>
      </c>
      <c r="BA237" s="10">
        <f t="shared" si="195"/>
        <v>-115.8773384338788</v>
      </c>
      <c r="BB237" s="10">
        <f t="shared" si="196"/>
        <v>64.122661566121195</v>
      </c>
      <c r="BC237" s="48"/>
      <c r="BD237" s="46">
        <f t="shared" si="197"/>
        <v>-12</v>
      </c>
      <c r="BE237" s="46">
        <f t="shared" si="198"/>
        <v>-116</v>
      </c>
      <c r="BF237" s="46">
        <f t="shared" si="199"/>
        <v>64</v>
      </c>
    </row>
    <row r="238" spans="22:58" x14ac:dyDescent="0.3">
      <c r="V238" s="29">
        <v>3.34</v>
      </c>
      <c r="W238" s="38">
        <f t="shared" si="169"/>
        <v>21877.616239495528</v>
      </c>
      <c r="X238" s="30">
        <f t="shared" si="137"/>
        <v>2.6066753699001226</v>
      </c>
      <c r="Y238" s="31">
        <f t="shared" si="170"/>
        <v>-21.695075124818921</v>
      </c>
      <c r="Z238" s="31">
        <f t="shared" si="171"/>
        <v>-85.280890908520419</v>
      </c>
      <c r="AA238" s="31">
        <f t="shared" si="172"/>
        <v>0.23025847142516304</v>
      </c>
      <c r="AB238" s="31">
        <f t="shared" si="173"/>
        <v>-13.134628452397658</v>
      </c>
      <c r="AC238" s="31">
        <f t="shared" si="174"/>
        <v>1.8089849654931468E-2</v>
      </c>
      <c r="AD238" s="31">
        <f t="shared" si="175"/>
        <v>3.6965552038829874</v>
      </c>
      <c r="AE238" s="31">
        <f t="shared" si="176"/>
        <v>-18.840051433838703</v>
      </c>
      <c r="AF238" s="31">
        <f t="shared" si="177"/>
        <v>-94.718964157035089</v>
      </c>
      <c r="AG238" s="31">
        <f t="shared" si="134"/>
        <v>92.110410468749379</v>
      </c>
      <c r="AH238" s="31">
        <f t="shared" si="178"/>
        <v>-100.39813607508691</v>
      </c>
      <c r="AI238" s="31">
        <f t="shared" si="179"/>
        <v>-89.999452712122391</v>
      </c>
      <c r="AJ238" s="31">
        <f t="shared" si="180"/>
        <v>19.206922005251954</v>
      </c>
      <c r="AK238" s="31">
        <f t="shared" si="181"/>
        <v>83.71002059037248</v>
      </c>
      <c r="AL238" s="32">
        <f t="shared" si="182"/>
        <v>-0.31643620385775306</v>
      </c>
      <c r="AM238" s="31">
        <f t="shared" si="183"/>
        <v>-15.372108762138854</v>
      </c>
      <c r="AN238" s="31">
        <f t="shared" si="184"/>
        <v>10.602760195056669</v>
      </c>
      <c r="AO238" s="31">
        <f t="shared" si="185"/>
        <v>-21.661540883888765</v>
      </c>
      <c r="AP238" s="30">
        <f t="shared" si="135"/>
        <v>23.609121289162623</v>
      </c>
      <c r="AQ238" s="30">
        <f t="shared" si="136"/>
        <v>-27.95880017344075</v>
      </c>
      <c r="AR238" s="31">
        <f t="shared" si="186"/>
        <v>-12.58697012306016</v>
      </c>
      <c r="AS238" s="33">
        <f t="shared" si="187"/>
        <v>-116.38050504092385</v>
      </c>
      <c r="AT238" s="31">
        <f t="shared" si="188"/>
        <v>2.0806329418328802E-11</v>
      </c>
      <c r="AU238" s="31">
        <f t="shared" si="189"/>
        <v>1.2541308672302245E-4</v>
      </c>
      <c r="AV238" s="32">
        <f t="shared" si="190"/>
        <v>-3.4715788795918406E-14</v>
      </c>
      <c r="AW238" s="31">
        <f t="shared" si="191"/>
        <v>-5.0165234689288963E-6</v>
      </c>
      <c r="AX238" s="34">
        <f t="shared" si="192"/>
        <v>2.0771613629532882E-11</v>
      </c>
      <c r="AY238" s="35">
        <f t="shared" si="193"/>
        <v>1.2039656325409356E-4</v>
      </c>
      <c r="AZ238" s="10">
        <f t="shared" si="194"/>
        <v>-12.586970123039389</v>
      </c>
      <c r="BA238" s="10">
        <f t="shared" si="195"/>
        <v>-116.3803846443606</v>
      </c>
      <c r="BB238" s="10">
        <f t="shared" si="196"/>
        <v>63.619615355639397</v>
      </c>
      <c r="BC238" s="37"/>
      <c r="BD238" s="46">
        <f t="shared" si="197"/>
        <v>-13</v>
      </c>
      <c r="BE238" s="46">
        <f t="shared" si="198"/>
        <v>-116</v>
      </c>
      <c r="BF238" s="46">
        <f t="shared" si="199"/>
        <v>64</v>
      </c>
    </row>
    <row r="239" spans="22:58" x14ac:dyDescent="0.3">
      <c r="V239" s="29">
        <v>3.35</v>
      </c>
      <c r="W239" s="38">
        <f t="shared" si="169"/>
        <v>22387.211385683418</v>
      </c>
      <c r="X239" s="30">
        <f t="shared" si="137"/>
        <v>2.6066753699001226</v>
      </c>
      <c r="Y239" s="31">
        <f t="shared" si="170"/>
        <v>-21.89375192017177</v>
      </c>
      <c r="Z239" s="31">
        <f t="shared" si="171"/>
        <v>-85.387842145887973</v>
      </c>
      <c r="AA239" s="31">
        <f t="shared" si="172"/>
        <v>0.24081472223181088</v>
      </c>
      <c r="AB239" s="31">
        <f t="shared" si="173"/>
        <v>-13.429609233775137</v>
      </c>
      <c r="AC239" s="31">
        <f t="shared" si="174"/>
        <v>1.8940541566910236E-2</v>
      </c>
      <c r="AD239" s="31">
        <f t="shared" si="175"/>
        <v>3.7824119221840067</v>
      </c>
      <c r="AE239" s="31">
        <f t="shared" si="176"/>
        <v>-19.027321286472926</v>
      </c>
      <c r="AF239" s="31">
        <f t="shared" si="177"/>
        <v>-95.035039457479101</v>
      </c>
      <c r="AG239" s="31">
        <f t="shared" si="134"/>
        <v>92.110410468749379</v>
      </c>
      <c r="AH239" s="31">
        <f t="shared" si="178"/>
        <v>-100.59813607506909</v>
      </c>
      <c r="AI239" s="31">
        <f t="shared" si="179"/>
        <v>-89.999465169915425</v>
      </c>
      <c r="AJ239" s="31">
        <f t="shared" si="180"/>
        <v>19.404575111059362</v>
      </c>
      <c r="AK239" s="31">
        <f t="shared" si="181"/>
        <v>83.852088931127795</v>
      </c>
      <c r="AL239" s="32">
        <f t="shared" si="182"/>
        <v>-0.33079527435508538</v>
      </c>
      <c r="AM239" s="31">
        <f t="shared" si="183"/>
        <v>-15.712672781368706</v>
      </c>
      <c r="AN239" s="31">
        <f t="shared" si="184"/>
        <v>10.586054230384564</v>
      </c>
      <c r="AO239" s="31">
        <f t="shared" si="185"/>
        <v>-21.860049020156335</v>
      </c>
      <c r="AP239" s="30">
        <f t="shared" si="135"/>
        <v>23.609121289162623</v>
      </c>
      <c r="AQ239" s="30">
        <f t="shared" si="136"/>
        <v>-27.95880017344075</v>
      </c>
      <c r="AR239" s="31">
        <f t="shared" si="186"/>
        <v>-12.790945940366489</v>
      </c>
      <c r="AS239" s="33">
        <f t="shared" si="187"/>
        <v>-116.89508847763544</v>
      </c>
      <c r="AT239" s="31">
        <f t="shared" si="188"/>
        <v>2.178801477927764E-11</v>
      </c>
      <c r="AU239" s="31">
        <f t="shared" si="189"/>
        <v>1.2833433278395783E-4</v>
      </c>
      <c r="AV239" s="32">
        <f t="shared" si="190"/>
        <v>-3.4715788795918406E-14</v>
      </c>
      <c r="AW239" s="31">
        <f t="shared" si="191"/>
        <v>-5.1333733113668831E-6</v>
      </c>
      <c r="AX239" s="34">
        <f t="shared" si="192"/>
        <v>2.175329899048172E-11</v>
      </c>
      <c r="AY239" s="35">
        <f t="shared" si="193"/>
        <v>1.2320095947259094E-4</v>
      </c>
      <c r="AZ239" s="10">
        <f t="shared" si="194"/>
        <v>-12.790945940344736</v>
      </c>
      <c r="BA239" s="10">
        <f t="shared" si="195"/>
        <v>-116.89496527667596</v>
      </c>
      <c r="BB239" s="10">
        <f t="shared" si="196"/>
        <v>63.105034723324039</v>
      </c>
      <c r="BC239" s="37"/>
      <c r="BD239" s="46">
        <f t="shared" si="197"/>
        <v>-13</v>
      </c>
      <c r="BE239" s="46">
        <f t="shared" si="198"/>
        <v>-117</v>
      </c>
      <c r="BF239" s="46">
        <f t="shared" si="199"/>
        <v>63</v>
      </c>
    </row>
    <row r="240" spans="22:58" x14ac:dyDescent="0.3">
      <c r="V240" s="29">
        <v>3.36</v>
      </c>
      <c r="W240" s="36">
        <f t="shared" si="169"/>
        <v>22908.676527677748</v>
      </c>
      <c r="X240" s="30">
        <f t="shared" si="137"/>
        <v>2.6066753699001226</v>
      </c>
      <c r="Y240" s="31">
        <f t="shared" si="170"/>
        <v>-22.092487893088808</v>
      </c>
      <c r="Z240" s="31">
        <f t="shared" si="171"/>
        <v>-85.492390009796466</v>
      </c>
      <c r="AA240" s="31">
        <f t="shared" si="172"/>
        <v>0.25184104146191622</v>
      </c>
      <c r="AB240" s="31">
        <f t="shared" si="173"/>
        <v>-13.730711950267317</v>
      </c>
      <c r="AC240" s="31">
        <f t="shared" si="174"/>
        <v>1.983114679210168E-2</v>
      </c>
      <c r="AD240" s="31">
        <f t="shared" si="175"/>
        <v>3.8702508906815991</v>
      </c>
      <c r="AE240" s="31">
        <f t="shared" si="176"/>
        <v>-19.214140334934669</v>
      </c>
      <c r="AF240" s="31">
        <f t="shared" si="177"/>
        <v>-95.352851069382183</v>
      </c>
      <c r="AG240" s="31">
        <f t="shared" si="134"/>
        <v>92.110410468749379</v>
      </c>
      <c r="AH240" s="31">
        <f t="shared" si="178"/>
        <v>-100.79813607505204</v>
      </c>
      <c r="AI240" s="31">
        <f t="shared" si="179"/>
        <v>-89.999477344134462</v>
      </c>
      <c r="AJ240" s="31">
        <f t="shared" si="180"/>
        <v>19.602332659976661</v>
      </c>
      <c r="AK240" s="31">
        <f t="shared" si="181"/>
        <v>83.990996770431266</v>
      </c>
      <c r="AL240" s="32">
        <f t="shared" si="182"/>
        <v>-0.3457803556207068</v>
      </c>
      <c r="AM240" s="31">
        <f t="shared" si="183"/>
        <v>-16.059994273003312</v>
      </c>
      <c r="AN240" s="31">
        <f t="shared" si="184"/>
        <v>10.568826698053289</v>
      </c>
      <c r="AO240" s="31">
        <f t="shared" si="185"/>
        <v>-22.068474846706508</v>
      </c>
      <c r="AP240" s="30">
        <f t="shared" si="135"/>
        <v>23.609121289162623</v>
      </c>
      <c r="AQ240" s="30">
        <f t="shared" si="136"/>
        <v>-27.95880017344075</v>
      </c>
      <c r="AR240" s="31">
        <f t="shared" si="186"/>
        <v>-12.994992521159507</v>
      </c>
      <c r="AS240" s="33">
        <f t="shared" si="187"/>
        <v>-117.42132591608869</v>
      </c>
      <c r="AT240" s="31">
        <f t="shared" si="188"/>
        <v>2.2815987858620806E-11</v>
      </c>
      <c r="AU240" s="31">
        <f t="shared" si="189"/>
        <v>1.3132362340683988E-4</v>
      </c>
      <c r="AV240" s="32">
        <f t="shared" si="190"/>
        <v>-3.6644443729024983E-14</v>
      </c>
      <c r="AW240" s="31">
        <f t="shared" si="191"/>
        <v>-5.2529449362827799E-6</v>
      </c>
      <c r="AX240" s="34">
        <f t="shared" si="192"/>
        <v>2.2779343414891781E-11</v>
      </c>
      <c r="AY240" s="35">
        <f t="shared" si="193"/>
        <v>1.260706784705571E-4</v>
      </c>
      <c r="AZ240" s="10">
        <f t="shared" si="194"/>
        <v>-12.994992521136727</v>
      </c>
      <c r="BA240" s="10">
        <f t="shared" si="195"/>
        <v>-117.42119984541021</v>
      </c>
      <c r="BB240" s="10">
        <f t="shared" si="196"/>
        <v>62.578800154589786</v>
      </c>
      <c r="BC240" s="48"/>
      <c r="BD240" s="46">
        <f t="shared" si="197"/>
        <v>-13</v>
      </c>
      <c r="BE240" s="46">
        <f t="shared" si="198"/>
        <v>-117</v>
      </c>
      <c r="BF240" s="46">
        <f t="shared" si="199"/>
        <v>63</v>
      </c>
    </row>
    <row r="241" spans="22:58" x14ac:dyDescent="0.3">
      <c r="V241" s="29">
        <v>3.37</v>
      </c>
      <c r="W241" s="38">
        <f t="shared" si="169"/>
        <v>23442.288153199239</v>
      </c>
      <c r="X241" s="30">
        <f t="shared" si="137"/>
        <v>2.6066753699001226</v>
      </c>
      <c r="Y241" s="31">
        <f t="shared" si="170"/>
        <v>-22.291280413064854</v>
      </c>
      <c r="Z241" s="31">
        <f t="shared" si="171"/>
        <v>-85.594587146578078</v>
      </c>
      <c r="AA241" s="31">
        <f t="shared" si="172"/>
        <v>0.26335708857535939</v>
      </c>
      <c r="AB241" s="31">
        <f t="shared" si="173"/>
        <v>-14.038029695903269</v>
      </c>
      <c r="AC241" s="31">
        <f t="shared" si="174"/>
        <v>2.076352924005358E-2</v>
      </c>
      <c r="AD241" s="31">
        <f t="shared" si="175"/>
        <v>3.9601170302243136</v>
      </c>
      <c r="AE241" s="31">
        <f t="shared" si="176"/>
        <v>-19.400484425349319</v>
      </c>
      <c r="AF241" s="31">
        <f t="shared" si="177"/>
        <v>-95.672499812257044</v>
      </c>
      <c r="AG241" s="31">
        <f t="shared" si="134"/>
        <v>92.110410468749379</v>
      </c>
      <c r="AH241" s="31">
        <f t="shared" si="178"/>
        <v>-100.99813607503579</v>
      </c>
      <c r="AI241" s="31">
        <f t="shared" si="179"/>
        <v>-89.999489241234443</v>
      </c>
      <c r="AJ241" s="31">
        <f t="shared" si="180"/>
        <v>19.8001900543983</v>
      </c>
      <c r="AK241" s="31">
        <f t="shared" si="181"/>
        <v>84.126811223816247</v>
      </c>
      <c r="AL241" s="32">
        <f t="shared" si="182"/>
        <v>-0.36141644070763984</v>
      </c>
      <c r="AM241" s="31">
        <f t="shared" si="183"/>
        <v>-16.414155248329646</v>
      </c>
      <c r="AN241" s="31">
        <f t="shared" si="184"/>
        <v>10.551048007404251</v>
      </c>
      <c r="AO241" s="31">
        <f t="shared" si="185"/>
        <v>-22.286833265747841</v>
      </c>
      <c r="AP241" s="30">
        <f t="shared" si="135"/>
        <v>23.609121289162623</v>
      </c>
      <c r="AQ241" s="30">
        <f t="shared" si="136"/>
        <v>-27.95880017344075</v>
      </c>
      <c r="AR241" s="31">
        <f t="shared" si="186"/>
        <v>-13.199115302223195</v>
      </c>
      <c r="AS241" s="33">
        <f t="shared" si="187"/>
        <v>-117.95933307800489</v>
      </c>
      <c r="AT241" s="31">
        <f t="shared" si="188"/>
        <v>2.3890248656358283E-11</v>
      </c>
      <c r="AU241" s="31">
        <f t="shared" si="189"/>
        <v>1.3438254355312496E-4</v>
      </c>
      <c r="AV241" s="32">
        <f t="shared" si="190"/>
        <v>-3.8573098662131572E-14</v>
      </c>
      <c r="AW241" s="31">
        <f t="shared" si="191"/>
        <v>-5.3753017421348398E-6</v>
      </c>
      <c r="AX241" s="34">
        <f t="shared" si="192"/>
        <v>2.385167555769615E-11</v>
      </c>
      <c r="AY241" s="35">
        <f t="shared" si="193"/>
        <v>1.2900724181099012E-4</v>
      </c>
      <c r="AZ241" s="10">
        <f t="shared" si="194"/>
        <v>-13.199115302199344</v>
      </c>
      <c r="BA241" s="10">
        <f t="shared" si="195"/>
        <v>-117.95920407076308</v>
      </c>
      <c r="BB241" s="10">
        <f t="shared" si="196"/>
        <v>62.040795929236921</v>
      </c>
      <c r="BC241" s="37"/>
      <c r="BD241" s="46">
        <f t="shared" si="197"/>
        <v>-13</v>
      </c>
      <c r="BE241" s="46">
        <f t="shared" si="198"/>
        <v>-118</v>
      </c>
      <c r="BF241" s="46">
        <f t="shared" si="199"/>
        <v>62</v>
      </c>
    </row>
    <row r="242" spans="22:58" x14ac:dyDescent="0.3">
      <c r="V242" s="29">
        <v>3.38</v>
      </c>
      <c r="W242" s="38">
        <f t="shared" si="169"/>
        <v>23988.32919019492</v>
      </c>
      <c r="X242" s="30">
        <f t="shared" si="137"/>
        <v>2.6066753699001226</v>
      </c>
      <c r="Y242" s="31">
        <f t="shared" si="170"/>
        <v>-22.490126965115632</v>
      </c>
      <c r="Z242" s="31">
        <f t="shared" si="171"/>
        <v>-85.69448513993143</v>
      </c>
      <c r="AA242" s="31">
        <f t="shared" si="172"/>
        <v>0.27538323014564525</v>
      </c>
      <c r="AB242" s="31">
        <f t="shared" si="173"/>
        <v>-14.351654653518709</v>
      </c>
      <c r="AC242" s="31">
        <f t="shared" si="174"/>
        <v>2.1739639021211017E-2</v>
      </c>
      <c r="AD242" s="31">
        <f t="shared" si="175"/>
        <v>4.0520562194208765</v>
      </c>
      <c r="AE242" s="31">
        <f t="shared" si="176"/>
        <v>-19.586328726048652</v>
      </c>
      <c r="AF242" s="31">
        <f t="shared" si="177"/>
        <v>-95.994083574029261</v>
      </c>
      <c r="AG242" s="31">
        <f t="shared" si="134"/>
        <v>92.110410468749379</v>
      </c>
      <c r="AH242" s="31">
        <f t="shared" si="178"/>
        <v>-101.19813607502024</v>
      </c>
      <c r="AI242" s="31">
        <f t="shared" si="179"/>
        <v>-89.999500867523366</v>
      </c>
      <c r="AJ242" s="31">
        <f t="shared" si="180"/>
        <v>19.998142894715254</v>
      </c>
      <c r="AK242" s="31">
        <f t="shared" si="181"/>
        <v>84.259598193609833</v>
      </c>
      <c r="AL242" s="32">
        <f t="shared" si="182"/>
        <v>-0.37772931750609939</v>
      </c>
      <c r="AM242" s="31">
        <f t="shared" si="183"/>
        <v>-16.775235191969141</v>
      </c>
      <c r="AN242" s="31">
        <f t="shared" si="184"/>
        <v>10.532687970938289</v>
      </c>
      <c r="AO242" s="31">
        <f t="shared" si="185"/>
        <v>-22.515137865882675</v>
      </c>
      <c r="AP242" s="30">
        <f t="shared" si="135"/>
        <v>23.609121289162623</v>
      </c>
      <c r="AQ242" s="30">
        <f t="shared" si="136"/>
        <v>-27.95880017344075</v>
      </c>
      <c r="AR242" s="31">
        <f t="shared" si="186"/>
        <v>-13.40331963938849</v>
      </c>
      <c r="AS242" s="33">
        <f t="shared" si="187"/>
        <v>-118.50922143991194</v>
      </c>
      <c r="AT242" s="31">
        <f t="shared" si="188"/>
        <v>2.501658313728935E-11</v>
      </c>
      <c r="AU242" s="31">
        <f t="shared" si="189"/>
        <v>1.3751271510276415E-4</v>
      </c>
      <c r="AV242" s="32">
        <f t="shared" si="190"/>
        <v>-4.0501753595238149E-14</v>
      </c>
      <c r="AW242" s="31">
        <f t="shared" si="191"/>
        <v>-5.50050860412111E-6</v>
      </c>
      <c r="AX242" s="34">
        <f t="shared" si="192"/>
        <v>2.4976081383694112E-11</v>
      </c>
      <c r="AY242" s="35">
        <f t="shared" si="193"/>
        <v>1.3201220649864304E-4</v>
      </c>
      <c r="AZ242" s="10">
        <f t="shared" si="194"/>
        <v>-13.403319639363515</v>
      </c>
      <c r="BA242" s="10">
        <f t="shared" si="195"/>
        <v>-118.50908942770545</v>
      </c>
      <c r="BB242" s="10">
        <f t="shared" si="196"/>
        <v>61.490910572294553</v>
      </c>
      <c r="BC242" s="37"/>
      <c r="BD242" s="46">
        <f t="shared" si="197"/>
        <v>-13</v>
      </c>
      <c r="BE242" s="46">
        <f t="shared" si="198"/>
        <v>-119</v>
      </c>
      <c r="BF242" s="46">
        <f t="shared" si="199"/>
        <v>61</v>
      </c>
    </row>
    <row r="243" spans="22:58" x14ac:dyDescent="0.3">
      <c r="V243" s="29">
        <v>3.39</v>
      </c>
      <c r="W243" s="36">
        <f t="shared" si="169"/>
        <v>24547.089156850339</v>
      </c>
      <c r="X243" s="30">
        <f t="shared" si="137"/>
        <v>2.6066753699001226</v>
      </c>
      <c r="Y243" s="31">
        <f t="shared" si="170"/>
        <v>-22.689025144827909</v>
      </c>
      <c r="Z243" s="31">
        <f t="shared" si="171"/>
        <v>-85.792134526246656</v>
      </c>
      <c r="AA243" s="31">
        <f t="shared" si="172"/>
        <v>0.28794055490420717</v>
      </c>
      <c r="AB243" s="31">
        <f t="shared" si="173"/>
        <v>-14.671677903757676</v>
      </c>
      <c r="AC243" s="31">
        <f t="shared" si="174"/>
        <v>2.2761516352711283E-2</v>
      </c>
      <c r="AD243" s="31">
        <f t="shared" si="175"/>
        <v>4.1461153107277173</v>
      </c>
      <c r="AE243" s="31">
        <f t="shared" si="176"/>
        <v>-19.771647703670865</v>
      </c>
      <c r="AF243" s="31">
        <f t="shared" si="177"/>
        <v>-96.317697119276616</v>
      </c>
      <c r="AG243" s="31">
        <f t="shared" si="134"/>
        <v>92.110410468749379</v>
      </c>
      <c r="AH243" s="31">
        <f t="shared" si="178"/>
        <v>-101.39813607500543</v>
      </c>
      <c r="AI243" s="31">
        <f t="shared" si="179"/>
        <v>-89.999512229165646</v>
      </c>
      <c r="AJ243" s="31">
        <f t="shared" si="180"/>
        <v>20.196186971171286</v>
      </c>
      <c r="AK243" s="31">
        <f t="shared" si="181"/>
        <v>84.389422376367961</v>
      </c>
      <c r="AL243" s="32">
        <f t="shared" si="182"/>
        <v>-0.39474557610411876</v>
      </c>
      <c r="AM243" s="31">
        <f t="shared" si="183"/>
        <v>-17.143310786033663</v>
      </c>
      <c r="AN243" s="31">
        <f t="shared" si="184"/>
        <v>10.513715788811121</v>
      </c>
      <c r="AO243" s="31">
        <f t="shared" si="185"/>
        <v>-22.753400638831348</v>
      </c>
      <c r="AP243" s="30">
        <f t="shared" si="135"/>
        <v>23.609121289162623</v>
      </c>
      <c r="AQ243" s="30">
        <f t="shared" si="136"/>
        <v>-27.95880017344075</v>
      </c>
      <c r="AR243" s="31">
        <f t="shared" si="186"/>
        <v>-13.607610799137872</v>
      </c>
      <c r="AS243" s="33">
        <f t="shared" si="187"/>
        <v>-119.07109775810797</v>
      </c>
      <c r="AT243" s="31">
        <f t="shared" si="188"/>
        <v>2.6194991301413992E-11</v>
      </c>
      <c r="AU243" s="31">
        <f t="shared" si="189"/>
        <v>1.4071579771414574E-4</v>
      </c>
      <c r="AV243" s="32">
        <f t="shared" si="190"/>
        <v>-4.2430408528344739E-14</v>
      </c>
      <c r="AW243" s="31">
        <f t="shared" si="191"/>
        <v>-5.6286319085771283E-6</v>
      </c>
      <c r="AX243" s="34">
        <f t="shared" si="192"/>
        <v>2.6152560892885649E-11</v>
      </c>
      <c r="AY243" s="35">
        <f t="shared" si="193"/>
        <v>1.3508716580556862E-4</v>
      </c>
      <c r="AZ243" s="10">
        <f t="shared" si="194"/>
        <v>-13.607610799111718</v>
      </c>
      <c r="BA243" s="10">
        <f t="shared" si="195"/>
        <v>-119.07096267094217</v>
      </c>
      <c r="BB243" s="10">
        <f t="shared" si="196"/>
        <v>60.929037329057834</v>
      </c>
      <c r="BC243" s="48"/>
      <c r="BD243" s="46">
        <f t="shared" si="197"/>
        <v>-14</v>
      </c>
      <c r="BE243" s="46">
        <f t="shared" si="198"/>
        <v>-119</v>
      </c>
      <c r="BF243" s="46">
        <f t="shared" si="199"/>
        <v>61</v>
      </c>
    </row>
    <row r="244" spans="22:58" x14ac:dyDescent="0.3">
      <c r="V244" s="29">
        <v>3.4</v>
      </c>
      <c r="W244" s="38">
        <f t="shared" si="169"/>
        <v>25118.864315095812</v>
      </c>
      <c r="X244" s="30">
        <f t="shared" si="137"/>
        <v>2.6066753699001226</v>
      </c>
      <c r="Y244" s="31">
        <f t="shared" si="170"/>
        <v>-22.887972653610731</v>
      </c>
      <c r="Z244" s="31">
        <f t="shared" si="171"/>
        <v>-85.887584810152219</v>
      </c>
      <c r="AA244" s="31">
        <f t="shared" si="172"/>
        <v>0.30105088810984237</v>
      </c>
      <c r="AB244" s="31">
        <f t="shared" si="173"/>
        <v>-14.998189222729744</v>
      </c>
      <c r="AC244" s="31">
        <f t="shared" si="174"/>
        <v>2.383129563339741E-2</v>
      </c>
      <c r="AD244" s="31">
        <f t="shared" si="175"/>
        <v>4.2423421464799285</v>
      </c>
      <c r="AE244" s="31">
        <f t="shared" si="176"/>
        <v>-19.956415099967369</v>
      </c>
      <c r="AF244" s="31">
        <f t="shared" si="177"/>
        <v>-96.643431886402041</v>
      </c>
      <c r="AG244" s="31">
        <f t="shared" si="134"/>
        <v>92.110410468749379</v>
      </c>
      <c r="AH244" s="31">
        <f t="shared" si="178"/>
        <v>-101.59813607499125</v>
      </c>
      <c r="AI244" s="31">
        <f t="shared" si="179"/>
        <v>-89.999523332185376</v>
      </c>
      <c r="AJ244" s="31">
        <f t="shared" si="180"/>
        <v>20.394318256020483</v>
      </c>
      <c r="AK244" s="31">
        <f t="shared" si="181"/>
        <v>84.516347271401912</v>
      </c>
      <c r="AL244" s="32">
        <f t="shared" si="182"/>
        <v>-0.41249261445270685</v>
      </c>
      <c r="AM244" s="31">
        <f t="shared" si="183"/>
        <v>-17.518455622108007</v>
      </c>
      <c r="AN244" s="31">
        <f t="shared" si="184"/>
        <v>10.494100035325909</v>
      </c>
      <c r="AO244" s="31">
        <f t="shared" si="185"/>
        <v>-23.001631682891471</v>
      </c>
      <c r="AP244" s="30">
        <f t="shared" si="135"/>
        <v>23.609121289162623</v>
      </c>
      <c r="AQ244" s="30">
        <f t="shared" si="136"/>
        <v>-27.95880017344075</v>
      </c>
      <c r="AR244" s="31">
        <f t="shared" si="186"/>
        <v>-13.811993948919588</v>
      </c>
      <c r="AS244" s="33">
        <f t="shared" si="187"/>
        <v>-119.64506356929351</v>
      </c>
      <c r="AT244" s="31">
        <f t="shared" si="188"/>
        <v>2.7429330458598386E-11</v>
      </c>
      <c r="AU244" s="31">
        <f t="shared" si="189"/>
        <v>1.4399348970406772E-4</v>
      </c>
      <c r="AV244" s="32">
        <f t="shared" si="190"/>
        <v>-4.4359063461451322E-14</v>
      </c>
      <c r="AW244" s="31">
        <f t="shared" si="191"/>
        <v>-5.7597395881748142E-6</v>
      </c>
      <c r="AX244" s="34">
        <f t="shared" si="192"/>
        <v>2.7384971395136935E-11</v>
      </c>
      <c r="AY244" s="35">
        <f t="shared" si="193"/>
        <v>1.3823375011589291E-4</v>
      </c>
      <c r="AZ244" s="10">
        <f t="shared" si="194"/>
        <v>-13.811993948892203</v>
      </c>
      <c r="BA244" s="10">
        <f t="shared" si="195"/>
        <v>-119.64492533554339</v>
      </c>
      <c r="BB244" s="10">
        <f t="shared" si="196"/>
        <v>60.355074664456609</v>
      </c>
      <c r="BC244" s="37"/>
      <c r="BD244" s="46">
        <f t="shared" si="197"/>
        <v>-14</v>
      </c>
      <c r="BE244" s="46">
        <f t="shared" si="198"/>
        <v>-120</v>
      </c>
      <c r="BF244" s="46">
        <f t="shared" si="199"/>
        <v>60</v>
      </c>
    </row>
    <row r="245" spans="22:58" x14ac:dyDescent="0.3">
      <c r="V245" s="29">
        <v>3.41</v>
      </c>
      <c r="W245" s="38">
        <f t="shared" si="169"/>
        <v>25703.957827688668</v>
      </c>
      <c r="X245" s="30">
        <f t="shared" si="137"/>
        <v>2.6066753699001226</v>
      </c>
      <c r="Y245" s="31">
        <f t="shared" si="170"/>
        <v>-23.086967294140916</v>
      </c>
      <c r="Z245" s="31">
        <f t="shared" si="171"/>
        <v>-85.980884480242253</v>
      </c>
      <c r="AA245" s="31">
        <f t="shared" si="172"/>
        <v>0.31473680512554791</v>
      </c>
      <c r="AB245" s="31">
        <f t="shared" si="173"/>
        <v>-15.331276868066084</v>
      </c>
      <c r="AC245" s="31">
        <f t="shared" si="174"/>
        <v>2.4951209694624742E-2</v>
      </c>
      <c r="AD245" s="31">
        <f t="shared" si="175"/>
        <v>4.3407855748352251</v>
      </c>
      <c r="AE245" s="31">
        <f t="shared" si="176"/>
        <v>-20.140603909420619</v>
      </c>
      <c r="AF245" s="31">
        <f t="shared" si="177"/>
        <v>-96.971375773473113</v>
      </c>
      <c r="AG245" s="31">
        <f t="shared" si="134"/>
        <v>92.110410468749379</v>
      </c>
      <c r="AH245" s="31">
        <f t="shared" si="178"/>
        <v>-101.79813607497772</v>
      </c>
      <c r="AI245" s="31">
        <f t="shared" si="179"/>
        <v>-89.999534182469517</v>
      </c>
      <c r="AJ245" s="31">
        <f t="shared" si="180"/>
        <v>20.592532895978039</v>
      </c>
      <c r="AK245" s="31">
        <f t="shared" si="181"/>
        <v>84.6404351902965</v>
      </c>
      <c r="AL245" s="32">
        <f t="shared" si="182"/>
        <v>-0.43099864215941136</v>
      </c>
      <c r="AM245" s="31">
        <f t="shared" si="183"/>
        <v>-17.900739901197021</v>
      </c>
      <c r="AN245" s="31">
        <f t="shared" si="184"/>
        <v>10.473808647590287</v>
      </c>
      <c r="AO245" s="31">
        <f t="shared" si="185"/>
        <v>-23.259838893370038</v>
      </c>
      <c r="AP245" s="30">
        <f t="shared" si="135"/>
        <v>23.609121289162623</v>
      </c>
      <c r="AQ245" s="30">
        <f t="shared" si="136"/>
        <v>-27.95880017344075</v>
      </c>
      <c r="AR245" s="31">
        <f t="shared" si="186"/>
        <v>-14.016474146108459</v>
      </c>
      <c r="AS245" s="33">
        <f t="shared" si="187"/>
        <v>-120.23121466684316</v>
      </c>
      <c r="AT245" s="31">
        <f t="shared" si="188"/>
        <v>2.8721529263775615E-11</v>
      </c>
      <c r="AU245" s="31">
        <f t="shared" si="189"/>
        <v>1.4734752894820887E-4</v>
      </c>
      <c r="AV245" s="32">
        <f t="shared" si="190"/>
        <v>-4.6287718394557899E-14</v>
      </c>
      <c r="AW245" s="31">
        <f t="shared" si="191"/>
        <v>-5.8939011579413283E-6</v>
      </c>
      <c r="AX245" s="34">
        <f t="shared" si="192"/>
        <v>2.8675241545381058E-11</v>
      </c>
      <c r="AY245" s="35">
        <f t="shared" si="193"/>
        <v>1.4145362779026754E-4</v>
      </c>
      <c r="AZ245" s="10">
        <f t="shared" si="194"/>
        <v>-14.016474146079783</v>
      </c>
      <c r="BA245" s="10">
        <f t="shared" si="195"/>
        <v>-120.23107321321537</v>
      </c>
      <c r="BB245" s="10">
        <f t="shared" si="196"/>
        <v>59.768926786784633</v>
      </c>
      <c r="BC245" s="37"/>
      <c r="BD245" s="46">
        <f t="shared" si="197"/>
        <v>-14</v>
      </c>
      <c r="BE245" s="46">
        <f t="shared" si="198"/>
        <v>-120</v>
      </c>
      <c r="BF245" s="46">
        <f t="shared" si="199"/>
        <v>60</v>
      </c>
    </row>
    <row r="246" spans="22:58" x14ac:dyDescent="0.3">
      <c r="V246" s="29">
        <v>3.42</v>
      </c>
      <c r="W246" s="36">
        <f t="shared" si="169"/>
        <v>26302.679918953821</v>
      </c>
      <c r="X246" s="30">
        <f t="shared" si="137"/>
        <v>2.6066753699001226</v>
      </c>
      <c r="Y246" s="31">
        <f t="shared" si="170"/>
        <v>-23.286006965995259</v>
      </c>
      <c r="Z246" s="31">
        <f t="shared" si="171"/>
        <v>-86.072081024947167</v>
      </c>
      <c r="AA246" s="31">
        <f t="shared" si="172"/>
        <v>0.3290216440766599</v>
      </c>
      <c r="AB246" s="31">
        <f t="shared" si="173"/>
        <v>-15.671027353151675</v>
      </c>
      <c r="AC246" s="31">
        <f t="shared" si="174"/>
        <v>2.6123594233617903E-2</v>
      </c>
      <c r="AD246" s="31">
        <f t="shared" si="175"/>
        <v>4.4414954655976517</v>
      </c>
      <c r="AE246" s="31">
        <f t="shared" si="176"/>
        <v>-20.324186357784857</v>
      </c>
      <c r="AF246" s="31">
        <f t="shared" si="177"/>
        <v>-97.301612912501184</v>
      </c>
      <c r="AG246" s="31">
        <f t="shared" si="134"/>
        <v>92.110410468749379</v>
      </c>
      <c r="AH246" s="31">
        <f t="shared" si="178"/>
        <v>-101.9981360749648</v>
      </c>
      <c r="AI246" s="31">
        <f t="shared" si="179"/>
        <v>-89.999544785771036</v>
      </c>
      <c r="AJ246" s="31">
        <f t="shared" si="180"/>
        <v>20.790827204955889</v>
      </c>
      <c r="AK246" s="31">
        <f t="shared" si="181"/>
        <v>84.76174726732593</v>
      </c>
      <c r="AL246" s="32">
        <f t="shared" si="182"/>
        <v>-0.45029268222691143</v>
      </c>
      <c r="AM246" s="31">
        <f t="shared" si="183"/>
        <v>-18.290230121860365</v>
      </c>
      <c r="AN246" s="31">
        <f t="shared" si="184"/>
        <v>10.452808916513552</v>
      </c>
      <c r="AO246" s="31">
        <f t="shared" si="185"/>
        <v>-23.528027640305471</v>
      </c>
      <c r="AP246" s="30">
        <f t="shared" si="135"/>
        <v>23.609121289162623</v>
      </c>
      <c r="AQ246" s="30">
        <f t="shared" si="136"/>
        <v>-27.95880017344075</v>
      </c>
      <c r="AR246" s="31">
        <f t="shared" si="186"/>
        <v>-14.221056325549432</v>
      </c>
      <c r="AS246" s="33">
        <f t="shared" si="187"/>
        <v>-120.82964055280665</v>
      </c>
      <c r="AT246" s="31">
        <f t="shared" si="188"/>
        <v>3.0075445026811846E-11</v>
      </c>
      <c r="AU246" s="31">
        <f t="shared" si="189"/>
        <v>1.5077969380257187E-4</v>
      </c>
      <c r="AV246" s="32">
        <f t="shared" si="190"/>
        <v>-4.8216373327664489E-14</v>
      </c>
      <c r="AW246" s="31">
        <f t="shared" si="191"/>
        <v>-6.0311877521167766E-6</v>
      </c>
      <c r="AX246" s="34">
        <f t="shared" si="192"/>
        <v>3.0027228653484182E-11</v>
      </c>
      <c r="AY246" s="35">
        <f t="shared" si="193"/>
        <v>1.4474850605045508E-4</v>
      </c>
      <c r="AZ246" s="10">
        <f t="shared" si="194"/>
        <v>-14.221056325519404</v>
      </c>
      <c r="BA246" s="10">
        <f t="shared" si="195"/>
        <v>-120.82949580430061</v>
      </c>
      <c r="BB246" s="10">
        <f t="shared" si="196"/>
        <v>59.170504195699394</v>
      </c>
      <c r="BC246" s="48"/>
      <c r="BD246" s="46">
        <f t="shared" si="197"/>
        <v>-14</v>
      </c>
      <c r="BE246" s="46">
        <f t="shared" si="198"/>
        <v>-121</v>
      </c>
      <c r="BF246" s="46">
        <f t="shared" si="199"/>
        <v>59</v>
      </c>
    </row>
    <row r="247" spans="22:58" x14ac:dyDescent="0.3">
      <c r="V247" s="29">
        <v>3.43</v>
      </c>
      <c r="W247" s="38">
        <f t="shared" si="169"/>
        <v>26915.348039269185</v>
      </c>
      <c r="X247" s="30">
        <f t="shared" si="137"/>
        <v>2.6066753699001226</v>
      </c>
      <c r="Y247" s="31">
        <f t="shared" si="170"/>
        <v>-23.485089661463157</v>
      </c>
      <c r="Z247" s="31">
        <f t="shared" si="171"/>
        <v>-86.161220948512138</v>
      </c>
      <c r="AA247" s="31">
        <f t="shared" si="172"/>
        <v>0.34392951745587341</v>
      </c>
      <c r="AB247" s="31">
        <f t="shared" si="173"/>
        <v>-16.017525209353536</v>
      </c>
      <c r="AC247" s="31">
        <f t="shared" si="174"/>
        <v>2.735089243629198E-2</v>
      </c>
      <c r="AD247" s="31">
        <f t="shared" si="175"/>
        <v>4.5445227258853116</v>
      </c>
      <c r="AE247" s="31">
        <f t="shared" si="176"/>
        <v>-20.507133881670867</v>
      </c>
      <c r="AF247" s="31">
        <f t="shared" si="177"/>
        <v>-97.634223431980359</v>
      </c>
      <c r="AG247" s="31">
        <f t="shared" si="134"/>
        <v>92.110410468749379</v>
      </c>
      <c r="AH247" s="31">
        <f t="shared" si="178"/>
        <v>-102.19813607495247</v>
      </c>
      <c r="AI247" s="31">
        <f t="shared" si="179"/>
        <v>-89.999555147711945</v>
      </c>
      <c r="AJ247" s="31">
        <f t="shared" si="180"/>
        <v>20.989197657075298</v>
      </c>
      <c r="AK247" s="31">
        <f t="shared" si="181"/>
        <v>84.880343470680415</v>
      </c>
      <c r="AL247" s="32">
        <f t="shared" si="182"/>
        <v>-0.4704045705468996</v>
      </c>
      <c r="AM247" s="31">
        <f t="shared" si="183"/>
        <v>-18.686988756853808</v>
      </c>
      <c r="AN247" s="31">
        <f t="shared" si="184"/>
        <v>10.431067480325305</v>
      </c>
      <c r="AO247" s="31">
        <f t="shared" si="185"/>
        <v>-23.806200433885337</v>
      </c>
      <c r="AP247" s="30">
        <f t="shared" si="135"/>
        <v>23.609121289162623</v>
      </c>
      <c r="AQ247" s="30">
        <f t="shared" si="136"/>
        <v>-27.95880017344075</v>
      </c>
      <c r="AR247" s="31">
        <f t="shared" si="186"/>
        <v>-14.425745285623689</v>
      </c>
      <c r="AS247" s="33">
        <f t="shared" si="187"/>
        <v>-121.4404238658657</v>
      </c>
      <c r="AT247" s="31">
        <f t="shared" si="188"/>
        <v>3.1494935057573255E-11</v>
      </c>
      <c r="AU247" s="31">
        <f t="shared" si="189"/>
        <v>1.5429180404639303E-4</v>
      </c>
      <c r="AV247" s="32">
        <f t="shared" si="190"/>
        <v>-5.0145028260771079E-14</v>
      </c>
      <c r="AW247" s="31">
        <f t="shared" si="191"/>
        <v>-6.1716721618706159E-6</v>
      </c>
      <c r="AX247" s="34">
        <f t="shared" si="192"/>
        <v>3.1444790029312485E-11</v>
      </c>
      <c r="AY247" s="35">
        <f t="shared" si="193"/>
        <v>1.4812013188452241E-4</v>
      </c>
      <c r="AZ247" s="10">
        <f t="shared" si="194"/>
        <v>-14.425745285592244</v>
      </c>
      <c r="BA247" s="10">
        <f t="shared" si="195"/>
        <v>-121.44027574573381</v>
      </c>
      <c r="BB247" s="10">
        <f t="shared" si="196"/>
        <v>58.559724254266186</v>
      </c>
      <c r="BC247" s="37"/>
      <c r="BD247" s="46">
        <f t="shared" si="197"/>
        <v>-14</v>
      </c>
      <c r="BE247" s="46">
        <f t="shared" si="198"/>
        <v>-121</v>
      </c>
      <c r="BF247" s="46">
        <f t="shared" si="199"/>
        <v>59</v>
      </c>
    </row>
    <row r="248" spans="22:58" x14ac:dyDescent="0.3">
      <c r="V248" s="29">
        <v>3.44</v>
      </c>
      <c r="W248" s="38">
        <f t="shared" si="169"/>
        <v>27542.28703338169</v>
      </c>
      <c r="X248" s="30">
        <f t="shared" si="137"/>
        <v>2.6066753699001226</v>
      </c>
      <c r="Y248" s="31">
        <f t="shared" si="170"/>
        <v>-23.684213461532408</v>
      </c>
      <c r="Z248" s="31">
        <f t="shared" si="171"/>
        <v>-86.248349787051509</v>
      </c>
      <c r="AA248" s="31">
        <f t="shared" si="172"/>
        <v>0.35948532253215693</v>
      </c>
      <c r="AB248" s="31">
        <f t="shared" si="173"/>
        <v>-16.370852736110511</v>
      </c>
      <c r="AC248" s="31">
        <f t="shared" si="174"/>
        <v>2.8635659796699096E-2</v>
      </c>
      <c r="AD248" s="31">
        <f t="shared" si="175"/>
        <v>4.6499193156030696</v>
      </c>
      <c r="AE248" s="31">
        <f t="shared" si="176"/>
        <v>-20.689417109303427</v>
      </c>
      <c r="AF248" s="31">
        <f t="shared" si="177"/>
        <v>-97.969283207558945</v>
      </c>
      <c r="AG248" s="31">
        <f t="shared" si="134"/>
        <v>92.110410468749379</v>
      </c>
      <c r="AH248" s="31">
        <f t="shared" si="178"/>
        <v>-102.39813607494069</v>
      </c>
      <c r="AI248" s="31">
        <f t="shared" si="179"/>
        <v>-89.999565273786274</v>
      </c>
      <c r="AJ248" s="31">
        <f t="shared" si="180"/>
        <v>21.187640879947786</v>
      </c>
      <c r="AK248" s="31">
        <f t="shared" si="181"/>
        <v>84.996282614421034</v>
      </c>
      <c r="AL248" s="32">
        <f t="shared" si="182"/>
        <v>-0.49136495295369753</v>
      </c>
      <c r="AM248" s="31">
        <f t="shared" si="183"/>
        <v>-19.091073918697418</v>
      </c>
      <c r="AN248" s="31">
        <f t="shared" si="184"/>
        <v>10.408550320802773</v>
      </c>
      <c r="AO248" s="31">
        <f t="shared" si="185"/>
        <v>-24.094356578062659</v>
      </c>
      <c r="AP248" s="30">
        <f t="shared" si="135"/>
        <v>23.609121289162623</v>
      </c>
      <c r="AQ248" s="30">
        <f t="shared" si="136"/>
        <v>-27.95880017344075</v>
      </c>
      <c r="AR248" s="31">
        <f t="shared" si="186"/>
        <v>-14.630545672778782</v>
      </c>
      <c r="AS248" s="33">
        <f t="shared" si="187"/>
        <v>-122.0636397856216</v>
      </c>
      <c r="AT248" s="31">
        <f t="shared" si="188"/>
        <v>3.297807070112671E-11</v>
      </c>
      <c r="AU248" s="31">
        <f t="shared" si="189"/>
        <v>1.5788572184701128E-4</v>
      </c>
      <c r="AV248" s="32">
        <f t="shared" si="190"/>
        <v>-5.4002338126984245E-14</v>
      </c>
      <c r="AW248" s="31">
        <f t="shared" si="191"/>
        <v>-6.3154288738964105E-6</v>
      </c>
      <c r="AX248" s="34">
        <f t="shared" si="192"/>
        <v>3.2924068362999724E-11</v>
      </c>
      <c r="AY248" s="35">
        <f t="shared" si="193"/>
        <v>1.5157029297311486E-4</v>
      </c>
      <c r="AZ248" s="10">
        <f t="shared" si="194"/>
        <v>-14.630545672745857</v>
      </c>
      <c r="BA248" s="10">
        <f t="shared" si="195"/>
        <v>-122.06348821532863</v>
      </c>
      <c r="BB248" s="10">
        <f t="shared" si="196"/>
        <v>57.936511784671367</v>
      </c>
      <c r="BC248" s="37"/>
      <c r="BD248" s="46">
        <f t="shared" si="197"/>
        <v>-15</v>
      </c>
      <c r="BE248" s="46">
        <f t="shared" si="198"/>
        <v>-122</v>
      </c>
      <c r="BF248" s="46">
        <f t="shared" si="199"/>
        <v>58</v>
      </c>
    </row>
    <row r="249" spans="22:58" x14ac:dyDescent="0.3">
      <c r="V249" s="29">
        <v>3.45</v>
      </c>
      <c r="W249" s="36">
        <f t="shared" si="169"/>
        <v>28183.829312644561</v>
      </c>
      <c r="X249" s="30">
        <f t="shared" si="137"/>
        <v>2.6066753699001226</v>
      </c>
      <c r="Y249" s="31">
        <f t="shared" si="170"/>
        <v>-23.883376532042121</v>
      </c>
      <c r="Z249" s="31">
        <f t="shared" si="171"/>
        <v>-86.333512124649616</v>
      </c>
      <c r="AA249" s="31">
        <f t="shared" si="172"/>
        <v>0.37571475041228991</v>
      </c>
      <c r="AB249" s="31">
        <f t="shared" si="173"/>
        <v>-16.731089738806045</v>
      </c>
      <c r="AC249" s="31">
        <f t="shared" si="174"/>
        <v>2.9980569140309103E-2</v>
      </c>
      <c r="AD249" s="31">
        <f t="shared" si="175"/>
        <v>4.7577382626784157</v>
      </c>
      <c r="AE249" s="31">
        <f t="shared" si="176"/>
        <v>-20.871005842589398</v>
      </c>
      <c r="AF249" s="31">
        <f t="shared" si="177"/>
        <v>-98.306863600777248</v>
      </c>
      <c r="AG249" s="31">
        <f t="shared" si="134"/>
        <v>92.110410468749379</v>
      </c>
      <c r="AH249" s="31">
        <f t="shared" si="178"/>
        <v>-102.59813607492943</v>
      </c>
      <c r="AI249" s="31">
        <f t="shared" si="179"/>
        <v>-89.999575169363041</v>
      </c>
      <c r="AJ249" s="31">
        <f t="shared" si="180"/>
        <v>21.386153648216538</v>
      </c>
      <c r="AK249" s="31">
        <f t="shared" si="181"/>
        <v>85.10962237108707</v>
      </c>
      <c r="AL249" s="32">
        <f t="shared" si="182"/>
        <v>-0.51320527963737772</v>
      </c>
      <c r="AM249" s="31">
        <f t="shared" si="183"/>
        <v>-19.502539014704382</v>
      </c>
      <c r="AN249" s="31">
        <f t="shared" si="184"/>
        <v>10.385222762399112</v>
      </c>
      <c r="AO249" s="31">
        <f t="shared" si="185"/>
        <v>-24.392491812980353</v>
      </c>
      <c r="AP249" s="30">
        <f t="shared" si="135"/>
        <v>23.609121289162623</v>
      </c>
      <c r="AQ249" s="30">
        <f t="shared" si="136"/>
        <v>-27.95880017344075</v>
      </c>
      <c r="AR249" s="31">
        <f t="shared" si="186"/>
        <v>-14.835461964468413</v>
      </c>
      <c r="AS249" s="33">
        <f t="shared" si="187"/>
        <v>-122.6993554137576</v>
      </c>
      <c r="AT249" s="31">
        <f t="shared" si="188"/>
        <v>3.4532566577204567E-11</v>
      </c>
      <c r="AU249" s="31">
        <f t="shared" si="189"/>
        <v>1.6156335274721573E-4</v>
      </c>
      <c r="AV249" s="32">
        <f t="shared" si="190"/>
        <v>-5.4002338126984245E-14</v>
      </c>
      <c r="AW249" s="31">
        <f t="shared" si="191"/>
        <v>-6.4625341099057301E-6</v>
      </c>
      <c r="AX249" s="34">
        <f t="shared" si="192"/>
        <v>3.4478564239077581E-11</v>
      </c>
      <c r="AY249" s="35">
        <f t="shared" si="193"/>
        <v>1.5510081863730999E-4</v>
      </c>
      <c r="AZ249" s="10">
        <f t="shared" si="194"/>
        <v>-14.835461964433934</v>
      </c>
      <c r="BA249" s="10">
        <f t="shared" si="195"/>
        <v>-122.69920031293897</v>
      </c>
      <c r="BB249" s="10">
        <f t="shared" si="196"/>
        <v>57.30079968706103</v>
      </c>
      <c r="BC249" s="48"/>
      <c r="BD249" s="46">
        <f t="shared" si="197"/>
        <v>-15</v>
      </c>
      <c r="BE249" s="46">
        <f t="shared" si="198"/>
        <v>-123</v>
      </c>
      <c r="BF249" s="46">
        <f t="shared" si="199"/>
        <v>57</v>
      </c>
    </row>
    <row r="250" spans="22:58" x14ac:dyDescent="0.3">
      <c r="V250" s="29">
        <v>3.46</v>
      </c>
      <c r="W250" s="38">
        <f t="shared" si="169"/>
        <v>28840.315031266076</v>
      </c>
      <c r="X250" s="30">
        <f t="shared" si="137"/>
        <v>2.6066753699001226</v>
      </c>
      <c r="Y250" s="31">
        <f t="shared" si="170"/>
        <v>-24.082577119996085</v>
      </c>
      <c r="Z250" s="31">
        <f t="shared" si="171"/>
        <v>-86.416751609480471</v>
      </c>
      <c r="AA250" s="31">
        <f t="shared" si="172"/>
        <v>0.39264429359541198</v>
      </c>
      <c r="AB250" s="31">
        <f t="shared" si="173"/>
        <v>-17.098313254405326</v>
      </c>
      <c r="AC250" s="31">
        <f t="shared" si="174"/>
        <v>3.1388415858636588E-2</v>
      </c>
      <c r="AD250" s="31">
        <f t="shared" si="175"/>
        <v>4.8680336780149718</v>
      </c>
      <c r="AE250" s="31">
        <f t="shared" si="176"/>
        <v>-21.051869040641911</v>
      </c>
      <c r="AF250" s="31">
        <f t="shared" si="177"/>
        <v>-98.64703118587083</v>
      </c>
      <c r="AG250" s="31">
        <f t="shared" si="134"/>
        <v>92.110410468749379</v>
      </c>
      <c r="AH250" s="31">
        <f t="shared" si="178"/>
        <v>-102.79813607491869</v>
      </c>
      <c r="AI250" s="31">
        <f t="shared" si="179"/>
        <v>-89.99958483968895</v>
      </c>
      <c r="AJ250" s="31">
        <f t="shared" si="180"/>
        <v>21.584732877349865</v>
      </c>
      <c r="AK250" s="31">
        <f t="shared" si="181"/>
        <v>85.220419284884002</v>
      </c>
      <c r="AL250" s="32">
        <f t="shared" si="182"/>
        <v>-0.53595779671253851</v>
      </c>
      <c r="AM250" s="31">
        <f t="shared" si="183"/>
        <v>-19.921432392122977</v>
      </c>
      <c r="AN250" s="31">
        <f t="shared" si="184"/>
        <v>10.361049474468016</v>
      </c>
      <c r="AO250" s="31">
        <f t="shared" si="185"/>
        <v>-24.700597946927925</v>
      </c>
      <c r="AP250" s="30">
        <f t="shared" si="135"/>
        <v>23.609121289162623</v>
      </c>
      <c r="AQ250" s="30">
        <f t="shared" si="136"/>
        <v>-27.95880017344075</v>
      </c>
      <c r="AR250" s="31">
        <f t="shared" si="186"/>
        <v>-15.040498450452022</v>
      </c>
      <c r="AS250" s="33">
        <f t="shared" si="187"/>
        <v>-123.34762913279876</v>
      </c>
      <c r="AT250" s="31">
        <f t="shared" si="188"/>
        <v>3.6158422685806794E-11</v>
      </c>
      <c r="AU250" s="31">
        <f t="shared" si="189"/>
        <v>1.6532664667558868E-4</v>
      </c>
      <c r="AV250" s="32">
        <f t="shared" si="190"/>
        <v>-5.7859647993197425E-14</v>
      </c>
      <c r="AW250" s="31">
        <f t="shared" si="191"/>
        <v>-6.6130658670418716E-6</v>
      </c>
      <c r="AX250" s="34">
        <f t="shared" si="192"/>
        <v>3.6100563037813598E-11</v>
      </c>
      <c r="AY250" s="35">
        <f t="shared" si="193"/>
        <v>1.5871358080854682E-4</v>
      </c>
      <c r="AZ250" s="10">
        <f t="shared" si="194"/>
        <v>-15.040498450415921</v>
      </c>
      <c r="BA250" s="10">
        <f t="shared" si="195"/>
        <v>-123.34747041921796</v>
      </c>
      <c r="BB250" s="10">
        <f t="shared" si="196"/>
        <v>56.652529580782044</v>
      </c>
      <c r="BC250" s="37"/>
      <c r="BD250" s="46">
        <f t="shared" si="197"/>
        <v>-15</v>
      </c>
      <c r="BE250" s="46">
        <f t="shared" si="198"/>
        <v>-123</v>
      </c>
      <c r="BF250" s="46">
        <f t="shared" si="199"/>
        <v>57</v>
      </c>
    </row>
    <row r="251" spans="22:58" x14ac:dyDescent="0.3">
      <c r="V251" s="29">
        <v>3.47</v>
      </c>
      <c r="W251" s="38">
        <f t="shared" si="169"/>
        <v>29512.092266663898</v>
      </c>
      <c r="X251" s="30">
        <f t="shared" si="137"/>
        <v>2.6066753699001226</v>
      </c>
      <c r="Y251" s="31">
        <f t="shared" si="170"/>
        <v>-24.281813550030662</v>
      </c>
      <c r="Z251" s="31">
        <f t="shared" si="171"/>
        <v>-86.498110969921555</v>
      </c>
      <c r="AA251" s="31">
        <f t="shared" si="172"/>
        <v>0.41030125185295913</v>
      </c>
      <c r="AB251" s="31">
        <f t="shared" si="173"/>
        <v>-17.472597264907986</v>
      </c>
      <c r="AC251" s="31">
        <f t="shared" si="174"/>
        <v>3.2862123362735356E-2</v>
      </c>
      <c r="AD251" s="31">
        <f t="shared" si="175"/>
        <v>4.9808607701147976</v>
      </c>
      <c r="AE251" s="31">
        <f t="shared" si="176"/>
        <v>-21.231974804914842</v>
      </c>
      <c r="AF251" s="31">
        <f t="shared" si="177"/>
        <v>-98.989847464714742</v>
      </c>
      <c r="AG251" s="31">
        <f t="shared" si="134"/>
        <v>92.110410468749379</v>
      </c>
      <c r="AH251" s="31">
        <f t="shared" si="178"/>
        <v>-102.99813607490842</v>
      </c>
      <c r="AI251" s="31">
        <f t="shared" si="179"/>
        <v>-89.999594289891377</v>
      </c>
      <c r="AJ251" s="31">
        <f t="shared" si="180"/>
        <v>21.783375617678775</v>
      </c>
      <c r="AK251" s="31">
        <f t="shared" si="181"/>
        <v>85.328728785385948</v>
      </c>
      <c r="AL251" s="32">
        <f t="shared" si="182"/>
        <v>-0.55965553473656482</v>
      </c>
      <c r="AM251" s="31">
        <f t="shared" si="183"/>
        <v>-20.347796974173864</v>
      </c>
      <c r="AN251" s="31">
        <f t="shared" si="184"/>
        <v>10.335994476783172</v>
      </c>
      <c r="AO251" s="31">
        <f t="shared" si="185"/>
        <v>-25.018662478679293</v>
      </c>
      <c r="AP251" s="30">
        <f t="shared" si="135"/>
        <v>23.609121289162623</v>
      </c>
      <c r="AQ251" s="30">
        <f t="shared" si="136"/>
        <v>-27.95880017344075</v>
      </c>
      <c r="AR251" s="31">
        <f t="shared" si="186"/>
        <v>-15.245659212409796</v>
      </c>
      <c r="AS251" s="33">
        <f t="shared" si="187"/>
        <v>-124.00850994339403</v>
      </c>
      <c r="AT251" s="31">
        <f t="shared" si="188"/>
        <v>3.7863353646665739E-11</v>
      </c>
      <c r="AU251" s="31">
        <f t="shared" si="189"/>
        <v>1.6917759898038416E-4</v>
      </c>
      <c r="AV251" s="32">
        <f t="shared" si="190"/>
        <v>-6.1716957859410591E-14</v>
      </c>
      <c r="AW251" s="31">
        <f t="shared" si="191"/>
        <v>-6.7671039592350004E-6</v>
      </c>
      <c r="AX251" s="34">
        <f t="shared" si="192"/>
        <v>3.7801636688806326E-11</v>
      </c>
      <c r="AY251" s="35">
        <f t="shared" si="193"/>
        <v>1.6241049502114917E-4</v>
      </c>
      <c r="AZ251" s="10">
        <f t="shared" si="194"/>
        <v>-15.245659212371995</v>
      </c>
      <c r="BA251" s="10">
        <f t="shared" si="195"/>
        <v>-124.00834753289901</v>
      </c>
      <c r="BB251" s="10">
        <f t="shared" si="196"/>
        <v>55.991652467100991</v>
      </c>
      <c r="BC251" s="37"/>
      <c r="BD251" s="46">
        <f t="shared" si="197"/>
        <v>-15</v>
      </c>
      <c r="BE251" s="46">
        <f t="shared" si="198"/>
        <v>-124</v>
      </c>
      <c r="BF251" s="46">
        <f t="shared" si="199"/>
        <v>56</v>
      </c>
    </row>
    <row r="252" spans="22:58" x14ac:dyDescent="0.3">
      <c r="V252" s="29">
        <v>3.48</v>
      </c>
      <c r="W252" s="36">
        <f t="shared" si="169"/>
        <v>30199.517204020176</v>
      </c>
      <c r="X252" s="30">
        <f t="shared" si="137"/>
        <v>2.6066753699001226</v>
      </c>
      <c r="Y252" s="31">
        <f t="shared" si="170"/>
        <v>-24.481084221031043</v>
      </c>
      <c r="Z252" s="31">
        <f t="shared" si="171"/>
        <v>-86.577632030638696</v>
      </c>
      <c r="AA252" s="31">
        <f t="shared" si="172"/>
        <v>0.42871373625875386</v>
      </c>
      <c r="AB252" s="31">
        <f t="shared" si="173"/>
        <v>-17.854012398743969</v>
      </c>
      <c r="AC252" s="31">
        <f t="shared" si="174"/>
        <v>3.4404748763336039E-2</v>
      </c>
      <c r="AD252" s="31">
        <f t="shared" si="175"/>
        <v>5.0962758593167345</v>
      </c>
      <c r="AE252" s="31">
        <f t="shared" si="176"/>
        <v>-21.41129036610883</v>
      </c>
      <c r="AF252" s="31">
        <f t="shared" si="177"/>
        <v>-99.335368570065924</v>
      </c>
      <c r="AG252" s="31">
        <f t="shared" si="134"/>
        <v>92.110410468749379</v>
      </c>
      <c r="AH252" s="31">
        <f t="shared" si="178"/>
        <v>-103.19813607489863</v>
      </c>
      <c r="AI252" s="31">
        <f t="shared" si="179"/>
        <v>-89.999603524980941</v>
      </c>
      <c r="AJ252" s="31">
        <f t="shared" si="180"/>
        <v>21.982079048670585</v>
      </c>
      <c r="AK252" s="31">
        <f t="shared" si="181"/>
        <v>85.43460520169063</v>
      </c>
      <c r="AL252" s="32">
        <f t="shared" si="182"/>
        <v>-0.58433229397047182</v>
      </c>
      <c r="AM252" s="31">
        <f t="shared" si="183"/>
        <v>-20.781669887900971</v>
      </c>
      <c r="AN252" s="31">
        <f t="shared" si="184"/>
        <v>10.310021148550863</v>
      </c>
      <c r="AO252" s="31">
        <f t="shared" si="185"/>
        <v>-25.346668211191282</v>
      </c>
      <c r="AP252" s="30">
        <f t="shared" si="135"/>
        <v>23.609121289162623</v>
      </c>
      <c r="AQ252" s="30">
        <f t="shared" si="136"/>
        <v>-27.95880017344075</v>
      </c>
      <c r="AR252" s="31">
        <f t="shared" si="186"/>
        <v>-15.450948101836094</v>
      </c>
      <c r="AS252" s="33">
        <f t="shared" si="187"/>
        <v>-124.68203678125721</v>
      </c>
      <c r="AT252" s="31">
        <f t="shared" si="188"/>
        <v>3.9649288114714457E-11</v>
      </c>
      <c r="AU252" s="31">
        <f t="shared" si="189"/>
        <v>1.7311825148748689E-4</v>
      </c>
      <c r="AV252" s="32">
        <f t="shared" si="190"/>
        <v>-6.3645612792517175E-14</v>
      </c>
      <c r="AW252" s="31">
        <f t="shared" si="191"/>
        <v>-6.9247300595205143E-6</v>
      </c>
      <c r="AX252" s="34">
        <f t="shared" si="192"/>
        <v>3.9585642501921939E-11</v>
      </c>
      <c r="AY252" s="35">
        <f t="shared" si="193"/>
        <v>1.6619352142796637E-4</v>
      </c>
      <c r="AZ252" s="10">
        <f t="shared" si="194"/>
        <v>-15.450948101796508</v>
      </c>
      <c r="BA252" s="10">
        <f t="shared" si="195"/>
        <v>-124.68187058773579</v>
      </c>
      <c r="BB252" s="10">
        <f t="shared" si="196"/>
        <v>55.318129412264213</v>
      </c>
      <c r="BC252" s="48"/>
      <c r="BD252" s="46">
        <f t="shared" si="197"/>
        <v>-15</v>
      </c>
      <c r="BE252" s="46">
        <f t="shared" si="198"/>
        <v>-125</v>
      </c>
      <c r="BF252" s="46">
        <f t="shared" si="199"/>
        <v>55</v>
      </c>
    </row>
    <row r="253" spans="22:58" x14ac:dyDescent="0.3">
      <c r="V253" s="29">
        <v>3.49</v>
      </c>
      <c r="W253" s="38">
        <f t="shared" si="169"/>
        <v>30902.954325135921</v>
      </c>
      <c r="X253" s="30">
        <f t="shared" si="137"/>
        <v>2.6066753699001226</v>
      </c>
      <c r="Y253" s="31">
        <f t="shared" si="170"/>
        <v>-24.680387602890399</v>
      </c>
      <c r="Z253" s="31">
        <f t="shared" si="171"/>
        <v>-86.655355728621046</v>
      </c>
      <c r="AA253" s="31">
        <f t="shared" si="172"/>
        <v>0.44791067118672234</v>
      </c>
      <c r="AB253" s="31">
        <f t="shared" si="173"/>
        <v>-18.242625620325658</v>
      </c>
      <c r="AC253" s="31">
        <f t="shared" si="174"/>
        <v>3.6019488785465355E-2</v>
      </c>
      <c r="AD253" s="31">
        <f t="shared" si="175"/>
        <v>5.2143363915941503</v>
      </c>
      <c r="AE253" s="31">
        <f t="shared" si="176"/>
        <v>-21.589782073018085</v>
      </c>
      <c r="AF253" s="31">
        <f t="shared" si="177"/>
        <v>-99.683644957352556</v>
      </c>
      <c r="AG253" s="31">
        <f t="shared" si="134"/>
        <v>92.110410468749379</v>
      </c>
      <c r="AH253" s="31">
        <f t="shared" si="178"/>
        <v>-103.39813607488927</v>
      </c>
      <c r="AI253" s="31">
        <f t="shared" si="179"/>
        <v>-89.999612549854191</v>
      </c>
      <c r="AJ253" s="31">
        <f t="shared" si="180"/>
        <v>22.180840473430806</v>
      </c>
      <c r="AK253" s="31">
        <f t="shared" si="181"/>
        <v>85.538101776969327</v>
      </c>
      <c r="AL253" s="32">
        <f t="shared" si="182"/>
        <v>-0.61002262617642256</v>
      </c>
      <c r="AM253" s="31">
        <f t="shared" si="183"/>
        <v>-21.223082084899129</v>
      </c>
      <c r="AN253" s="31">
        <f t="shared" si="184"/>
        <v>10.283092241114495</v>
      </c>
      <c r="AO253" s="31">
        <f t="shared" si="185"/>
        <v>-25.684592857783993</v>
      </c>
      <c r="AP253" s="30">
        <f t="shared" si="135"/>
        <v>23.609121289162623</v>
      </c>
      <c r="AQ253" s="30">
        <f t="shared" si="136"/>
        <v>-27.95880017344075</v>
      </c>
      <c r="AR253" s="31">
        <f t="shared" si="186"/>
        <v>-15.656368716181717</v>
      </c>
      <c r="AS253" s="33">
        <f t="shared" si="187"/>
        <v>-125.36823781513655</v>
      </c>
      <c r="AT253" s="31">
        <f t="shared" si="188"/>
        <v>4.1516226089952901E-11</v>
      </c>
      <c r="AU253" s="31">
        <f t="shared" si="189"/>
        <v>1.7715069358301719E-4</v>
      </c>
      <c r="AV253" s="32">
        <f t="shared" si="190"/>
        <v>-6.5574267725623771E-14</v>
      </c>
      <c r="AW253" s="31">
        <f t="shared" si="191"/>
        <v>-7.0860277433432304E-6</v>
      </c>
      <c r="AX253" s="34">
        <f t="shared" si="192"/>
        <v>4.1450651822227278E-11</v>
      </c>
      <c r="AY253" s="35">
        <f t="shared" si="193"/>
        <v>1.7006466583967397E-4</v>
      </c>
      <c r="AZ253" s="10">
        <f t="shared" si="194"/>
        <v>-15.656368716140266</v>
      </c>
      <c r="BA253" s="10">
        <f t="shared" si="195"/>
        <v>-125.36806775047071</v>
      </c>
      <c r="BB253" s="10">
        <f t="shared" si="196"/>
        <v>54.631932249529285</v>
      </c>
      <c r="BC253" s="37"/>
      <c r="BD253" s="46">
        <f t="shared" si="197"/>
        <v>-16</v>
      </c>
      <c r="BE253" s="46">
        <f t="shared" si="198"/>
        <v>-125</v>
      </c>
      <c r="BF253" s="46">
        <f t="shared" si="199"/>
        <v>55</v>
      </c>
    </row>
    <row r="254" spans="22:58" x14ac:dyDescent="0.3">
      <c r="V254" s="29">
        <v>3.5000000000000102</v>
      </c>
      <c r="W254" s="38">
        <f t="shared" si="169"/>
        <v>31622.776601684531</v>
      </c>
      <c r="X254" s="30">
        <f t="shared" si="137"/>
        <v>2.6066753699001226</v>
      </c>
      <c r="Y254" s="31">
        <f t="shared" si="170"/>
        <v>-24.879722233406092</v>
      </c>
      <c r="Z254" s="31">
        <f t="shared" si="171"/>
        <v>-86.731322129147017</v>
      </c>
      <c r="AA254" s="31">
        <f t="shared" si="172"/>
        <v>0.46792179408721263</v>
      </c>
      <c r="AB254" s="31">
        <f t="shared" si="173"/>
        <v>-18.638499908062283</v>
      </c>
      <c r="AC254" s="31">
        <f t="shared" si="174"/>
        <v>3.7709685925542823E-2</v>
      </c>
      <c r="AD254" s="31">
        <f t="shared" si="175"/>
        <v>5.3351009518510217</v>
      </c>
      <c r="AE254" s="31">
        <f t="shared" si="176"/>
        <v>-21.767415383493212</v>
      </c>
      <c r="AF254" s="31">
        <f t="shared" si="177"/>
        <v>-100.03472108535829</v>
      </c>
      <c r="AG254" s="31">
        <f t="shared" si="134"/>
        <v>92.110410468749379</v>
      </c>
      <c r="AH254" s="31">
        <f t="shared" si="178"/>
        <v>-103.59813607488051</v>
      </c>
      <c r="AI254" s="31">
        <f t="shared" si="179"/>
        <v>-89.99962136929625</v>
      </c>
      <c r="AJ254" s="31">
        <f t="shared" si="180"/>
        <v>22.379657313425533</v>
      </c>
      <c r="AK254" s="31">
        <f t="shared" si="181"/>
        <v>85.639270683358291</v>
      </c>
      <c r="AL254" s="32">
        <f t="shared" si="182"/>
        <v>-0.63676181274885435</v>
      </c>
      <c r="AM254" s="31">
        <f t="shared" si="183"/>
        <v>-21.672057956132132</v>
      </c>
      <c r="AN254" s="31">
        <f t="shared" si="184"/>
        <v>10.255169894545542</v>
      </c>
      <c r="AO254" s="31">
        <f t="shared" si="185"/>
        <v>-26.032408642070092</v>
      </c>
      <c r="AP254" s="30">
        <f t="shared" si="135"/>
        <v>23.609121289162623</v>
      </c>
      <c r="AQ254" s="30">
        <f t="shared" si="136"/>
        <v>-27.95880017344075</v>
      </c>
      <c r="AR254" s="31">
        <f t="shared" si="186"/>
        <v>-15.861924373225797</v>
      </c>
      <c r="AS254" s="33">
        <f t="shared" si="187"/>
        <v>-126.06712972742838</v>
      </c>
      <c r="AT254" s="31">
        <f t="shared" si="188"/>
        <v>4.3473810847046494E-11</v>
      </c>
      <c r="AU254" s="31">
        <f t="shared" si="189"/>
        <v>1.8127706332115353E-4</v>
      </c>
      <c r="AV254" s="32">
        <f t="shared" si="190"/>
        <v>-6.943157759183695E-14</v>
      </c>
      <c r="AW254" s="31">
        <f t="shared" si="191"/>
        <v>-7.2510825328702972E-6</v>
      </c>
      <c r="AX254" s="34">
        <f t="shared" si="192"/>
        <v>4.3404379269454654E-11</v>
      </c>
      <c r="AY254" s="35">
        <f t="shared" si="193"/>
        <v>1.7402598078828323E-4</v>
      </c>
      <c r="AZ254" s="10">
        <f t="shared" si="194"/>
        <v>-15.861924373182394</v>
      </c>
      <c r="BA254" s="10">
        <f t="shared" si="195"/>
        <v>-126.0669557014476</v>
      </c>
      <c r="BB254" s="10">
        <f t="shared" si="196"/>
        <v>53.933044298552403</v>
      </c>
      <c r="BC254" s="37"/>
      <c r="BD254" s="46">
        <f t="shared" si="197"/>
        <v>-16</v>
      </c>
      <c r="BE254" s="46">
        <f t="shared" si="198"/>
        <v>-126</v>
      </c>
      <c r="BF254" s="46">
        <f t="shared" si="199"/>
        <v>54</v>
      </c>
    </row>
    <row r="255" spans="22:58" x14ac:dyDescent="0.3">
      <c r="V255" s="29">
        <v>3.51000000000001</v>
      </c>
      <c r="W255" s="36">
        <f t="shared" si="169"/>
        <v>32359.36569296358</v>
      </c>
      <c r="X255" s="30">
        <f t="shared" si="137"/>
        <v>2.6066753699001226</v>
      </c>
      <c r="Y255" s="31">
        <f t="shared" si="170"/>
        <v>-25.079086715306822</v>
      </c>
      <c r="Z255" s="31">
        <f t="shared" si="171"/>
        <v>-86.805570441663505</v>
      </c>
      <c r="AA255" s="31">
        <f t="shared" si="172"/>
        <v>0.48877765284697472</v>
      </c>
      <c r="AB255" s="31">
        <f t="shared" si="173"/>
        <v>-19.041693921243141</v>
      </c>
      <c r="AC255" s="31">
        <f t="shared" si="174"/>
        <v>3.9478834858982133E-2</v>
      </c>
      <c r="AD255" s="31">
        <f t="shared" si="175"/>
        <v>5.4586292766503028</v>
      </c>
      <c r="AE255" s="31">
        <f t="shared" si="176"/>
        <v>-21.944154857700742</v>
      </c>
      <c r="AF255" s="31">
        <f t="shared" si="177"/>
        <v>-100.38863508625634</v>
      </c>
      <c r="AG255" s="31">
        <f t="shared" si="134"/>
        <v>92.110410468749379</v>
      </c>
      <c r="AH255" s="31">
        <f t="shared" si="178"/>
        <v>-103.79813607487199</v>
      </c>
      <c r="AI255" s="31">
        <f t="shared" si="179"/>
        <v>-89.999629987983297</v>
      </c>
      <c r="AJ255" s="31">
        <f t="shared" si="180"/>
        <v>22.578527103415752</v>
      </c>
      <c r="AK255" s="31">
        <f t="shared" si="181"/>
        <v>85.738163037141504</v>
      </c>
      <c r="AL255" s="32">
        <f t="shared" si="182"/>
        <v>-0.66458583898117429</v>
      </c>
      <c r="AM255" s="31">
        <f t="shared" si="183"/>
        <v>-22.128614942210191</v>
      </c>
      <c r="AN255" s="31">
        <f t="shared" si="184"/>
        <v>10.226215658311965</v>
      </c>
      <c r="AO255" s="31">
        <f t="shared" si="185"/>
        <v>-26.390081893051985</v>
      </c>
      <c r="AP255" s="30">
        <f t="shared" si="135"/>
        <v>23.609121289162623</v>
      </c>
      <c r="AQ255" s="30">
        <f t="shared" si="136"/>
        <v>-27.95880017344075</v>
      </c>
      <c r="AR255" s="31">
        <f t="shared" si="186"/>
        <v>-16.067618083666904</v>
      </c>
      <c r="AS255" s="33">
        <f t="shared" si="187"/>
        <v>-126.77871697930833</v>
      </c>
      <c r="AT255" s="31">
        <f t="shared" si="188"/>
        <v>4.5522042385995177E-11</v>
      </c>
      <c r="AU255" s="31">
        <f t="shared" si="189"/>
        <v>1.8549954855774176E-4</v>
      </c>
      <c r="AV255" s="32">
        <f t="shared" si="190"/>
        <v>-7.3288887458050129E-14</v>
      </c>
      <c r="AW255" s="31">
        <f t="shared" si="191"/>
        <v>-7.4199819423355555E-6</v>
      </c>
      <c r="AX255" s="34">
        <f t="shared" si="192"/>
        <v>4.5448753498537128E-11</v>
      </c>
      <c r="AY255" s="35">
        <f t="shared" si="193"/>
        <v>1.7807956661540619E-4</v>
      </c>
      <c r="AZ255" s="10">
        <f t="shared" si="194"/>
        <v>-16.067618083621454</v>
      </c>
      <c r="BA255" s="10">
        <f t="shared" si="195"/>
        <v>-126.77853889974172</v>
      </c>
      <c r="BB255" s="10">
        <f t="shared" si="196"/>
        <v>53.221461100258281</v>
      </c>
      <c r="BC255" s="48"/>
      <c r="BD255" s="46">
        <f t="shared" si="197"/>
        <v>-16</v>
      </c>
      <c r="BE255" s="46">
        <f t="shared" si="198"/>
        <v>-127</v>
      </c>
      <c r="BF255" s="46">
        <f t="shared" si="199"/>
        <v>53</v>
      </c>
    </row>
    <row r="256" spans="22:58" x14ac:dyDescent="0.3">
      <c r="V256" s="29">
        <v>3.5200000000000098</v>
      </c>
      <c r="W256" s="38">
        <f t="shared" si="169"/>
        <v>33113.112148259883</v>
      </c>
      <c r="X256" s="30">
        <f t="shared" si="137"/>
        <v>2.6066753699001226</v>
      </c>
      <c r="Y256" s="31">
        <f t="shared" si="170"/>
        <v>-25.278479713408029</v>
      </c>
      <c r="Z256" s="31">
        <f t="shared" si="171"/>
        <v>-86.87813903556335</v>
      </c>
      <c r="AA256" s="31">
        <f t="shared" si="172"/>
        <v>0.51050960053329553</v>
      </c>
      <c r="AB256" s="31">
        <f t="shared" si="173"/>
        <v>-19.452261656314022</v>
      </c>
      <c r="AC256" s="31">
        <f t="shared" si="174"/>
        <v>4.1330589106512286E-2</v>
      </c>
      <c r="AD256" s="31">
        <f t="shared" si="175"/>
        <v>5.584982266305933</v>
      </c>
      <c r="AE256" s="31">
        <f t="shared" si="176"/>
        <v>-22.119964153868096</v>
      </c>
      <c r="AF256" s="31">
        <f t="shared" si="177"/>
        <v>-100.74541842557144</v>
      </c>
      <c r="AG256" s="31">
        <f t="shared" si="134"/>
        <v>92.110410468749379</v>
      </c>
      <c r="AH256" s="31">
        <f t="shared" si="178"/>
        <v>-103.99813607486382</v>
      </c>
      <c r="AI256" s="31">
        <f t="shared" si="179"/>
        <v>-89.999638410485076</v>
      </c>
      <c r="AJ256" s="31">
        <f t="shared" si="180"/>
        <v>22.777447486598952</v>
      </c>
      <c r="AK256" s="31">
        <f t="shared" si="181"/>
        <v>85.83482891418015</v>
      </c>
      <c r="AL256" s="32">
        <f t="shared" si="182"/>
        <v>-0.69353136427784889</v>
      </c>
      <c r="AM256" s="31">
        <f t="shared" si="183"/>
        <v>-22.592763140666065</v>
      </c>
      <c r="AN256" s="31">
        <f t="shared" si="184"/>
        <v>10.196190516206659</v>
      </c>
      <c r="AO256" s="31">
        <f t="shared" si="185"/>
        <v>-26.757572636970991</v>
      </c>
      <c r="AP256" s="30">
        <f t="shared" si="135"/>
        <v>23.609121289162623</v>
      </c>
      <c r="AQ256" s="30">
        <f t="shared" si="136"/>
        <v>-27.95880017344075</v>
      </c>
      <c r="AR256" s="31">
        <f t="shared" si="186"/>
        <v>-16.273452521939564</v>
      </c>
      <c r="AS256" s="33">
        <f t="shared" si="187"/>
        <v>-127.50299106254243</v>
      </c>
      <c r="AT256" s="31">
        <f t="shared" si="188"/>
        <v>4.7668635326531281E-11</v>
      </c>
      <c r="AU256" s="31">
        <f t="shared" si="189"/>
        <v>1.8982038811034938E-4</v>
      </c>
      <c r="AV256" s="32">
        <f t="shared" si="190"/>
        <v>-7.7146197324263321E-14</v>
      </c>
      <c r="AW256" s="31">
        <f t="shared" si="191"/>
        <v>-7.5928155244417111E-6</v>
      </c>
      <c r="AX256" s="34">
        <f t="shared" si="192"/>
        <v>4.7591489129207015E-11</v>
      </c>
      <c r="AY256" s="35">
        <f t="shared" si="193"/>
        <v>1.8222757258590767E-4</v>
      </c>
      <c r="AZ256" s="10">
        <f t="shared" si="194"/>
        <v>-16.273452521891972</v>
      </c>
      <c r="BA256" s="10">
        <f t="shared" si="195"/>
        <v>-127.50280883496985</v>
      </c>
      <c r="BB256" s="10">
        <f t="shared" si="196"/>
        <v>52.497191165030145</v>
      </c>
      <c r="BC256" s="37"/>
      <c r="BD256" s="46">
        <f t="shared" si="197"/>
        <v>-16</v>
      </c>
      <c r="BE256" s="46">
        <f t="shared" si="198"/>
        <v>-128</v>
      </c>
      <c r="BF256" s="46">
        <f t="shared" si="199"/>
        <v>52</v>
      </c>
    </row>
    <row r="257" spans="22:58" x14ac:dyDescent="0.3">
      <c r="V257" s="29">
        <v>3.53000000000001</v>
      </c>
      <c r="W257" s="38">
        <f t="shared" si="169"/>
        <v>33884.415613921039</v>
      </c>
      <c r="X257" s="30">
        <f t="shared" si="137"/>
        <v>2.6066753699001226</v>
      </c>
      <c r="Y257" s="31">
        <f t="shared" si="170"/>
        <v>-25.477899951886847</v>
      </c>
      <c r="Z257" s="31">
        <f t="shared" si="171"/>
        <v>-86.949065455845343</v>
      </c>
      <c r="AA257" s="31">
        <f t="shared" si="172"/>
        <v>0.53314978731847384</v>
      </c>
      <c r="AB257" s="31">
        <f t="shared" si="173"/>
        <v>-19.870252093177214</v>
      </c>
      <c r="AC257" s="31">
        <f t="shared" si="174"/>
        <v>4.3268767967347299E-2</v>
      </c>
      <c r="AD257" s="31">
        <f t="shared" si="175"/>
        <v>5.7142219962607843</v>
      </c>
      <c r="AE257" s="31">
        <f t="shared" si="176"/>
        <v>-22.294806026700901</v>
      </c>
      <c r="AF257" s="31">
        <f t="shared" si="177"/>
        <v>-101.10509555276177</v>
      </c>
      <c r="AG257" s="31">
        <f t="shared" si="134"/>
        <v>92.110410468749379</v>
      </c>
      <c r="AH257" s="31">
        <f t="shared" si="178"/>
        <v>-104.19813607485605</v>
      </c>
      <c r="AI257" s="31">
        <f t="shared" si="179"/>
        <v>-89.999646641267319</v>
      </c>
      <c r="AJ257" s="31">
        <f t="shared" si="180"/>
        <v>22.976416209946763</v>
      </c>
      <c r="AK257" s="31">
        <f t="shared" si="181"/>
        <v>85.929317365544179</v>
      </c>
      <c r="AL257" s="32">
        <f t="shared" si="182"/>
        <v>-0.72363568813087231</v>
      </c>
      <c r="AM257" s="31">
        <f t="shared" si="183"/>
        <v>-23.064504911919851</v>
      </c>
      <c r="AN257" s="31">
        <f t="shared" si="184"/>
        <v>10.165054915709216</v>
      </c>
      <c r="AO257" s="31">
        <f t="shared" si="185"/>
        <v>-27.134834187642991</v>
      </c>
      <c r="AP257" s="30">
        <f t="shared" si="135"/>
        <v>23.609121289162623</v>
      </c>
      <c r="AQ257" s="30">
        <f t="shared" si="136"/>
        <v>-27.95880017344075</v>
      </c>
      <c r="AR257" s="31">
        <f t="shared" si="186"/>
        <v>-16.479429995269811</v>
      </c>
      <c r="AS257" s="33">
        <f t="shared" si="187"/>
        <v>-128.23992974040476</v>
      </c>
      <c r="AT257" s="31">
        <f t="shared" si="188"/>
        <v>4.9913589668654727E-11</v>
      </c>
      <c r="AU257" s="31">
        <f t="shared" si="189"/>
        <v>1.9424187294529995E-4</v>
      </c>
      <c r="AV257" s="32">
        <f t="shared" si="190"/>
        <v>-8.1003507190476488E-14</v>
      </c>
      <c r="AW257" s="31">
        <f t="shared" si="191"/>
        <v>-7.7696749178417168E-6</v>
      </c>
      <c r="AX257" s="34">
        <f t="shared" si="192"/>
        <v>4.9832586161464251E-11</v>
      </c>
      <c r="AY257" s="35">
        <f t="shared" si="193"/>
        <v>1.8647219802745823E-4</v>
      </c>
      <c r="AZ257" s="10">
        <f t="shared" si="194"/>
        <v>-16.479429995219977</v>
      </c>
      <c r="BA257" s="10">
        <f t="shared" si="195"/>
        <v>-128.23974326820672</v>
      </c>
      <c r="BB257" s="10">
        <f t="shared" si="196"/>
        <v>51.760256731793277</v>
      </c>
      <c r="BC257" s="37"/>
      <c r="BD257" s="46">
        <f t="shared" si="197"/>
        <v>-16</v>
      </c>
      <c r="BE257" s="46">
        <f t="shared" si="198"/>
        <v>-128</v>
      </c>
      <c r="BF257" s="46">
        <f t="shared" si="199"/>
        <v>52</v>
      </c>
    </row>
    <row r="258" spans="22:58" x14ac:dyDescent="0.3">
      <c r="V258" s="29">
        <v>3.5400000000000098</v>
      </c>
      <c r="W258" s="36">
        <f t="shared" si="169"/>
        <v>34673.685045253958</v>
      </c>
      <c r="X258" s="30">
        <f t="shared" si="137"/>
        <v>2.6066753699001226</v>
      </c>
      <c r="Y258" s="31">
        <f t="shared" si="170"/>
        <v>-25.677346211674468</v>
      </c>
      <c r="Z258" s="31">
        <f t="shared" si="171"/>
        <v>-87.018386438644967</v>
      </c>
      <c r="AA258" s="31">
        <f t="shared" si="172"/>
        <v>0.55673114937894419</v>
      </c>
      <c r="AB258" s="31">
        <f t="shared" si="173"/>
        <v>-20.295708832286849</v>
      </c>
      <c r="AC258" s="31">
        <f t="shared" si="174"/>
        <v>4.5297363727506992E-2</v>
      </c>
      <c r="AD258" s="31">
        <f t="shared" si="175"/>
        <v>5.8464117276715735</v>
      </c>
      <c r="AE258" s="31">
        <f t="shared" si="176"/>
        <v>-22.468642328667894</v>
      </c>
      <c r="AF258" s="31">
        <f t="shared" si="177"/>
        <v>-101.46768354326024</v>
      </c>
      <c r="AG258" s="31">
        <f t="shared" si="134"/>
        <v>92.110410468749379</v>
      </c>
      <c r="AH258" s="31">
        <f t="shared" si="178"/>
        <v>-104.39813607484862</v>
      </c>
      <c r="AI258" s="31">
        <f t="shared" si="179"/>
        <v>-89.999654684694065</v>
      </c>
      <c r="AJ258" s="31">
        <f t="shared" si="180"/>
        <v>23.175431119734512</v>
      </c>
      <c r="AK258" s="31">
        <f t="shared" si="181"/>
        <v>86.021676433307874</v>
      </c>
      <c r="AL258" s="32">
        <f t="shared" si="182"/>
        <v>-0.75493671169328969</v>
      </c>
      <c r="AM258" s="31">
        <f t="shared" si="183"/>
        <v>-23.543834485805448</v>
      </c>
      <c r="AN258" s="31">
        <f t="shared" si="184"/>
        <v>10.132768801941978</v>
      </c>
      <c r="AO258" s="31">
        <f t="shared" si="185"/>
        <v>-27.521812737191638</v>
      </c>
      <c r="AP258" s="30">
        <f t="shared" si="135"/>
        <v>23.609121289162623</v>
      </c>
      <c r="AQ258" s="30">
        <f t="shared" si="136"/>
        <v>-27.95880017344075</v>
      </c>
      <c r="AR258" s="31">
        <f t="shared" si="186"/>
        <v>-16.685552411004043</v>
      </c>
      <c r="AS258" s="33">
        <f t="shared" si="187"/>
        <v>-128.98949628045187</v>
      </c>
      <c r="AT258" s="31">
        <f t="shared" si="188"/>
        <v>5.2266548687030906E-11</v>
      </c>
      <c r="AU258" s="31">
        <f t="shared" si="189"/>
        <v>1.9876634739237814E-4</v>
      </c>
      <c r="AV258" s="32">
        <f t="shared" si="190"/>
        <v>-8.486081705668968E-14</v>
      </c>
      <c r="AW258" s="31">
        <f t="shared" si="191"/>
        <v>-7.9506538957269687E-6</v>
      </c>
      <c r="AX258" s="34">
        <f t="shared" si="192"/>
        <v>5.2181687869974219E-11</v>
      </c>
      <c r="AY258" s="35">
        <f t="shared" si="193"/>
        <v>1.9081569349665119E-4</v>
      </c>
      <c r="AZ258" s="10">
        <f t="shared" si="194"/>
        <v>-16.68555241095186</v>
      </c>
      <c r="BA258" s="10">
        <f t="shared" si="195"/>
        <v>-128.98930546475839</v>
      </c>
      <c r="BB258" s="10">
        <f t="shared" si="196"/>
        <v>51.010694535241612</v>
      </c>
      <c r="BC258" s="48"/>
      <c r="BD258" s="46">
        <f t="shared" si="197"/>
        <v>-17</v>
      </c>
      <c r="BE258" s="46">
        <f t="shared" si="198"/>
        <v>-129</v>
      </c>
      <c r="BF258" s="46">
        <f t="shared" si="199"/>
        <v>51</v>
      </c>
    </row>
    <row r="259" spans="22:58" x14ac:dyDescent="0.3">
      <c r="V259" s="29">
        <v>3.55000000000001</v>
      </c>
      <c r="W259" s="38">
        <f t="shared" si="169"/>
        <v>35481.338923358424</v>
      </c>
      <c r="X259" s="30">
        <f t="shared" si="137"/>
        <v>2.6066753699001226</v>
      </c>
      <c r="Y259" s="31">
        <f t="shared" si="170"/>
        <v>-25.876817327960207</v>
      </c>
      <c r="Z259" s="31">
        <f t="shared" si="171"/>
        <v>-87.086137926623522</v>
      </c>
      <c r="AA259" s="31">
        <f t="shared" si="172"/>
        <v>0.58128739456202816</v>
      </c>
      <c r="AB259" s="31">
        <f t="shared" si="173"/>
        <v>-20.728669723438667</v>
      </c>
      <c r="AC259" s="31">
        <f t="shared" si="174"/>
        <v>4.7420549151467456E-2</v>
      </c>
      <c r="AD259" s="31">
        <f t="shared" si="175"/>
        <v>5.9816159171136896</v>
      </c>
      <c r="AE259" s="31">
        <f t="shared" si="176"/>
        <v>-22.641434014346586</v>
      </c>
      <c r="AF259" s="31">
        <f t="shared" si="177"/>
        <v>-101.83319173294851</v>
      </c>
      <c r="AG259" s="31">
        <f t="shared" si="134"/>
        <v>92.110410468749379</v>
      </c>
      <c r="AH259" s="31">
        <f t="shared" si="178"/>
        <v>-104.59813607484152</v>
      </c>
      <c r="AI259" s="31">
        <f t="shared" si="179"/>
        <v>-89.999662545030077</v>
      </c>
      <c r="AJ259" s="31">
        <f t="shared" si="180"/>
        <v>23.374490157254485</v>
      </c>
      <c r="AK259" s="31">
        <f t="shared" si="181"/>
        <v>86.111953166472503</v>
      </c>
      <c r="AL259" s="32">
        <f t="shared" si="182"/>
        <v>-0.78747289479767002</v>
      </c>
      <c r="AM259" s="31">
        <f t="shared" si="183"/>
        <v>-24.030737570690469</v>
      </c>
      <c r="AN259" s="31">
        <f t="shared" si="184"/>
        <v>10.099291656364674</v>
      </c>
      <c r="AO259" s="31">
        <f t="shared" si="185"/>
        <v>-27.918446949248043</v>
      </c>
      <c r="AP259" s="30">
        <f t="shared" si="135"/>
        <v>23.609121289162623</v>
      </c>
      <c r="AQ259" s="30">
        <f t="shared" si="136"/>
        <v>-27.95880017344075</v>
      </c>
      <c r="AR259" s="31">
        <f t="shared" si="186"/>
        <v>-16.89182124226004</v>
      </c>
      <c r="AS259" s="33">
        <f t="shared" si="187"/>
        <v>-129.75163868219656</v>
      </c>
      <c r="AT259" s="31">
        <f t="shared" si="188"/>
        <v>5.4729441036592831E-11</v>
      </c>
      <c r="AU259" s="31">
        <f t="shared" si="189"/>
        <v>2.0339621038782441E-4</v>
      </c>
      <c r="AV259" s="32">
        <f t="shared" si="190"/>
        <v>-8.8718126922902872E-14</v>
      </c>
      <c r="AW259" s="31">
        <f t="shared" si="191"/>
        <v>-8.1358484155470987E-6</v>
      </c>
      <c r="AX259" s="34">
        <f t="shared" si="192"/>
        <v>5.4640722909669927E-11</v>
      </c>
      <c r="AY259" s="35">
        <f t="shared" si="193"/>
        <v>1.9526036197227732E-4</v>
      </c>
      <c r="AZ259" s="10">
        <f t="shared" si="194"/>
        <v>-16.891821242205399</v>
      </c>
      <c r="BA259" s="10">
        <f t="shared" si="195"/>
        <v>-129.75144342183458</v>
      </c>
      <c r="BB259" s="10">
        <f t="shared" si="196"/>
        <v>50.24855657816542</v>
      </c>
      <c r="BC259" s="37"/>
      <c r="BD259" s="46">
        <f t="shared" si="197"/>
        <v>-17</v>
      </c>
      <c r="BE259" s="46">
        <f t="shared" si="198"/>
        <v>-130</v>
      </c>
      <c r="BF259" s="46">
        <f t="shared" si="199"/>
        <v>50</v>
      </c>
    </row>
    <row r="260" spans="22:58" x14ac:dyDescent="0.3">
      <c r="V260" s="29">
        <v>3.5600000000000098</v>
      </c>
      <c r="W260" s="38">
        <f t="shared" si="169"/>
        <v>36307.805477010959</v>
      </c>
      <c r="X260" s="30">
        <f t="shared" si="137"/>
        <v>2.6066753699001226</v>
      </c>
      <c r="Y260" s="31">
        <f t="shared" si="170"/>
        <v>-26.076312187802625</v>
      </c>
      <c r="Z260" s="31">
        <f t="shared" si="171"/>
        <v>-87.152355084205212</v>
      </c>
      <c r="AA260" s="31">
        <f t="shared" si="172"/>
        <v>0.60685298461419024</v>
      </c>
      <c r="AB260" s="31">
        <f t="shared" si="173"/>
        <v>-21.169166487299293</v>
      </c>
      <c r="AC260" s="31">
        <f t="shared" si="174"/>
        <v>4.964268526537214E-2</v>
      </c>
      <c r="AD260" s="31">
        <f t="shared" si="175"/>
        <v>6.1199002253135983</v>
      </c>
      <c r="AE260" s="31">
        <f t="shared" si="176"/>
        <v>-22.81314114802294</v>
      </c>
      <c r="AF260" s="31">
        <f t="shared" si="177"/>
        <v>-102.2016213461909</v>
      </c>
      <c r="AG260" s="31">
        <f t="shared" ref="AG260:AG323" si="200">DC_gain_comp</f>
        <v>92.110410468749379</v>
      </c>
      <c r="AH260" s="31">
        <f t="shared" si="178"/>
        <v>-104.79813607483473</v>
      </c>
      <c r="AI260" s="31">
        <f t="shared" si="179"/>
        <v>-89.999670226442987</v>
      </c>
      <c r="AJ260" s="31">
        <f t="shared" si="180"/>
        <v>23.573591354706242</v>
      </c>
      <c r="AK260" s="31">
        <f t="shared" si="181"/>
        <v>86.200193636982419</v>
      </c>
      <c r="AL260" s="32">
        <f t="shared" si="182"/>
        <v>-0.82128320828641121</v>
      </c>
      <c r="AM260" s="31">
        <f t="shared" si="183"/>
        <v>-24.525190967390436</v>
      </c>
      <c r="AN260" s="31">
        <f t="shared" si="184"/>
        <v>10.064582540334479</v>
      </c>
      <c r="AO260" s="31">
        <f t="shared" si="185"/>
        <v>-28.324667556851004</v>
      </c>
      <c r="AP260" s="30">
        <f t="shared" ref="AP260:AP323" si="201">-20*LOG(GmPS*Rsns)</f>
        <v>23.609121289162623</v>
      </c>
      <c r="AQ260" s="30">
        <f t="shared" ref="AQ260:AQ323" si="202">20*LOG(Vref/Vout)</f>
        <v>-27.95880017344075</v>
      </c>
      <c r="AR260" s="31">
        <f t="shared" si="186"/>
        <v>-17.098237491966586</v>
      </c>
      <c r="AS260" s="33">
        <f t="shared" si="187"/>
        <v>-130.52628890304192</v>
      </c>
      <c r="AT260" s="31">
        <f t="shared" si="188"/>
        <v>5.7308052682139688E-11</v>
      </c>
      <c r="AU260" s="31">
        <f t="shared" si="189"/>
        <v>2.0813391674628104E-4</v>
      </c>
      <c r="AV260" s="32">
        <f t="shared" si="190"/>
        <v>-9.2575436789116051E-14</v>
      </c>
      <c r="AW260" s="31">
        <f t="shared" si="191"/>
        <v>-8.3253566698878017E-6</v>
      </c>
      <c r="AX260" s="34">
        <f t="shared" si="192"/>
        <v>5.7215477245350575E-11</v>
      </c>
      <c r="AY260" s="35">
        <f t="shared" si="193"/>
        <v>1.9980856007639324E-4</v>
      </c>
      <c r="AZ260" s="10">
        <f t="shared" si="194"/>
        <v>-17.098237491909369</v>
      </c>
      <c r="BA260" s="10">
        <f t="shared" si="195"/>
        <v>-130.52608909448185</v>
      </c>
      <c r="BB260" s="10">
        <f t="shared" si="196"/>
        <v>49.473910905518153</v>
      </c>
      <c r="BC260" s="37"/>
      <c r="BD260" s="46">
        <f t="shared" si="197"/>
        <v>-17</v>
      </c>
      <c r="BE260" s="46">
        <f t="shared" si="198"/>
        <v>-131</v>
      </c>
      <c r="BF260" s="46">
        <f t="shared" si="199"/>
        <v>49</v>
      </c>
    </row>
    <row r="261" spans="22:58" x14ac:dyDescent="0.3">
      <c r="V261" s="29">
        <v>3.5700000000000101</v>
      </c>
      <c r="W261" s="36">
        <f t="shared" si="169"/>
        <v>37153.522909718165</v>
      </c>
      <c r="X261" s="30">
        <f t="shared" ref="X261:X324" si="203">DC_gain_power</f>
        <v>2.6066753699001226</v>
      </c>
      <c r="Y261" s="31">
        <f t="shared" si="170"/>
        <v>-26.275829727843856</v>
      </c>
      <c r="Z261" s="31">
        <f t="shared" si="171"/>
        <v>-87.217072312653073</v>
      </c>
      <c r="AA261" s="31">
        <f t="shared" si="172"/>
        <v>0.633463113767332</v>
      </c>
      <c r="AB261" s="31">
        <f t="shared" si="173"/>
        <v>-21.617224330871025</v>
      </c>
      <c r="AC261" s="31">
        <f t="shared" si="174"/>
        <v>5.1968329439926429E-2</v>
      </c>
      <c r="AD261" s="31">
        <f t="shared" si="175"/>
        <v>6.2613315248105215</v>
      </c>
      <c r="AE261" s="31">
        <f t="shared" si="176"/>
        <v>-22.983722914736475</v>
      </c>
      <c r="AF261" s="31">
        <f t="shared" si="177"/>
        <v>-102.57296511871358</v>
      </c>
      <c r="AG261" s="31">
        <f t="shared" si="200"/>
        <v>92.110410468749379</v>
      </c>
      <c r="AH261" s="31">
        <f t="shared" si="178"/>
        <v>-104.99813607482827</v>
      </c>
      <c r="AI261" s="31">
        <f t="shared" si="179"/>
        <v>-89.999677733005612</v>
      </c>
      <c r="AJ261" s="31">
        <f t="shared" si="180"/>
        <v>23.772732831257699</v>
      </c>
      <c r="AK261" s="31">
        <f t="shared" si="181"/>
        <v>86.286442955803665</v>
      </c>
      <c r="AL261" s="32">
        <f t="shared" si="182"/>
        <v>-0.85640708154297418</v>
      </c>
      <c r="AM261" s="31">
        <f t="shared" si="183"/>
        <v>-25.02716219024105</v>
      </c>
      <c r="AN261" s="31">
        <f t="shared" si="184"/>
        <v>10.028600143635837</v>
      </c>
      <c r="AO261" s="31">
        <f t="shared" si="185"/>
        <v>-28.740396967442997</v>
      </c>
      <c r="AP261" s="30">
        <f t="shared" si="201"/>
        <v>23.609121289162623</v>
      </c>
      <c r="AQ261" s="30">
        <f t="shared" si="202"/>
        <v>-27.95880017344075</v>
      </c>
      <c r="AR261" s="31">
        <f t="shared" si="186"/>
        <v>-17.304801655378768</v>
      </c>
      <c r="AS261" s="33">
        <f t="shared" si="187"/>
        <v>-131.31336208615659</v>
      </c>
      <c r="AT261" s="31">
        <f t="shared" si="188"/>
        <v>6.001009824340375E-11</v>
      </c>
      <c r="AU261" s="31">
        <f t="shared" si="189"/>
        <v>2.1298197846237148E-4</v>
      </c>
      <c r="AV261" s="32">
        <f t="shared" si="190"/>
        <v>-9.6432746655329243E-14</v>
      </c>
      <c r="AW261" s="31">
        <f t="shared" si="191"/>
        <v>-8.5192791385340367E-6</v>
      </c>
      <c r="AX261" s="34">
        <f t="shared" si="192"/>
        <v>5.991366549674842E-11</v>
      </c>
      <c r="AY261" s="35">
        <f t="shared" si="193"/>
        <v>2.0446269932383745E-4</v>
      </c>
      <c r="AZ261" s="10">
        <f t="shared" si="194"/>
        <v>-17.304801655318855</v>
      </c>
      <c r="BA261" s="10">
        <f t="shared" si="195"/>
        <v>-131.31315762345727</v>
      </c>
      <c r="BB261" s="10">
        <f t="shared" si="196"/>
        <v>48.686842376542728</v>
      </c>
      <c r="BC261" s="48"/>
      <c r="BD261" s="46">
        <f t="shared" si="197"/>
        <v>-17</v>
      </c>
      <c r="BE261" s="46">
        <f t="shared" si="198"/>
        <v>-131</v>
      </c>
      <c r="BF261" s="46">
        <f t="shared" si="199"/>
        <v>49</v>
      </c>
    </row>
    <row r="262" spans="22:58" x14ac:dyDescent="0.3">
      <c r="V262" s="29">
        <v>3.5800000000000098</v>
      </c>
      <c r="W262" s="38">
        <f t="shared" si="169"/>
        <v>38018.939632056979</v>
      </c>
      <c r="X262" s="30">
        <f t="shared" si="203"/>
        <v>2.6066753699001226</v>
      </c>
      <c r="Y262" s="31">
        <f t="shared" si="170"/>
        <v>-26.475368932122123</v>
      </c>
      <c r="Z262" s="31">
        <f t="shared" si="171"/>
        <v>-87.280323264974868</v>
      </c>
      <c r="AA262" s="31">
        <f t="shared" si="172"/>
        <v>0.66115368348433923</v>
      </c>
      <c r="AB262" s="31">
        <f t="shared" si="173"/>
        <v>-22.072861558242245</v>
      </c>
      <c r="AC262" s="31">
        <f t="shared" si="174"/>
        <v>5.4402243780992107E-2</v>
      </c>
      <c r="AD262" s="31">
        <f t="shared" si="175"/>
        <v>6.405977906441632</v>
      </c>
      <c r="AE262" s="31">
        <f t="shared" si="176"/>
        <v>-23.153137634956668</v>
      </c>
      <c r="AF262" s="31">
        <f t="shared" si="177"/>
        <v>-102.94720691677547</v>
      </c>
      <c r="AG262" s="31">
        <f t="shared" si="200"/>
        <v>92.110410468749379</v>
      </c>
      <c r="AH262" s="31">
        <f t="shared" si="178"/>
        <v>-105.19813607482206</v>
      </c>
      <c r="AI262" s="31">
        <f t="shared" si="179"/>
        <v>-89.999685068698</v>
      </c>
      <c r="AJ262" s="31">
        <f t="shared" si="180"/>
        <v>23.971912789269826</v>
      </c>
      <c r="AK262" s="31">
        <f t="shared" si="181"/>
        <v>86.370745289036279</v>
      </c>
      <c r="AL262" s="32">
        <f t="shared" si="182"/>
        <v>-0.8928843451384233</v>
      </c>
      <c r="AM262" s="31">
        <f t="shared" si="183"/>
        <v>-25.5366090978453</v>
      </c>
      <c r="AN262" s="31">
        <f t="shared" si="184"/>
        <v>9.9913028380587221</v>
      </c>
      <c r="AO262" s="31">
        <f t="shared" si="185"/>
        <v>-29.165548877507021</v>
      </c>
      <c r="AP262" s="30">
        <f t="shared" si="201"/>
        <v>23.609121289162623</v>
      </c>
      <c r="AQ262" s="30">
        <f t="shared" si="202"/>
        <v>-27.95880017344075</v>
      </c>
      <c r="AR262" s="31">
        <f t="shared" si="186"/>
        <v>-17.511513681176073</v>
      </c>
      <c r="AS262" s="33">
        <f t="shared" si="187"/>
        <v>-132.11275579428249</v>
      </c>
      <c r="AT262" s="31">
        <f t="shared" si="188"/>
        <v>6.2839435030251097E-11</v>
      </c>
      <c r="AU262" s="31">
        <f t="shared" si="189"/>
        <v>2.1794296604258755E-4</v>
      </c>
      <c r="AV262" s="32">
        <f t="shared" si="190"/>
        <v>-1.0029005652154243E-13</v>
      </c>
      <c r="AW262" s="31">
        <f t="shared" si="191"/>
        <v>-8.7177186417454802E-6</v>
      </c>
      <c r="AX262" s="34">
        <f t="shared" si="192"/>
        <v>6.2739144973729557E-11</v>
      </c>
      <c r="AY262" s="35">
        <f t="shared" si="193"/>
        <v>2.0922524740084209E-4</v>
      </c>
      <c r="AZ262" s="10">
        <f t="shared" si="194"/>
        <v>-17.511513681113335</v>
      </c>
      <c r="BA262" s="10">
        <f t="shared" si="195"/>
        <v>-132.11254656903509</v>
      </c>
      <c r="BB262" s="10">
        <f t="shared" si="196"/>
        <v>47.887453430964911</v>
      </c>
      <c r="BC262" s="37"/>
      <c r="BD262" s="46">
        <f t="shared" si="197"/>
        <v>-18</v>
      </c>
      <c r="BE262" s="46">
        <f t="shared" si="198"/>
        <v>-132</v>
      </c>
      <c r="BF262" s="46">
        <f t="shared" si="199"/>
        <v>48</v>
      </c>
    </row>
    <row r="263" spans="22:58" x14ac:dyDescent="0.3">
      <c r="V263" s="29">
        <v>3.5900000000000101</v>
      </c>
      <c r="W263" s="38">
        <f t="shared" si="169"/>
        <v>38904.514499429002</v>
      </c>
      <c r="X263" s="30">
        <f t="shared" si="203"/>
        <v>2.6066753699001226</v>
      </c>
      <c r="Y263" s="31">
        <f t="shared" si="170"/>
        <v>-26.674928829979315</v>
      </c>
      <c r="Z263" s="31">
        <f t="shared" si="171"/>
        <v>-87.342140860652023</v>
      </c>
      <c r="AA263" s="31">
        <f t="shared" si="172"/>
        <v>0.68996127317247524</v>
      </c>
      <c r="AB263" s="31">
        <f t="shared" si="173"/>
        <v>-22.536089178138738</v>
      </c>
      <c r="AC263" s="31">
        <f t="shared" si="174"/>
        <v>5.6949403835731285E-2</v>
      </c>
      <c r="AD263" s="31">
        <f t="shared" si="175"/>
        <v>6.5539086845393228</v>
      </c>
      <c r="AE263" s="31">
        <f t="shared" si="176"/>
        <v>-23.321342783070985</v>
      </c>
      <c r="AF263" s="31">
        <f t="shared" si="177"/>
        <v>-103.32432135425144</v>
      </c>
      <c r="AG263" s="31">
        <f t="shared" si="200"/>
        <v>92.110410468749379</v>
      </c>
      <c r="AH263" s="31">
        <f t="shared" si="178"/>
        <v>-105.39813607481618</v>
      </c>
      <c r="AI263" s="31">
        <f t="shared" si="179"/>
        <v>-89.999692237409633</v>
      </c>
      <c r="AJ263" s="31">
        <f t="shared" si="180"/>
        <v>24.171129510679762</v>
      </c>
      <c r="AK263" s="31">
        <f t="shared" si="181"/>
        <v>86.453143874034438</v>
      </c>
      <c r="AL263" s="32">
        <f t="shared" si="182"/>
        <v>-0.9307551685368064</v>
      </c>
      <c r="AM263" s="31">
        <f t="shared" si="183"/>
        <v>-26.053479536162794</v>
      </c>
      <c r="AN263" s="31">
        <f t="shared" si="184"/>
        <v>9.9526487360761546</v>
      </c>
      <c r="AO263" s="31">
        <f t="shared" si="185"/>
        <v>-29.600027899537988</v>
      </c>
      <c r="AP263" s="30">
        <f t="shared" si="201"/>
        <v>23.609121289162623</v>
      </c>
      <c r="AQ263" s="30">
        <f t="shared" si="202"/>
        <v>-27.95880017344075</v>
      </c>
      <c r="AR263" s="31">
        <f t="shared" si="186"/>
        <v>-17.71837293127296</v>
      </c>
      <c r="AS263" s="33">
        <f t="shared" si="187"/>
        <v>-132.92434925378942</v>
      </c>
      <c r="AT263" s="31">
        <f t="shared" si="188"/>
        <v>6.5799920352547764E-11</v>
      </c>
      <c r="AU263" s="31">
        <f t="shared" si="189"/>
        <v>2.2301950986821186E-4</v>
      </c>
      <c r="AV263" s="32">
        <f t="shared" si="190"/>
        <v>-1.0414736638775564E-13</v>
      </c>
      <c r="AW263" s="31">
        <f t="shared" si="191"/>
        <v>-8.9207803947734538E-6</v>
      </c>
      <c r="AX263" s="34">
        <f t="shared" si="192"/>
        <v>6.5695772986160014E-11</v>
      </c>
      <c r="AY263" s="35">
        <f t="shared" si="193"/>
        <v>2.1409872947343841E-4</v>
      </c>
      <c r="AZ263" s="10">
        <f t="shared" si="194"/>
        <v>-17.718372931207263</v>
      </c>
      <c r="BA263" s="10">
        <f t="shared" si="195"/>
        <v>-132.92413515505993</v>
      </c>
      <c r="BB263" s="10">
        <f t="shared" si="196"/>
        <v>47.075864844940071</v>
      </c>
      <c r="BC263" s="37"/>
      <c r="BD263" s="46">
        <f t="shared" si="197"/>
        <v>-18</v>
      </c>
      <c r="BE263" s="46">
        <f t="shared" si="198"/>
        <v>-133</v>
      </c>
      <c r="BF263" s="46">
        <f t="shared" si="199"/>
        <v>47</v>
      </c>
    </row>
    <row r="264" spans="22:58" x14ac:dyDescent="0.3">
      <c r="V264" s="29">
        <v>3.6000000000000099</v>
      </c>
      <c r="W264" s="36">
        <f t="shared" si="169"/>
        <v>39810.717055350688</v>
      </c>
      <c r="X264" s="30">
        <f t="shared" si="203"/>
        <v>2.6066753699001226</v>
      </c>
      <c r="Y264" s="31">
        <f t="shared" si="170"/>
        <v>-26.87450849405873</v>
      </c>
      <c r="Z264" s="31">
        <f t="shared" si="171"/>
        <v>-87.402557300184753</v>
      </c>
      <c r="AA264" s="31">
        <f t="shared" si="172"/>
        <v>0.71992310668258974</v>
      </c>
      <c r="AB264" s="31">
        <f t="shared" si="173"/>
        <v>-23.006910509952061</v>
      </c>
      <c r="AC264" s="31">
        <f t="shared" si="174"/>
        <v>5.9615007621974254E-2</v>
      </c>
      <c r="AD264" s="31">
        <f t="shared" si="175"/>
        <v>6.7051944007203792</v>
      </c>
      <c r="AE264" s="31">
        <f t="shared" si="176"/>
        <v>-23.488295009854042</v>
      </c>
      <c r="AF264" s="31">
        <f t="shared" si="177"/>
        <v>-103.70427340941644</v>
      </c>
      <c r="AG264" s="31">
        <f t="shared" si="200"/>
        <v>92.110410468749379</v>
      </c>
      <c r="AH264" s="31">
        <f t="shared" si="178"/>
        <v>-105.59813607481054</v>
      </c>
      <c r="AI264" s="31">
        <f t="shared" si="179"/>
        <v>-89.999699242941489</v>
      </c>
      <c r="AJ264" s="31">
        <f t="shared" si="180"/>
        <v>24.370381353535116</v>
      </c>
      <c r="AK264" s="31">
        <f t="shared" si="181"/>
        <v>86.533681035510085</v>
      </c>
      <c r="AL264" s="32">
        <f t="shared" si="182"/>
        <v>-0.97005999283493949</v>
      </c>
      <c r="AM264" s="31">
        <f t="shared" si="183"/>
        <v>-26.577710996737835</v>
      </c>
      <c r="AN264" s="31">
        <f t="shared" si="184"/>
        <v>9.9125957546390158</v>
      </c>
      <c r="AO264" s="31">
        <f t="shared" si="185"/>
        <v>-30.043729204169239</v>
      </c>
      <c r="AP264" s="30">
        <f t="shared" si="201"/>
        <v>23.609121289162623</v>
      </c>
      <c r="AQ264" s="30">
        <f t="shared" si="202"/>
        <v>-27.95880017344075</v>
      </c>
      <c r="AR264" s="31">
        <f t="shared" si="186"/>
        <v>-17.925378139493155</v>
      </c>
      <c r="AS264" s="33">
        <f t="shared" si="187"/>
        <v>-133.7480026135857</v>
      </c>
      <c r="AT264" s="31">
        <f t="shared" si="188"/>
        <v>6.8901197484959077E-11</v>
      </c>
      <c r="AU264" s="31">
        <f t="shared" si="189"/>
        <v>2.2821430158997535E-4</v>
      </c>
      <c r="AV264" s="32">
        <f t="shared" si="190"/>
        <v>-1.0993333118707543E-13</v>
      </c>
      <c r="AW264" s="31">
        <f t="shared" si="191"/>
        <v>-9.1285720636472121E-6</v>
      </c>
      <c r="AX264" s="34">
        <f t="shared" si="192"/>
        <v>6.8791264153772005E-11</v>
      </c>
      <c r="AY264" s="35">
        <f t="shared" si="193"/>
        <v>2.1908572952632812E-4</v>
      </c>
      <c r="AZ264" s="10">
        <f t="shared" si="194"/>
        <v>-17.925378139424364</v>
      </c>
      <c r="BA264" s="10">
        <f t="shared" si="195"/>
        <v>-133.74778352785617</v>
      </c>
      <c r="BB264" s="10">
        <f t="shared" si="196"/>
        <v>46.252216472143829</v>
      </c>
      <c r="BC264" s="48"/>
      <c r="BD264" s="46">
        <f t="shared" si="197"/>
        <v>-18</v>
      </c>
      <c r="BE264" s="46">
        <f t="shared" si="198"/>
        <v>-134</v>
      </c>
      <c r="BF264" s="46">
        <f t="shared" si="199"/>
        <v>46</v>
      </c>
    </row>
    <row r="265" spans="22:58" x14ac:dyDescent="0.3">
      <c r="V265" s="29">
        <v>3.6100000000000101</v>
      </c>
      <c r="W265" s="38">
        <f t="shared" si="169"/>
        <v>40738.02778041226</v>
      </c>
      <c r="X265" s="30">
        <f t="shared" si="203"/>
        <v>2.6066753699001226</v>
      </c>
      <c r="Y265" s="31">
        <f t="shared" si="170"/>
        <v>-27.074107038390089</v>
      </c>
      <c r="Z265" s="31">
        <f t="shared" si="171"/>
        <v>-87.461604079447866</v>
      </c>
      <c r="AA265" s="31">
        <f t="shared" si="172"/>
        <v>0.75107701442488117</v>
      </c>
      <c r="AB265" s="31">
        <f t="shared" si="173"/>
        <v>-23.485320790093109</v>
      </c>
      <c r="AC265" s="31">
        <f t="shared" si="174"/>
        <v>6.2404484988158537E-2</v>
      </c>
      <c r="AD265" s="31">
        <f t="shared" si="175"/>
        <v>6.8599068261406648</v>
      </c>
      <c r="AE265" s="31">
        <f t="shared" si="176"/>
        <v>-23.653950169076928</v>
      </c>
      <c r="AF265" s="31">
        <f t="shared" si="177"/>
        <v>-104.08701804340032</v>
      </c>
      <c r="AG265" s="31">
        <f t="shared" si="200"/>
        <v>92.110410468749379</v>
      </c>
      <c r="AH265" s="31">
        <f t="shared" si="178"/>
        <v>-105.79813607480516</v>
      </c>
      <c r="AI265" s="31">
        <f t="shared" si="179"/>
        <v>-89.999706089007944</v>
      </c>
      <c r="AJ265" s="31">
        <f t="shared" si="180"/>
        <v>24.569666748674614</v>
      </c>
      <c r="AK265" s="31">
        <f t="shared" si="181"/>
        <v>86.612398201598012</v>
      </c>
      <c r="AL265" s="32">
        <f t="shared" si="182"/>
        <v>-1.0108394585481353</v>
      </c>
      <c r="AM265" s="31">
        <f t="shared" si="183"/>
        <v>-27.109230292986624</v>
      </c>
      <c r="AN265" s="31">
        <f t="shared" si="184"/>
        <v>9.8711016840707</v>
      </c>
      <c r="AO265" s="31">
        <f t="shared" si="185"/>
        <v>-30.496538180396556</v>
      </c>
      <c r="AP265" s="30">
        <f t="shared" si="201"/>
        <v>23.609121289162623</v>
      </c>
      <c r="AQ265" s="30">
        <f t="shared" si="202"/>
        <v>-27.95880017344075</v>
      </c>
      <c r="AR265" s="31">
        <f t="shared" si="186"/>
        <v>-18.132527369284354</v>
      </c>
      <c r="AS265" s="33">
        <f t="shared" si="187"/>
        <v>-134.58355622379688</v>
      </c>
      <c r="AT265" s="31">
        <f t="shared" si="188"/>
        <v>7.214712373735109E-11</v>
      </c>
      <c r="AU265" s="31">
        <f t="shared" si="189"/>
        <v>2.3353009555521017E-4</v>
      </c>
      <c r="AV265" s="32">
        <f t="shared" si="190"/>
        <v>-1.1571929598639523E-13</v>
      </c>
      <c r="AW265" s="31">
        <f t="shared" si="191"/>
        <v>-9.3412038222600503E-6</v>
      </c>
      <c r="AX265" s="34">
        <f t="shared" si="192"/>
        <v>7.2031404441364697E-11</v>
      </c>
      <c r="AY265" s="35">
        <f t="shared" si="193"/>
        <v>2.2418889173295012E-4</v>
      </c>
      <c r="AZ265" s="10">
        <f t="shared" si="194"/>
        <v>-18.132527369212323</v>
      </c>
      <c r="BA265" s="10">
        <f t="shared" si="195"/>
        <v>-134.58333203490514</v>
      </c>
      <c r="BB265" s="10">
        <f t="shared" si="196"/>
        <v>45.416667965094859</v>
      </c>
      <c r="BC265" s="37"/>
      <c r="BD265" s="46">
        <f t="shared" si="197"/>
        <v>-18</v>
      </c>
      <c r="BE265" s="46">
        <f t="shared" si="198"/>
        <v>-135</v>
      </c>
      <c r="BF265" s="46">
        <f t="shared" si="199"/>
        <v>45</v>
      </c>
    </row>
    <row r="266" spans="22:58" x14ac:dyDescent="0.3">
      <c r="V266" s="29">
        <v>3.6200000000000099</v>
      </c>
      <c r="W266" s="38">
        <f t="shared" si="169"/>
        <v>41686.938347034535</v>
      </c>
      <c r="X266" s="30">
        <f t="shared" si="203"/>
        <v>2.6066753699001226</v>
      </c>
      <c r="Y266" s="31">
        <f t="shared" si="170"/>
        <v>-27.273723616557568</v>
      </c>
      <c r="Z266" s="31">
        <f t="shared" si="171"/>
        <v>-87.519312003852136</v>
      </c>
      <c r="AA266" s="31">
        <f t="shared" si="172"/>
        <v>0.7834613909470467</v>
      </c>
      <c r="AB266" s="31">
        <f t="shared" si="173"/>
        <v>-23.971306780683385</v>
      </c>
      <c r="AC266" s="31">
        <f t="shared" si="174"/>
        <v>6.5323507310939027E-2</v>
      </c>
      <c r="AD266" s="31">
        <f t="shared" si="175"/>
        <v>7.0181189620798072</v>
      </c>
      <c r="AE266" s="31">
        <f t="shared" si="176"/>
        <v>-23.818263348399459</v>
      </c>
      <c r="AF266" s="31">
        <f t="shared" si="177"/>
        <v>-104.4724998224557</v>
      </c>
      <c r="AG266" s="31">
        <f t="shared" si="200"/>
        <v>92.110410468749379</v>
      </c>
      <c r="AH266" s="31">
        <f t="shared" si="178"/>
        <v>-105.9981360748</v>
      </c>
      <c r="AI266" s="31">
        <f t="shared" si="179"/>
        <v>-89.999712779238919</v>
      </c>
      <c r="AJ266" s="31">
        <f t="shared" si="180"/>
        <v>24.768984196548658</v>
      </c>
      <c r="AK266" s="31">
        <f t="shared" si="181"/>
        <v>86.689335919862486</v>
      </c>
      <c r="AL266" s="32">
        <f t="shared" si="182"/>
        <v>-1.0531343284922061</v>
      </c>
      <c r="AM266" s="31">
        <f t="shared" si="183"/>
        <v>-27.64795325756025</v>
      </c>
      <c r="AN266" s="31">
        <f t="shared" si="184"/>
        <v>9.8281242620058293</v>
      </c>
      <c r="AO266" s="31">
        <f t="shared" si="185"/>
        <v>-30.958330116936683</v>
      </c>
      <c r="AP266" s="30">
        <f t="shared" si="201"/>
        <v>23.609121289162623</v>
      </c>
      <c r="AQ266" s="30">
        <f t="shared" si="202"/>
        <v>-27.95880017344075</v>
      </c>
      <c r="AR266" s="31">
        <f t="shared" si="186"/>
        <v>-18.339817970671756</v>
      </c>
      <c r="AS266" s="33">
        <f t="shared" si="187"/>
        <v>-135.4308299393924</v>
      </c>
      <c r="AT266" s="31">
        <f t="shared" si="188"/>
        <v>7.5549271039322162E-11</v>
      </c>
      <c r="AU266" s="31">
        <f t="shared" si="189"/>
        <v>2.3896971026823898E-4</v>
      </c>
      <c r="AV266" s="32">
        <f t="shared" si="190"/>
        <v>-1.1957660585260842E-13</v>
      </c>
      <c r="AW266" s="31">
        <f t="shared" si="191"/>
        <v>-9.5587884107848971E-6</v>
      </c>
      <c r="AX266" s="34">
        <f t="shared" si="192"/>
        <v>7.5429694433469559E-11</v>
      </c>
      <c r="AY266" s="35">
        <f t="shared" si="193"/>
        <v>2.2941092185745408E-4</v>
      </c>
      <c r="AZ266" s="10">
        <f t="shared" si="194"/>
        <v>-18.339817970596325</v>
      </c>
      <c r="BA266" s="10">
        <f t="shared" si="195"/>
        <v>-135.43060052847053</v>
      </c>
      <c r="BB266" s="10">
        <f t="shared" si="196"/>
        <v>44.569399471529465</v>
      </c>
      <c r="BC266" s="37"/>
      <c r="BD266" s="46">
        <f t="shared" si="197"/>
        <v>-18</v>
      </c>
      <c r="BE266" s="46">
        <f t="shared" si="198"/>
        <v>-135</v>
      </c>
      <c r="BF266" s="46">
        <f t="shared" si="199"/>
        <v>45</v>
      </c>
    </row>
    <row r="267" spans="22:58" x14ac:dyDescent="0.3">
      <c r="V267" s="29">
        <v>3.6300000000000101</v>
      </c>
      <c r="W267" s="36">
        <f t="shared" si="169"/>
        <v>42657.95188016029</v>
      </c>
      <c r="X267" s="30">
        <f t="shared" si="203"/>
        <v>2.6066753699001226</v>
      </c>
      <c r="Y267" s="31">
        <f t="shared" si="170"/>
        <v>-27.473357419947678</v>
      </c>
      <c r="Z267" s="31">
        <f t="shared" si="171"/>
        <v>-87.575711202307232</v>
      </c>
      <c r="AA267" s="31">
        <f t="shared" si="172"/>
        <v>0.81711514783935413</v>
      </c>
      <c r="AB267" s="31">
        <f t="shared" si="173"/>
        <v>-24.464846382765579</v>
      </c>
      <c r="AC267" s="31">
        <f t="shared" si="174"/>
        <v>6.8377997537062044E-2</v>
      </c>
      <c r="AD267" s="31">
        <f t="shared" si="175"/>
        <v>7.1799050387128078</v>
      </c>
      <c r="AE267" s="31">
        <f t="shared" si="176"/>
        <v>-23.981188904671139</v>
      </c>
      <c r="AF267" s="31">
        <f t="shared" si="177"/>
        <v>-104.86065254636</v>
      </c>
      <c r="AG267" s="31">
        <f t="shared" si="200"/>
        <v>92.110410468749379</v>
      </c>
      <c r="AH267" s="31">
        <f t="shared" si="178"/>
        <v>-106.19813607479509</v>
      </c>
      <c r="AI267" s="31">
        <f t="shared" si="179"/>
        <v>-89.999719317181643</v>
      </c>
      <c r="AJ267" s="31">
        <f t="shared" si="180"/>
        <v>24.968332264174716</v>
      </c>
      <c r="AK267" s="31">
        <f t="shared" si="181"/>
        <v>86.764533873226796</v>
      </c>
      <c r="AL267" s="32">
        <f t="shared" si="182"/>
        <v>-1.0969854058543356</v>
      </c>
      <c r="AM267" s="31">
        <f t="shared" si="183"/>
        <v>-28.193784463881272</v>
      </c>
      <c r="AN267" s="31">
        <f t="shared" si="184"/>
        <v>9.7836212522746724</v>
      </c>
      <c r="AO267" s="31">
        <f t="shared" si="185"/>
        <v>-31.42896990783612</v>
      </c>
      <c r="AP267" s="30">
        <f t="shared" si="201"/>
        <v>23.609121289162623</v>
      </c>
      <c r="AQ267" s="30">
        <f t="shared" si="202"/>
        <v>-27.95880017344075</v>
      </c>
      <c r="AR267" s="31">
        <f t="shared" si="186"/>
        <v>-18.547246536674592</v>
      </c>
      <c r="AS267" s="33">
        <f t="shared" si="187"/>
        <v>-136.28962245419612</v>
      </c>
      <c r="AT267" s="31">
        <f t="shared" si="188"/>
        <v>7.9109568045805212E-11</v>
      </c>
      <c r="AU267" s="31">
        <f t="shared" si="189"/>
        <v>2.4453602988478438E-4</v>
      </c>
      <c r="AV267" s="32">
        <f t="shared" si="190"/>
        <v>-1.2729122558503483E-13</v>
      </c>
      <c r="AW267" s="31">
        <f t="shared" si="191"/>
        <v>-9.7814411954506686E-6</v>
      </c>
      <c r="AX267" s="34">
        <f t="shared" si="192"/>
        <v>7.8982276820220176E-11</v>
      </c>
      <c r="AY267" s="35">
        <f t="shared" si="193"/>
        <v>2.3475458868933371E-4</v>
      </c>
      <c r="AZ267" s="10">
        <f t="shared" si="194"/>
        <v>-18.547246536595608</v>
      </c>
      <c r="BA267" s="10">
        <f t="shared" si="195"/>
        <v>-136.28938769960743</v>
      </c>
      <c r="BB267" s="10">
        <f t="shared" si="196"/>
        <v>43.710612300392569</v>
      </c>
      <c r="BC267" s="48"/>
      <c r="BD267" s="46">
        <f t="shared" si="197"/>
        <v>-19</v>
      </c>
      <c r="BE267" s="46">
        <f t="shared" si="198"/>
        <v>-136</v>
      </c>
      <c r="BF267" s="46">
        <f t="shared" si="199"/>
        <v>44</v>
      </c>
    </row>
    <row r="268" spans="22:58" x14ac:dyDescent="0.3">
      <c r="V268" s="29">
        <v>3.6400000000000099</v>
      </c>
      <c r="W268" s="38">
        <f t="shared" si="169"/>
        <v>43651.583224017639</v>
      </c>
      <c r="X268" s="30">
        <f t="shared" si="203"/>
        <v>2.6066753699001226</v>
      </c>
      <c r="Y268" s="31">
        <f t="shared" si="170"/>
        <v>-27.673007676073503</v>
      </c>
      <c r="Z268" s="31">
        <f t="shared" si="171"/>
        <v>-87.630831140982423</v>
      </c>
      <c r="AA268" s="31">
        <f t="shared" si="172"/>
        <v>0.85207766185273381</v>
      </c>
      <c r="AB268" s="31">
        <f t="shared" si="173"/>
        <v>-24.965908256376441</v>
      </c>
      <c r="AC268" s="31">
        <f t="shared" si="174"/>
        <v>7.1574140575725698E-2</v>
      </c>
      <c r="AD268" s="31">
        <f t="shared" si="175"/>
        <v>7.3453405119163921</v>
      </c>
      <c r="AE268" s="31">
        <f t="shared" si="176"/>
        <v>-24.14268050374492</v>
      </c>
      <c r="AF268" s="31">
        <f t="shared" si="177"/>
        <v>-105.25139888544247</v>
      </c>
      <c r="AG268" s="31">
        <f t="shared" si="200"/>
        <v>92.110410468749379</v>
      </c>
      <c r="AH268" s="31">
        <f t="shared" si="178"/>
        <v>-106.3981360747904</v>
      </c>
      <c r="AI268" s="31">
        <f t="shared" si="179"/>
        <v>-89.999725706302613</v>
      </c>
      <c r="AJ268" s="31">
        <f t="shared" si="180"/>
        <v>25.16770958222196</v>
      </c>
      <c r="AK268" s="31">
        <f t="shared" si="181"/>
        <v>86.838030895808956</v>
      </c>
      <c r="AL268" s="32">
        <f t="shared" si="182"/>
        <v>-1.1424334475903148</v>
      </c>
      <c r="AM268" s="31">
        <f t="shared" si="183"/>
        <v>-28.746616975003615</v>
      </c>
      <c r="AN268" s="31">
        <f t="shared" si="184"/>
        <v>9.7375505285906225</v>
      </c>
      <c r="AO268" s="31">
        <f t="shared" si="185"/>
        <v>-31.908311785497272</v>
      </c>
      <c r="AP268" s="30">
        <f t="shared" si="201"/>
        <v>23.609121289162623</v>
      </c>
      <c r="AQ268" s="30">
        <f t="shared" si="202"/>
        <v>-27.95880017344075</v>
      </c>
      <c r="AR268" s="31">
        <f t="shared" si="186"/>
        <v>-18.754808859432423</v>
      </c>
      <c r="AS268" s="33">
        <f t="shared" si="187"/>
        <v>-137.15971067093975</v>
      </c>
      <c r="AT268" s="31">
        <f t="shared" si="188"/>
        <v>8.2835729376532361E-11</v>
      </c>
      <c r="AU268" s="31">
        <f t="shared" si="189"/>
        <v>2.5023200574118528E-4</v>
      </c>
      <c r="AV268" s="32">
        <f t="shared" si="190"/>
        <v>-1.3114853545124805E-13</v>
      </c>
      <c r="AW268" s="31">
        <f t="shared" si="191"/>
        <v>-1.0009280229710947E-5</v>
      </c>
      <c r="AX268" s="34">
        <f t="shared" si="192"/>
        <v>8.2704580841081115E-11</v>
      </c>
      <c r="AY268" s="35">
        <f t="shared" si="193"/>
        <v>2.4022272551147433E-4</v>
      </c>
      <c r="AZ268" s="10">
        <f t="shared" si="194"/>
        <v>-18.754808859349719</v>
      </c>
      <c r="BA268" s="10">
        <f t="shared" si="195"/>
        <v>-137.15947044821422</v>
      </c>
      <c r="BB268" s="10">
        <f t="shared" si="196"/>
        <v>42.840529551785778</v>
      </c>
      <c r="BC268" s="37"/>
      <c r="BD268" s="46">
        <f t="shared" si="197"/>
        <v>-19</v>
      </c>
      <c r="BE268" s="46">
        <f t="shared" si="198"/>
        <v>-137</v>
      </c>
      <c r="BF268" s="46">
        <f t="shared" si="199"/>
        <v>43</v>
      </c>
    </row>
    <row r="269" spans="22:58" x14ac:dyDescent="0.3">
      <c r="V269" s="29">
        <v>3.6500000000000101</v>
      </c>
      <c r="W269" s="38">
        <f t="shared" si="169"/>
        <v>44668.359215097371</v>
      </c>
      <c r="X269" s="30">
        <f t="shared" si="203"/>
        <v>2.6066753699001226</v>
      </c>
      <c r="Y269" s="31">
        <f t="shared" si="170"/>
        <v>-27.87267364697216</v>
      </c>
      <c r="Z269" s="31">
        <f t="shared" si="171"/>
        <v>-87.684700636862146</v>
      </c>
      <c r="AA269" s="31">
        <f t="shared" si="172"/>
        <v>0.88838871814116471</v>
      </c>
      <c r="AB269" s="31">
        <f t="shared" si="173"/>
        <v>-25.474451449982428</v>
      </c>
      <c r="AC269" s="31">
        <f t="shared" si="174"/>
        <v>7.4918394046993186E-2</v>
      </c>
      <c r="AD269" s="31">
        <f t="shared" si="175"/>
        <v>7.5145020579491257</v>
      </c>
      <c r="AE269" s="31">
        <f t="shared" si="176"/>
        <v>-24.302691164883878</v>
      </c>
      <c r="AF269" s="31">
        <f t="shared" si="177"/>
        <v>-105.64465002889544</v>
      </c>
      <c r="AG269" s="31">
        <f t="shared" si="200"/>
        <v>92.110410468749379</v>
      </c>
      <c r="AH269" s="31">
        <f t="shared" si="178"/>
        <v>-106.59813607478591</v>
      </c>
      <c r="AI269" s="31">
        <f t="shared" si="179"/>
        <v>-89.999731949989439</v>
      </c>
      <c r="AJ269" s="31">
        <f t="shared" si="180"/>
        <v>25.367114842220136</v>
      </c>
      <c r="AK269" s="31">
        <f t="shared" si="181"/>
        <v>86.909864988648678</v>
      </c>
      <c r="AL269" s="32">
        <f t="shared" si="182"/>
        <v>-1.189519073333293</v>
      </c>
      <c r="AM269" s="31">
        <f t="shared" si="183"/>
        <v>-29.306332122971142</v>
      </c>
      <c r="AN269" s="31">
        <f t="shared" si="184"/>
        <v>9.6898701628503083</v>
      </c>
      <c r="AO269" s="31">
        <f t="shared" si="185"/>
        <v>-32.396199084311903</v>
      </c>
      <c r="AP269" s="30">
        <f t="shared" si="201"/>
        <v>23.609121289162623</v>
      </c>
      <c r="AQ269" s="30">
        <f t="shared" si="202"/>
        <v>-27.95880017344075</v>
      </c>
      <c r="AR269" s="31">
        <f t="shared" si="186"/>
        <v>-18.962499886311697</v>
      </c>
      <c r="AS269" s="33">
        <f t="shared" si="187"/>
        <v>-138.04084911320734</v>
      </c>
      <c r="AT269" s="31">
        <f t="shared" si="188"/>
        <v>8.6741255616035068E-11</v>
      </c>
      <c r="AU269" s="31">
        <f t="shared" si="189"/>
        <v>2.5606065791923554E-4</v>
      </c>
      <c r="AV269" s="32">
        <f t="shared" si="190"/>
        <v>-1.3886315518367446E-13</v>
      </c>
      <c r="AW269" s="31">
        <f t="shared" si="191"/>
        <v>-1.0242426316837502E-5</v>
      </c>
      <c r="AX269" s="34">
        <f t="shared" si="192"/>
        <v>8.6602392460851388E-11</v>
      </c>
      <c r="AY269" s="35">
        <f t="shared" si="193"/>
        <v>2.4581823160239804E-4</v>
      </c>
      <c r="AZ269" s="10">
        <f t="shared" si="194"/>
        <v>-18.962499886225096</v>
      </c>
      <c r="BA269" s="10">
        <f t="shared" si="195"/>
        <v>-138.04060329497574</v>
      </c>
      <c r="BB269" s="10">
        <f t="shared" si="196"/>
        <v>41.959396705024261</v>
      </c>
      <c r="BC269" s="37"/>
      <c r="BD269" s="46">
        <f t="shared" si="197"/>
        <v>-19</v>
      </c>
      <c r="BE269" s="46">
        <f t="shared" si="198"/>
        <v>-138</v>
      </c>
      <c r="BF269" s="46">
        <f t="shared" si="199"/>
        <v>42</v>
      </c>
    </row>
    <row r="270" spans="22:58" x14ac:dyDescent="0.3">
      <c r="V270" s="29">
        <v>3.6600000000000099</v>
      </c>
      <c r="W270" s="36">
        <f t="shared" si="169"/>
        <v>45708.818961488585</v>
      </c>
      <c r="X270" s="30">
        <f t="shared" si="203"/>
        <v>2.6066753699001226</v>
      </c>
      <c r="Y270" s="31">
        <f t="shared" si="170"/>
        <v>-28.072354627672294</v>
      </c>
      <c r="Z270" s="31">
        <f t="shared" si="171"/>
        <v>-87.737347871094215</v>
      </c>
      <c r="AA270" s="31">
        <f t="shared" si="172"/>
        <v>0.92608844856800276</v>
      </c>
      <c r="AB270" s="31">
        <f t="shared" si="173"/>
        <v>-25.990425041925668</v>
      </c>
      <c r="AC270" s="31">
        <f t="shared" si="174"/>
        <v>7.8417499391250159E-2</v>
      </c>
      <c r="AD270" s="31">
        <f t="shared" si="175"/>
        <v>7.6874675658347806</v>
      </c>
      <c r="AE270" s="31">
        <f t="shared" si="176"/>
        <v>-24.461173309812917</v>
      </c>
      <c r="AF270" s="31">
        <f t="shared" si="177"/>
        <v>-106.04030534718511</v>
      </c>
      <c r="AG270" s="31">
        <f t="shared" si="200"/>
        <v>92.110410468749379</v>
      </c>
      <c r="AH270" s="31">
        <f t="shared" si="178"/>
        <v>-106.79813607478165</v>
      </c>
      <c r="AI270" s="31">
        <f t="shared" si="179"/>
        <v>-89.999738051552598</v>
      </c>
      <c r="AJ270" s="31">
        <f t="shared" si="180"/>
        <v>25.566546793887667</v>
      </c>
      <c r="AK270" s="31">
        <f t="shared" si="181"/>
        <v>86.980073335311516</v>
      </c>
      <c r="AL270" s="32">
        <f t="shared" si="182"/>
        <v>-1.2382826700488103</v>
      </c>
      <c r="AM270" s="31">
        <f t="shared" si="183"/>
        <v>-29.872799321842827</v>
      </c>
      <c r="AN270" s="31">
        <f t="shared" si="184"/>
        <v>9.6405385178065828</v>
      </c>
      <c r="AO270" s="31">
        <f t="shared" si="185"/>
        <v>-32.892464038083908</v>
      </c>
      <c r="AP270" s="30">
        <f t="shared" si="201"/>
        <v>23.609121289162623</v>
      </c>
      <c r="AQ270" s="30">
        <f t="shared" si="202"/>
        <v>-27.95880017344075</v>
      </c>
      <c r="AR270" s="31">
        <f t="shared" si="186"/>
        <v>-19.170313676284461</v>
      </c>
      <c r="AS270" s="33">
        <f t="shared" si="187"/>
        <v>-138.93276938526901</v>
      </c>
      <c r="AT270" s="31">
        <f t="shared" si="188"/>
        <v>9.082807541924612E-11</v>
      </c>
      <c r="AU270" s="31">
        <f t="shared" si="189"/>
        <v>2.6202507684747086E-4</v>
      </c>
      <c r="AV270" s="32">
        <f t="shared" si="190"/>
        <v>-1.4657777491610089E-13</v>
      </c>
      <c r="AW270" s="31">
        <f t="shared" si="191"/>
        <v>-1.0481003073971785E-5</v>
      </c>
      <c r="AX270" s="34">
        <f t="shared" si="192"/>
        <v>9.068149764433002E-11</v>
      </c>
      <c r="AY270" s="35">
        <f t="shared" si="193"/>
        <v>2.5154407377349906E-4</v>
      </c>
      <c r="AZ270" s="10">
        <f t="shared" si="194"/>
        <v>-19.170313676193778</v>
      </c>
      <c r="BA270" s="10">
        <f t="shared" si="195"/>
        <v>-138.93251784119525</v>
      </c>
      <c r="BB270" s="10">
        <f t="shared" si="196"/>
        <v>41.067482158804751</v>
      </c>
      <c r="BC270" s="48"/>
      <c r="BD270" s="46">
        <f t="shared" si="197"/>
        <v>-19</v>
      </c>
      <c r="BE270" s="46">
        <f t="shared" si="198"/>
        <v>-139</v>
      </c>
      <c r="BF270" s="46">
        <f t="shared" si="199"/>
        <v>41</v>
      </c>
    </row>
    <row r="271" spans="22:58" x14ac:dyDescent="0.3">
      <c r="V271" s="29">
        <v>3.6700000000000101</v>
      </c>
      <c r="W271" s="38">
        <f t="shared" si="169"/>
        <v>46773.514128720919</v>
      </c>
      <c r="X271" s="30">
        <f t="shared" si="203"/>
        <v>2.6066753699001226</v>
      </c>
      <c r="Y271" s="31">
        <f t="shared" si="170"/>
        <v>-28.272049944728725</v>
      </c>
      <c r="Z271" s="31">
        <f t="shared" si="171"/>
        <v>-87.788800402128373</v>
      </c>
      <c r="AA271" s="31">
        <f t="shared" si="172"/>
        <v>0.96521726504792305</v>
      </c>
      <c r="AB271" s="31">
        <f t="shared" si="173"/>
        <v>-26.513767796663959</v>
      </c>
      <c r="AC271" s="31">
        <f t="shared" si="174"/>
        <v>8.2078493343864578E-2</v>
      </c>
      <c r="AD271" s="31">
        <f t="shared" si="175"/>
        <v>7.8643161272688218</v>
      </c>
      <c r="AE271" s="31">
        <f t="shared" si="176"/>
        <v>-24.618078816436814</v>
      </c>
      <c r="AF271" s="31">
        <f t="shared" si="177"/>
        <v>-106.43825207152351</v>
      </c>
      <c r="AG271" s="31">
        <f t="shared" si="200"/>
        <v>92.110410468749379</v>
      </c>
      <c r="AH271" s="31">
        <f t="shared" si="178"/>
        <v>-106.99813607477756</v>
      </c>
      <c r="AI271" s="31">
        <f t="shared" si="179"/>
        <v>-89.999744014227232</v>
      </c>
      <c r="AJ271" s="31">
        <f t="shared" si="180"/>
        <v>25.766004242574077</v>
      </c>
      <c r="AK271" s="31">
        <f t="shared" si="181"/>
        <v>87.048692317357961</v>
      </c>
      <c r="AL271" s="32">
        <f t="shared" si="182"/>
        <v>-1.2887642927224239</v>
      </c>
      <c r="AM271" s="31">
        <f t="shared" si="183"/>
        <v>-30.445875917511479</v>
      </c>
      <c r="AN271" s="31">
        <f t="shared" si="184"/>
        <v>9.5895143438234687</v>
      </c>
      <c r="AO271" s="31">
        <f t="shared" si="185"/>
        <v>-33.396927614380751</v>
      </c>
      <c r="AP271" s="30">
        <f t="shared" si="201"/>
        <v>23.609121289162623</v>
      </c>
      <c r="AQ271" s="30">
        <f t="shared" si="202"/>
        <v>-27.95880017344075</v>
      </c>
      <c r="AR271" s="31">
        <f t="shared" si="186"/>
        <v>-19.378243356891474</v>
      </c>
      <c r="AS271" s="33">
        <f t="shared" si="187"/>
        <v>-139.83517968590425</v>
      </c>
      <c r="AT271" s="31">
        <f t="shared" si="188"/>
        <v>9.5109689370696885E-11</v>
      </c>
      <c r="AU271" s="31">
        <f t="shared" si="189"/>
        <v>2.681284249397549E-4</v>
      </c>
      <c r="AV271" s="32">
        <f t="shared" si="190"/>
        <v>-1.5236373971542069E-13</v>
      </c>
      <c r="AW271" s="31">
        <f t="shared" si="191"/>
        <v>-1.0725136997668362E-5</v>
      </c>
      <c r="AX271" s="34">
        <f t="shared" si="192"/>
        <v>9.4957325630981463E-11</v>
      </c>
      <c r="AY271" s="35">
        <f t="shared" si="193"/>
        <v>2.5740328794208653E-4</v>
      </c>
      <c r="AZ271" s="10">
        <f t="shared" si="194"/>
        <v>-19.378243356796517</v>
      </c>
      <c r="BA271" s="10">
        <f t="shared" si="195"/>
        <v>-139.8349222826163</v>
      </c>
      <c r="BB271" s="10">
        <f t="shared" si="196"/>
        <v>40.165077717383696</v>
      </c>
      <c r="BC271" s="37"/>
      <c r="BD271" s="46">
        <f t="shared" si="197"/>
        <v>-19</v>
      </c>
      <c r="BE271" s="46">
        <f t="shared" si="198"/>
        <v>-140</v>
      </c>
      <c r="BF271" s="46">
        <f t="shared" si="199"/>
        <v>40</v>
      </c>
    </row>
    <row r="272" spans="22:58" x14ac:dyDescent="0.3">
      <c r="V272" s="29">
        <v>3.6800000000000099</v>
      </c>
      <c r="W272" s="38">
        <f t="shared" si="169"/>
        <v>47863.009232264958</v>
      </c>
      <c r="X272" s="30">
        <f t="shared" si="203"/>
        <v>2.6066753699001226</v>
      </c>
      <c r="Y272" s="31">
        <f t="shared" si="170"/>
        <v>-28.471758954821308</v>
      </c>
      <c r="Z272" s="31">
        <f t="shared" si="171"/>
        <v>-87.839085178644183</v>
      </c>
      <c r="AA272" s="31">
        <f t="shared" si="172"/>
        <v>1.0058157879313414</v>
      </c>
      <c r="AB272" s="31">
        <f t="shared" si="173"/>
        <v>-27.044407838709354</v>
      </c>
      <c r="AC272" s="31">
        <f t="shared" si="174"/>
        <v>8.5908719778412176E-2</v>
      </c>
      <c r="AD272" s="31">
        <f t="shared" si="175"/>
        <v>8.0451280238578171</v>
      </c>
      <c r="AE272" s="31">
        <f t="shared" si="176"/>
        <v>-24.773359077211431</v>
      </c>
      <c r="AF272" s="31">
        <f t="shared" si="177"/>
        <v>-106.83836499349573</v>
      </c>
      <c r="AG272" s="31">
        <f t="shared" si="200"/>
        <v>92.110410468749379</v>
      </c>
      <c r="AH272" s="31">
        <f t="shared" si="178"/>
        <v>-107.19813607477364</v>
      </c>
      <c r="AI272" s="31">
        <f t="shared" si="179"/>
        <v>-89.999749841174818</v>
      </c>
      <c r="AJ272" s="31">
        <f t="shared" si="180"/>
        <v>25.965486046812277</v>
      </c>
      <c r="AK272" s="31">
        <f t="shared" si="181"/>
        <v>87.115757529666311</v>
      </c>
      <c r="AL272" s="32">
        <f t="shared" si="182"/>
        <v>-1.3410035614187041</v>
      </c>
      <c r="AM272" s="31">
        <f t="shared" si="183"/>
        <v>-31.025407077364211</v>
      </c>
      <c r="AN272" s="31">
        <f t="shared" si="184"/>
        <v>9.5367568793693085</v>
      </c>
      <c r="AO272" s="31">
        <f t="shared" si="185"/>
        <v>-33.909399388872714</v>
      </c>
      <c r="AP272" s="30">
        <f t="shared" si="201"/>
        <v>23.609121289162623</v>
      </c>
      <c r="AQ272" s="30">
        <f t="shared" si="202"/>
        <v>-27.95880017344075</v>
      </c>
      <c r="AR272" s="31">
        <f t="shared" si="186"/>
        <v>-19.586281082120252</v>
      </c>
      <c r="AS272" s="33">
        <f t="shared" si="187"/>
        <v>-140.74776438236844</v>
      </c>
      <c r="AT272" s="31">
        <f t="shared" si="188"/>
        <v>9.9591883435186309E-11</v>
      </c>
      <c r="AU272" s="31">
        <f t="shared" si="189"/>
        <v>2.7437393827203294E-4</v>
      </c>
      <c r="AV272" s="32">
        <f t="shared" si="190"/>
        <v>-1.5814970451474054E-13</v>
      </c>
      <c r="AW272" s="31">
        <f t="shared" si="191"/>
        <v>-1.0974957530965074E-5</v>
      </c>
      <c r="AX272" s="34">
        <f t="shared" si="192"/>
        <v>9.9433733730671566E-11</v>
      </c>
      <c r="AY272" s="35">
        <f t="shared" si="193"/>
        <v>2.6339898074106787E-4</v>
      </c>
      <c r="AZ272" s="10">
        <f t="shared" si="194"/>
        <v>-19.586281082020818</v>
      </c>
      <c r="BA272" s="10">
        <f t="shared" si="195"/>
        <v>-140.74750098338771</v>
      </c>
      <c r="BB272" s="10">
        <f t="shared" si="196"/>
        <v>39.25249901661229</v>
      </c>
      <c r="BC272" s="37"/>
      <c r="BD272" s="46">
        <f t="shared" si="197"/>
        <v>-20</v>
      </c>
      <c r="BE272" s="46">
        <f t="shared" si="198"/>
        <v>-141</v>
      </c>
      <c r="BF272" s="46">
        <f t="shared" si="199"/>
        <v>39</v>
      </c>
    </row>
    <row r="273" spans="22:58" x14ac:dyDescent="0.3">
      <c r="V273" s="29">
        <v>3.6900000000000102</v>
      </c>
      <c r="W273" s="36">
        <f t="shared" si="169"/>
        <v>48977.881936845763</v>
      </c>
      <c r="X273" s="30">
        <f t="shared" si="203"/>
        <v>2.6066753699001226</v>
      </c>
      <c r="Y273" s="31">
        <f t="shared" si="170"/>
        <v>-28.671481043415291</v>
      </c>
      <c r="Z273" s="31">
        <f t="shared" si="171"/>
        <v>-87.888228552266938</v>
      </c>
      <c r="AA273" s="31">
        <f t="shared" si="172"/>
        <v>1.0479247694768392</v>
      </c>
      <c r="AB273" s="31">
        <f t="shared" si="173"/>
        <v>-27.582262347272632</v>
      </c>
      <c r="AC273" s="31">
        <f t="shared" si="174"/>
        <v>8.9915841920764905E-2</v>
      </c>
      <c r="AD273" s="31">
        <f t="shared" si="175"/>
        <v>8.2299847114912232</v>
      </c>
      <c r="AE273" s="31">
        <f t="shared" si="176"/>
        <v>-24.926965062117564</v>
      </c>
      <c r="AF273" s="31">
        <f t="shared" si="177"/>
        <v>-107.24050618804834</v>
      </c>
      <c r="AG273" s="31">
        <f t="shared" si="200"/>
        <v>92.110410468749379</v>
      </c>
      <c r="AH273" s="31">
        <f t="shared" si="178"/>
        <v>-107.39813607476992</v>
      </c>
      <c r="AI273" s="31">
        <f t="shared" si="179"/>
        <v>-89.99975553548488</v>
      </c>
      <c r="AJ273" s="31">
        <f t="shared" si="180"/>
        <v>26.164991115975997</v>
      </c>
      <c r="AK273" s="31">
        <f t="shared" si="181"/>
        <v>87.181303795599135</v>
      </c>
      <c r="AL273" s="32">
        <f t="shared" si="182"/>
        <v>-1.3950395551034513</v>
      </c>
      <c r="AM273" s="31">
        <f t="shared" si="183"/>
        <v>-31.611225722714149</v>
      </c>
      <c r="AN273" s="31">
        <f t="shared" si="184"/>
        <v>9.4822259548520016</v>
      </c>
      <c r="AO273" s="31">
        <f t="shared" si="185"/>
        <v>-34.429677462599898</v>
      </c>
      <c r="AP273" s="30">
        <f t="shared" si="201"/>
        <v>23.609121289162623</v>
      </c>
      <c r="AQ273" s="30">
        <f t="shared" si="202"/>
        <v>-27.95880017344075</v>
      </c>
      <c r="AR273" s="31">
        <f t="shared" si="186"/>
        <v>-19.794417991543689</v>
      </c>
      <c r="AS273" s="33">
        <f t="shared" si="187"/>
        <v>-141.67018365064826</v>
      </c>
      <c r="AT273" s="31">
        <f t="shared" si="188"/>
        <v>1.0428622954231263E-10</v>
      </c>
      <c r="AU273" s="31">
        <f t="shared" si="189"/>
        <v>2.8076492829814232E-4</v>
      </c>
      <c r="AV273" s="32">
        <f t="shared" si="190"/>
        <v>-1.6586432424716698E-13</v>
      </c>
      <c r="AW273" s="31">
        <f t="shared" si="191"/>
        <v>-1.1230597132015442E-5</v>
      </c>
      <c r="AX273" s="34">
        <f t="shared" si="192"/>
        <v>1.0412036521806547E-10</v>
      </c>
      <c r="AY273" s="35">
        <f t="shared" si="193"/>
        <v>2.695343311661269E-4</v>
      </c>
      <c r="AZ273" s="10">
        <f t="shared" si="194"/>
        <v>-19.79441799143957</v>
      </c>
      <c r="BA273" s="10">
        <f t="shared" si="195"/>
        <v>-141.6699141163171</v>
      </c>
      <c r="BB273" s="10">
        <f t="shared" si="196"/>
        <v>38.330085883682898</v>
      </c>
      <c r="BC273" s="48"/>
      <c r="BD273" s="46">
        <f t="shared" si="197"/>
        <v>-20</v>
      </c>
      <c r="BE273" s="46">
        <f t="shared" si="198"/>
        <v>-142</v>
      </c>
      <c r="BF273" s="46">
        <f t="shared" si="199"/>
        <v>38</v>
      </c>
    </row>
    <row r="274" spans="22:58" x14ac:dyDescent="0.3">
      <c r="V274" s="29">
        <v>3.7000000000000099</v>
      </c>
      <c r="W274" s="38">
        <f t="shared" si="169"/>
        <v>50118.7233627284</v>
      </c>
      <c r="X274" s="30">
        <f t="shared" si="203"/>
        <v>2.6066753699001226</v>
      </c>
      <c r="Y274" s="31">
        <f t="shared" si="170"/>
        <v>-28.871215623480587</v>
      </c>
      <c r="Z274" s="31">
        <f t="shared" si="171"/>
        <v>-87.936256290071185</v>
      </c>
      <c r="AA274" s="31">
        <f t="shared" si="172"/>
        <v>1.0915850124988984</v>
      </c>
      <c r="AB274" s="31">
        <f t="shared" si="173"/>
        <v>-28.127237274702189</v>
      </c>
      <c r="AC274" s="31">
        <f t="shared" si="174"/>
        <v>9.410785493529622E-2</v>
      </c>
      <c r="AD274" s="31">
        <f t="shared" si="175"/>
        <v>8.4189688016343851</v>
      </c>
      <c r="AE274" s="31">
        <f t="shared" si="176"/>
        <v>-25.078847386146268</v>
      </c>
      <c r="AF274" s="31">
        <f t="shared" si="177"/>
        <v>-107.644524763139</v>
      </c>
      <c r="AG274" s="31">
        <f t="shared" si="200"/>
        <v>92.110410468749379</v>
      </c>
      <c r="AH274" s="31">
        <f t="shared" si="178"/>
        <v>-107.59813607476637</v>
      </c>
      <c r="AI274" s="31">
        <f t="shared" si="179"/>
        <v>-89.999761100176627</v>
      </c>
      <c r="AJ274" s="31">
        <f t="shared" si="180"/>
        <v>26.364518408038336</v>
      </c>
      <c r="AK274" s="31">
        <f t="shared" si="181"/>
        <v>87.245365182004619</v>
      </c>
      <c r="AL274" s="32">
        <f t="shared" si="182"/>
        <v>-1.4509107026738759</v>
      </c>
      <c r="AM274" s="31">
        <f t="shared" si="183"/>
        <v>-32.203152506773669</v>
      </c>
      <c r="AN274" s="31">
        <f t="shared" si="184"/>
        <v>9.425882099347465</v>
      </c>
      <c r="AO274" s="31">
        <f t="shared" si="185"/>
        <v>-34.957548424945678</v>
      </c>
      <c r="AP274" s="30">
        <f t="shared" si="201"/>
        <v>23.609121289162623</v>
      </c>
      <c r="AQ274" s="30">
        <f t="shared" si="202"/>
        <v>-27.95880017344075</v>
      </c>
      <c r="AR274" s="31">
        <f t="shared" si="186"/>
        <v>-20.00264417107693</v>
      </c>
      <c r="AS274" s="33">
        <f t="shared" si="187"/>
        <v>-142.60207318808469</v>
      </c>
      <c r="AT274" s="31">
        <f t="shared" si="188"/>
        <v>1.0920044231180779E-10</v>
      </c>
      <c r="AU274" s="31">
        <f t="shared" si="189"/>
        <v>2.8730478360558905E-4</v>
      </c>
      <c r="AV274" s="32">
        <f t="shared" si="190"/>
        <v>-1.7357894397959341E-13</v>
      </c>
      <c r="AW274" s="31">
        <f t="shared" si="191"/>
        <v>-1.149219134431973E-5</v>
      </c>
      <c r="AX274" s="34">
        <f t="shared" si="192"/>
        <v>1.090268633678282E-10</v>
      </c>
      <c r="AY274" s="35">
        <f t="shared" si="193"/>
        <v>2.7581259226126933E-4</v>
      </c>
      <c r="AZ274" s="10">
        <f t="shared" si="194"/>
        <v>-20.002644170967905</v>
      </c>
      <c r="BA274" s="10">
        <f t="shared" si="195"/>
        <v>-142.60179737549242</v>
      </c>
      <c r="BB274" s="10">
        <f t="shared" si="196"/>
        <v>37.398202624507576</v>
      </c>
      <c r="BC274" s="37"/>
      <c r="BD274" s="46">
        <f t="shared" si="197"/>
        <v>-20</v>
      </c>
      <c r="BE274" s="46">
        <f t="shared" si="198"/>
        <v>-143</v>
      </c>
      <c r="BF274" s="46">
        <f t="shared" si="199"/>
        <v>37</v>
      </c>
    </row>
    <row r="275" spans="22:58" x14ac:dyDescent="0.3">
      <c r="V275" s="29">
        <v>3.7100000000000102</v>
      </c>
      <c r="W275" s="38">
        <f t="shared" si="169"/>
        <v>51286.138399137766</v>
      </c>
      <c r="X275" s="30">
        <f t="shared" si="203"/>
        <v>2.6066753699001226</v>
      </c>
      <c r="Y275" s="31">
        <f t="shared" si="170"/>
        <v>-29.070962134267372</v>
      </c>
      <c r="Z275" s="31">
        <f t="shared" si="171"/>
        <v>-87.983193586871607</v>
      </c>
      <c r="AA275" s="31">
        <f t="shared" si="172"/>
        <v>1.1368372843228409</v>
      </c>
      <c r="AB275" s="31">
        <f t="shared" si="173"/>
        <v>-28.679227091862707</v>
      </c>
      <c r="AC275" s="31">
        <f t="shared" si="174"/>
        <v>9.84930988831339E-2</v>
      </c>
      <c r="AD275" s="31">
        <f t="shared" si="175"/>
        <v>8.6121640393207208</v>
      </c>
      <c r="AE275" s="31">
        <f t="shared" si="176"/>
        <v>-25.228956381161275</v>
      </c>
      <c r="AF275" s="31">
        <f t="shared" si="177"/>
        <v>-108.0502566394136</v>
      </c>
      <c r="AG275" s="31">
        <f t="shared" si="200"/>
        <v>92.110410468749379</v>
      </c>
      <c r="AH275" s="31">
        <f t="shared" si="178"/>
        <v>-107.79813607476298</v>
      </c>
      <c r="AI275" s="31">
        <f t="shared" si="179"/>
        <v>-89.999766538200518</v>
      </c>
      <c r="AJ275" s="31">
        <f t="shared" si="180"/>
        <v>26.564066927427021</v>
      </c>
      <c r="AK275" s="31">
        <f t="shared" si="181"/>
        <v>87.307975014044729</v>
      </c>
      <c r="AL275" s="32">
        <f t="shared" si="182"/>
        <v>-1.5086546716932441</v>
      </c>
      <c r="AM275" s="31">
        <f t="shared" si="183"/>
        <v>-32.800995840736377</v>
      </c>
      <c r="AN275" s="31">
        <f t="shared" si="184"/>
        <v>9.3676866497201772</v>
      </c>
      <c r="AO275" s="31">
        <f t="shared" si="185"/>
        <v>-35.492787364892166</v>
      </c>
      <c r="AP275" s="30">
        <f t="shared" si="201"/>
        <v>23.609121289162623</v>
      </c>
      <c r="AQ275" s="30">
        <f t="shared" si="202"/>
        <v>-27.95880017344075</v>
      </c>
      <c r="AR275" s="31">
        <f t="shared" si="186"/>
        <v>-20.210948615719225</v>
      </c>
      <c r="AS275" s="33">
        <f t="shared" si="187"/>
        <v>-143.54304400430578</v>
      </c>
      <c r="AT275" s="31">
        <f t="shared" si="188"/>
        <v>1.1434609367326991E-10</v>
      </c>
      <c r="AU275" s="31">
        <f t="shared" si="189"/>
        <v>2.9399697171222217E-4</v>
      </c>
      <c r="AV275" s="32">
        <f t="shared" si="190"/>
        <v>-1.832222186451265E-13</v>
      </c>
      <c r="AW275" s="31">
        <f t="shared" si="191"/>
        <v>-1.1759878868591932E-5</v>
      </c>
      <c r="AX275" s="34">
        <f t="shared" si="192"/>
        <v>1.1416287145462478E-10</v>
      </c>
      <c r="AY275" s="35">
        <f t="shared" si="193"/>
        <v>2.8223709284363026E-4</v>
      </c>
      <c r="AZ275" s="10">
        <f t="shared" si="194"/>
        <v>-20.210948615605062</v>
      </c>
      <c r="BA275" s="10">
        <f t="shared" si="195"/>
        <v>-143.54276176721294</v>
      </c>
      <c r="BB275" s="10">
        <f t="shared" si="196"/>
        <v>36.457238232787063</v>
      </c>
      <c r="BC275" s="37"/>
      <c r="BD275" s="46">
        <f t="shared" si="197"/>
        <v>-20</v>
      </c>
      <c r="BE275" s="46">
        <f t="shared" si="198"/>
        <v>-144</v>
      </c>
      <c r="BF275" s="46">
        <f t="shared" si="199"/>
        <v>36</v>
      </c>
    </row>
    <row r="276" spans="22:58" x14ac:dyDescent="0.3">
      <c r="V276" s="29">
        <v>3.72000000000001</v>
      </c>
      <c r="W276" s="36">
        <f t="shared" si="169"/>
        <v>52480.746024978471</v>
      </c>
      <c r="X276" s="30">
        <f t="shared" si="203"/>
        <v>2.6066753699001226</v>
      </c>
      <c r="Y276" s="31">
        <f t="shared" si="170"/>
        <v>-29.270720040135522</v>
      </c>
      <c r="Z276" s="31">
        <f t="shared" si="171"/>
        <v>-88.029065077301226</v>
      </c>
      <c r="AA276" s="31">
        <f t="shared" si="172"/>
        <v>1.1837222262262059</v>
      </c>
      <c r="AB276" s="31">
        <f t="shared" si="173"/>
        <v>-29.238114563626844</v>
      </c>
      <c r="AC276" s="31">
        <f t="shared" si="174"/>
        <v>0.10308027205101879</v>
      </c>
      <c r="AD276" s="31">
        <f t="shared" si="175"/>
        <v>8.8096552776098296</v>
      </c>
      <c r="AE276" s="31">
        <f t="shared" si="176"/>
        <v>-25.377242171958173</v>
      </c>
      <c r="AF276" s="31">
        <f t="shared" si="177"/>
        <v>-108.45752436331824</v>
      </c>
      <c r="AG276" s="31">
        <f t="shared" si="200"/>
        <v>92.110410468749379</v>
      </c>
      <c r="AH276" s="31">
        <f t="shared" si="178"/>
        <v>-107.99813607475971</v>
      </c>
      <c r="AI276" s="31">
        <f t="shared" si="179"/>
        <v>-89.999771852439878</v>
      </c>
      <c r="AJ276" s="31">
        <f t="shared" si="180"/>
        <v>26.763635722972424</v>
      </c>
      <c r="AK276" s="31">
        <f t="shared" si="181"/>
        <v>87.369165889843131</v>
      </c>
      <c r="AL276" s="32">
        <f t="shared" si="182"/>
        <v>-1.5683082553766297</v>
      </c>
      <c r="AM276" s="31">
        <f t="shared" si="183"/>
        <v>-33.404551970289248</v>
      </c>
      <c r="AN276" s="31">
        <f t="shared" si="184"/>
        <v>9.307601861585459</v>
      </c>
      <c r="AO276" s="31">
        <f t="shared" si="185"/>
        <v>-36.035157932885994</v>
      </c>
      <c r="AP276" s="30">
        <f t="shared" si="201"/>
        <v>23.609121289162623</v>
      </c>
      <c r="AQ276" s="30">
        <f t="shared" si="202"/>
        <v>-27.95880017344075</v>
      </c>
      <c r="AR276" s="31">
        <f t="shared" si="186"/>
        <v>-20.419319194650839</v>
      </c>
      <c r="AS276" s="33">
        <f t="shared" si="187"/>
        <v>-144.49268229620424</v>
      </c>
      <c r="AT276" s="31">
        <f t="shared" si="188"/>
        <v>1.1973475555629708E-10</v>
      </c>
      <c r="AU276" s="31">
        <f t="shared" si="189"/>
        <v>3.00845040904755E-4</v>
      </c>
      <c r="AV276" s="32">
        <f t="shared" si="190"/>
        <v>-1.9286549331065957E-13</v>
      </c>
      <c r="AW276" s="31">
        <f t="shared" si="191"/>
        <v>-1.2033801636300614E-5</v>
      </c>
      <c r="AX276" s="34">
        <f t="shared" si="192"/>
        <v>1.1954189006298642E-10</v>
      </c>
      <c r="AY276" s="35">
        <f t="shared" si="193"/>
        <v>2.8881123926845437E-4</v>
      </c>
      <c r="AZ276" s="10">
        <f t="shared" si="194"/>
        <v>-20.419319194531298</v>
      </c>
      <c r="BA276" s="10">
        <f t="shared" si="195"/>
        <v>-144.49239348496496</v>
      </c>
      <c r="BB276" s="10">
        <f t="shared" si="196"/>
        <v>35.507606515035036</v>
      </c>
      <c r="BC276" s="48"/>
      <c r="BD276" s="46">
        <f t="shared" si="197"/>
        <v>-20</v>
      </c>
      <c r="BE276" s="46">
        <f t="shared" si="198"/>
        <v>-144</v>
      </c>
      <c r="BF276" s="46">
        <f t="shared" si="199"/>
        <v>36</v>
      </c>
    </row>
    <row r="277" spans="22:58" x14ac:dyDescent="0.3">
      <c r="V277" s="29">
        <v>3.7300000000000102</v>
      </c>
      <c r="W277" s="38">
        <f t="shared" si="169"/>
        <v>53703.179637026609</v>
      </c>
      <c r="X277" s="30">
        <f t="shared" si="203"/>
        <v>2.6066753699001226</v>
      </c>
      <c r="Y277" s="31">
        <f t="shared" si="170"/>
        <v>-29.470488829435894</v>
      </c>
      <c r="Z277" s="31">
        <f t="shared" si="171"/>
        <v>-88.073894847677636</v>
      </c>
      <c r="AA277" s="31">
        <f t="shared" si="172"/>
        <v>1.2322802585952917</v>
      </c>
      <c r="AB277" s="31">
        <f t="shared" si="173"/>
        <v>-29.803770557651678</v>
      </c>
      <c r="AC277" s="31">
        <f t="shared" si="174"/>
        <v>0.10787844464773406</v>
      </c>
      <c r="AD277" s="31">
        <f t="shared" si="175"/>
        <v>9.0115284482674163</v>
      </c>
      <c r="AE277" s="31">
        <f t="shared" si="176"/>
        <v>-25.523654756292743</v>
      </c>
      <c r="AF277" s="31">
        <f t="shared" si="177"/>
        <v>-108.8661369570619</v>
      </c>
      <c r="AG277" s="31">
        <f t="shared" si="200"/>
        <v>92.110410468749379</v>
      </c>
      <c r="AH277" s="31">
        <f t="shared" si="178"/>
        <v>-108.19813607475665</v>
      </c>
      <c r="AI277" s="31">
        <f t="shared" si="179"/>
        <v>-89.999777045712378</v>
      </c>
      <c r="AJ277" s="31">
        <f t="shared" si="180"/>
        <v>26.963223885944796</v>
      </c>
      <c r="AK277" s="31">
        <f t="shared" si="181"/>
        <v>87.428969694946829</v>
      </c>
      <c r="AL277" s="32">
        <f t="shared" si="182"/>
        <v>-1.6299072584218157</v>
      </c>
      <c r="AM277" s="31">
        <f t="shared" si="183"/>
        <v>-34.013605104588144</v>
      </c>
      <c r="AN277" s="31">
        <f t="shared" si="184"/>
        <v>9.2455910215157111</v>
      </c>
      <c r="AO277" s="31">
        <f t="shared" si="185"/>
        <v>-36.584412455353693</v>
      </c>
      <c r="AP277" s="30">
        <f t="shared" si="201"/>
        <v>23.609121289162623</v>
      </c>
      <c r="AQ277" s="30">
        <f t="shared" si="202"/>
        <v>-27.95880017344075</v>
      </c>
      <c r="AR277" s="31">
        <f t="shared" si="186"/>
        <v>-20.627742619055159</v>
      </c>
      <c r="AS277" s="33">
        <f t="shared" si="187"/>
        <v>-145.4505494124156</v>
      </c>
      <c r="AT277" s="31">
        <f t="shared" si="188"/>
        <v>1.2537799989048728E-10</v>
      </c>
      <c r="AU277" s="31">
        <f t="shared" si="189"/>
        <v>3.0785262212011986E-4</v>
      </c>
      <c r="AV277" s="32">
        <f t="shared" si="190"/>
        <v>-2.0058011304308603E-13</v>
      </c>
      <c r="AW277" s="31">
        <f t="shared" si="191"/>
        <v>-1.2314104884923105E-5</v>
      </c>
      <c r="AX277" s="34">
        <f t="shared" si="192"/>
        <v>1.251774197774442E-10</v>
      </c>
      <c r="AY277" s="35">
        <f t="shared" si="193"/>
        <v>2.9553851723519676E-4</v>
      </c>
      <c r="AZ277" s="10">
        <f t="shared" si="194"/>
        <v>-20.627742618929982</v>
      </c>
      <c r="BA277" s="10">
        <f t="shared" si="195"/>
        <v>-145.45025387389836</v>
      </c>
      <c r="BB277" s="10">
        <f t="shared" si="196"/>
        <v>34.549746126101638</v>
      </c>
      <c r="BC277" s="37"/>
      <c r="BD277" s="46">
        <f t="shared" si="197"/>
        <v>-21</v>
      </c>
      <c r="BE277" s="46">
        <f t="shared" si="198"/>
        <v>-145</v>
      </c>
      <c r="BF277" s="46">
        <f t="shared" si="199"/>
        <v>35</v>
      </c>
    </row>
    <row r="278" spans="22:58" x14ac:dyDescent="0.3">
      <c r="V278" s="29">
        <v>3.74000000000001</v>
      </c>
      <c r="W278" s="38">
        <f t="shared" si="169"/>
        <v>54954.087385763814</v>
      </c>
      <c r="X278" s="30">
        <f t="shared" si="203"/>
        <v>2.6066753699001226</v>
      </c>
      <c r="Y278" s="31">
        <f t="shared" si="170"/>
        <v>-29.670268013440634</v>
      </c>
      <c r="Z278" s="31">
        <f t="shared" si="171"/>
        <v>-88.117706447657525</v>
      </c>
      <c r="AA278" s="31">
        <f t="shared" si="172"/>
        <v>1.2825514820767225</v>
      </c>
      <c r="AB278" s="31">
        <f t="shared" si="173"/>
        <v>-30.37605388957207</v>
      </c>
      <c r="AC278" s="31">
        <f t="shared" si="174"/>
        <v>0.11289707286328776</v>
      </c>
      <c r="AD278" s="31">
        <f t="shared" si="175"/>
        <v>9.2178705284105646</v>
      </c>
      <c r="AE278" s="31">
        <f t="shared" si="176"/>
        <v>-25.668144088600499</v>
      </c>
      <c r="AF278" s="31">
        <f t="shared" si="177"/>
        <v>-109.27588980881902</v>
      </c>
      <c r="AG278" s="31">
        <f t="shared" si="200"/>
        <v>92.110410468749379</v>
      </c>
      <c r="AH278" s="31">
        <f t="shared" si="178"/>
        <v>-108.39813607475367</v>
      </c>
      <c r="AI278" s="31">
        <f t="shared" si="179"/>
        <v>-89.99978212077157</v>
      </c>
      <c r="AJ278" s="31">
        <f t="shared" si="180"/>
        <v>27.162830548176338</v>
      </c>
      <c r="AK278" s="31">
        <f t="shared" si="181"/>
        <v>87.487417616596176</v>
      </c>
      <c r="AL278" s="32">
        <f t="shared" si="182"/>
        <v>-1.6934863823228912</v>
      </c>
      <c r="AM278" s="31">
        <f t="shared" si="183"/>
        <v>-34.627927599395775</v>
      </c>
      <c r="AN278" s="31">
        <f t="shared" si="184"/>
        <v>9.1816185598491593</v>
      </c>
      <c r="AO278" s="31">
        <f t="shared" si="185"/>
        <v>-37.14029210357117</v>
      </c>
      <c r="AP278" s="30">
        <f t="shared" si="201"/>
        <v>23.609121289162623</v>
      </c>
      <c r="AQ278" s="30">
        <f t="shared" si="202"/>
        <v>-27.95880017344075</v>
      </c>
      <c r="AR278" s="31">
        <f t="shared" si="186"/>
        <v>-20.836204413029467</v>
      </c>
      <c r="AS278" s="33">
        <f t="shared" si="187"/>
        <v>-146.41618191239019</v>
      </c>
      <c r="AT278" s="31">
        <f t="shared" si="188"/>
        <v>1.3128739860543852E-10</v>
      </c>
      <c r="AU278" s="31">
        <f t="shared" si="189"/>
        <v>3.1502343087063084E-4</v>
      </c>
      <c r="AV278" s="32">
        <f t="shared" si="190"/>
        <v>-2.1022338770861915E-13</v>
      </c>
      <c r="AW278" s="31">
        <f t="shared" si="191"/>
        <v>-1.2600937234952006E-5</v>
      </c>
      <c r="AX278" s="34">
        <f t="shared" si="192"/>
        <v>1.3107717521772989E-10</v>
      </c>
      <c r="AY278" s="35">
        <f t="shared" si="193"/>
        <v>3.0242249363567883E-4</v>
      </c>
      <c r="AZ278" s="10">
        <f t="shared" si="194"/>
        <v>-20.83620441289839</v>
      </c>
      <c r="BA278" s="10">
        <f t="shared" si="195"/>
        <v>-146.41587948989655</v>
      </c>
      <c r="BB278" s="10">
        <f t="shared" si="196"/>
        <v>33.584120510103446</v>
      </c>
      <c r="BC278" s="37"/>
      <c r="BD278" s="46">
        <f t="shared" si="197"/>
        <v>-21</v>
      </c>
      <c r="BE278" s="46">
        <f t="shared" si="198"/>
        <v>-146</v>
      </c>
      <c r="BF278" s="46">
        <f t="shared" si="199"/>
        <v>34</v>
      </c>
    </row>
    <row r="279" spans="22:58" x14ac:dyDescent="0.3">
      <c r="V279" s="29">
        <v>3.7500000000000102</v>
      </c>
      <c r="W279" s="36">
        <f t="shared" si="169"/>
        <v>56234.132519036291</v>
      </c>
      <c r="X279" s="30">
        <f t="shared" si="203"/>
        <v>2.6066753699001226</v>
      </c>
      <c r="Y279" s="31">
        <f t="shared" si="170"/>
        <v>-29.870057125321026</v>
      </c>
      <c r="Z279" s="31">
        <f t="shared" si="171"/>
        <v>-88.160522901680906</v>
      </c>
      <c r="AA279" s="31">
        <f t="shared" si="172"/>
        <v>1.3345755750565691</v>
      </c>
      <c r="AB279" s="31">
        <f t="shared" si="173"/>
        <v>-30.954811207672645</v>
      </c>
      <c r="AC279" s="31">
        <f t="shared" si="174"/>
        <v>0.11814601328415827</v>
      </c>
      <c r="AD279" s="31">
        <f t="shared" si="175"/>
        <v>9.4287695028517859</v>
      </c>
      <c r="AE279" s="31">
        <f t="shared" si="176"/>
        <v>-25.810660167080176</v>
      </c>
      <c r="AF279" s="31">
        <f t="shared" si="177"/>
        <v>-109.68656460650178</v>
      </c>
      <c r="AG279" s="31">
        <f t="shared" si="200"/>
        <v>92.110410468749379</v>
      </c>
      <c r="AH279" s="31">
        <f t="shared" si="178"/>
        <v>-108.59813607475084</v>
      </c>
      <c r="AI279" s="31">
        <f t="shared" si="179"/>
        <v>-89.999787080308295</v>
      </c>
      <c r="AJ279" s="31">
        <f t="shared" si="180"/>
        <v>27.362454880265339</v>
      </c>
      <c r="AK279" s="31">
        <f t="shared" si="181"/>
        <v>87.544540157798465</v>
      </c>
      <c r="AL279" s="32">
        <f t="shared" si="182"/>
        <v>-1.7590791108438846</v>
      </c>
      <c r="AM279" s="31">
        <f t="shared" si="183"/>
        <v>-35.247280195712911</v>
      </c>
      <c r="AN279" s="31">
        <f t="shared" si="184"/>
        <v>9.1156501634199927</v>
      </c>
      <c r="AO279" s="31">
        <f t="shared" si="185"/>
        <v>-37.70252711822274</v>
      </c>
      <c r="AP279" s="30">
        <f t="shared" si="201"/>
        <v>23.609121289162623</v>
      </c>
      <c r="AQ279" s="30">
        <f t="shared" si="202"/>
        <v>-27.95880017344075</v>
      </c>
      <c r="AR279" s="31">
        <f t="shared" si="186"/>
        <v>-21.04468888793831</v>
      </c>
      <c r="AS279" s="33">
        <f t="shared" si="187"/>
        <v>-147.38909172472452</v>
      </c>
      <c r="AT279" s="31">
        <f t="shared" si="188"/>
        <v>1.3747452363074869E-10</v>
      </c>
      <c r="AU279" s="31">
        <f t="shared" si="189"/>
        <v>3.2236126921400397E-4</v>
      </c>
      <c r="AV279" s="32">
        <f t="shared" si="190"/>
        <v>-2.1986666237415224E-13</v>
      </c>
      <c r="AW279" s="31">
        <f t="shared" si="191"/>
        <v>-1.2894450768695998E-5</v>
      </c>
      <c r="AX279" s="34">
        <f t="shared" si="192"/>
        <v>1.3725465696837454E-10</v>
      </c>
      <c r="AY279" s="35">
        <f t="shared" si="193"/>
        <v>3.0946681844530799E-4</v>
      </c>
      <c r="AZ279" s="10">
        <f t="shared" si="194"/>
        <v>-21.044688887801055</v>
      </c>
      <c r="BA279" s="10">
        <f t="shared" si="195"/>
        <v>-147.38878225790609</v>
      </c>
      <c r="BB279" s="10">
        <f t="shared" si="196"/>
        <v>32.611217742093913</v>
      </c>
      <c r="BC279" s="48"/>
      <c r="BD279" s="46">
        <f t="shared" si="197"/>
        <v>-21</v>
      </c>
      <c r="BE279" s="46">
        <f t="shared" si="198"/>
        <v>-147</v>
      </c>
      <c r="BF279" s="46">
        <f t="shared" si="199"/>
        <v>33</v>
      </c>
    </row>
    <row r="280" spans="22:58" x14ac:dyDescent="0.3">
      <c r="V280" s="29">
        <v>3.76000000000001</v>
      </c>
      <c r="W280" s="38">
        <f t="shared" si="169"/>
        <v>57543.9937337171</v>
      </c>
      <c r="X280" s="30">
        <f t="shared" si="203"/>
        <v>2.6066753699001226</v>
      </c>
      <c r="Y280" s="31">
        <f t="shared" si="170"/>
        <v>-30.069855719170377</v>
      </c>
      <c r="Z280" s="31">
        <f t="shared" si="171"/>
        <v>-88.202366720205902</v>
      </c>
      <c r="AA280" s="31">
        <f t="shared" si="172"/>
        <v>1.3883916878523004</v>
      </c>
      <c r="AB280" s="31">
        <f t="shared" si="173"/>
        <v>-31.539876919982994</v>
      </c>
      <c r="AC280" s="31">
        <f t="shared" si="174"/>
        <v>0.12363553765567332</v>
      </c>
      <c r="AD280" s="31">
        <f t="shared" si="175"/>
        <v>9.6443143218623497</v>
      </c>
      <c r="AE280" s="31">
        <f t="shared" si="176"/>
        <v>-25.951153123762278</v>
      </c>
      <c r="AF280" s="31">
        <f t="shared" si="177"/>
        <v>-110.09792931832654</v>
      </c>
      <c r="AG280" s="31">
        <f t="shared" si="200"/>
        <v>92.110410468749379</v>
      </c>
      <c r="AH280" s="31">
        <f t="shared" si="178"/>
        <v>-108.79813607474814</v>
      </c>
      <c r="AI280" s="31">
        <f t="shared" si="179"/>
        <v>-89.999791926952199</v>
      </c>
      <c r="AJ280" s="31">
        <f t="shared" si="180"/>
        <v>27.56209608985834</v>
      </c>
      <c r="AK280" s="31">
        <f t="shared" si="181"/>
        <v>87.600367151201368</v>
      </c>
      <c r="AL280" s="32">
        <f t="shared" si="182"/>
        <v>-1.826717596363157</v>
      </c>
      <c r="AM280" s="31">
        <f t="shared" si="183"/>
        <v>-35.871412314819409</v>
      </c>
      <c r="AN280" s="31">
        <f t="shared" si="184"/>
        <v>9.0476528874964188</v>
      </c>
      <c r="AO280" s="31">
        <f t="shared" si="185"/>
        <v>-38.27083709057024</v>
      </c>
      <c r="AP280" s="30">
        <f t="shared" si="201"/>
        <v>23.609121289162623</v>
      </c>
      <c r="AQ280" s="30">
        <f t="shared" si="202"/>
        <v>-27.95880017344075</v>
      </c>
      <c r="AR280" s="31">
        <f t="shared" si="186"/>
        <v>-21.253179120543987</v>
      </c>
      <c r="AS280" s="33">
        <f t="shared" si="187"/>
        <v>-148.36876640889676</v>
      </c>
      <c r="AT280" s="31">
        <f t="shared" si="188"/>
        <v>1.4395480420588178E-10</v>
      </c>
      <c r="AU280" s="31">
        <f t="shared" si="189"/>
        <v>3.2987002776925576E-4</v>
      </c>
      <c r="AV280" s="32">
        <f t="shared" si="190"/>
        <v>-2.3143859197279197E-13</v>
      </c>
      <c r="AW280" s="31">
        <f t="shared" si="191"/>
        <v>-1.3194801110915785E-5</v>
      </c>
      <c r="AX280" s="34">
        <f t="shared" si="192"/>
        <v>1.4372336561390899E-10</v>
      </c>
      <c r="AY280" s="35">
        <f t="shared" si="193"/>
        <v>3.1667522665833998E-4</v>
      </c>
      <c r="AZ280" s="10">
        <f t="shared" si="194"/>
        <v>-21.253179120400262</v>
      </c>
      <c r="BA280" s="10">
        <f t="shared" si="195"/>
        <v>-148.3684497336701</v>
      </c>
      <c r="BB280" s="10">
        <f t="shared" si="196"/>
        <v>31.631550266329896</v>
      </c>
      <c r="BC280" s="37"/>
      <c r="BD280" s="46">
        <f t="shared" si="197"/>
        <v>-21</v>
      </c>
      <c r="BE280" s="46">
        <f t="shared" si="198"/>
        <v>-148</v>
      </c>
      <c r="BF280" s="46">
        <f t="shared" si="199"/>
        <v>32</v>
      </c>
    </row>
    <row r="281" spans="22:58" x14ac:dyDescent="0.3">
      <c r="V281" s="29">
        <v>3.7700000000000098</v>
      </c>
      <c r="W281" s="38">
        <f t="shared" si="169"/>
        <v>58884.365535560224</v>
      </c>
      <c r="X281" s="30">
        <f t="shared" si="203"/>
        <v>2.6066753699001226</v>
      </c>
      <c r="Y281" s="31">
        <f t="shared" si="170"/>
        <v>-30.269663369070123</v>
      </c>
      <c r="Z281" s="31">
        <f t="shared" si="171"/>
        <v>-88.24325991073556</v>
      </c>
      <c r="AA281" s="31">
        <f t="shared" si="172"/>
        <v>1.4440383340560157</v>
      </c>
      <c r="AB281" s="31">
        <f t="shared" si="173"/>
        <v>-32.131073166588614</v>
      </c>
      <c r="AC281" s="31">
        <f t="shared" si="174"/>
        <v>0.12937634798029951</v>
      </c>
      <c r="AD281" s="31">
        <f t="shared" si="175"/>
        <v>9.8645948540649737</v>
      </c>
      <c r="AE281" s="31">
        <f t="shared" si="176"/>
        <v>-26.089573317133681</v>
      </c>
      <c r="AF281" s="31">
        <f t="shared" si="177"/>
        <v>-110.50973822325919</v>
      </c>
      <c r="AG281" s="31">
        <f t="shared" si="200"/>
        <v>92.110410468749379</v>
      </c>
      <c r="AH281" s="31">
        <f t="shared" si="178"/>
        <v>-108.99813607474556</v>
      </c>
      <c r="AI281" s="31">
        <f t="shared" si="179"/>
        <v>-89.999796663273003</v>
      </c>
      <c r="AJ281" s="31">
        <f t="shared" si="180"/>
        <v>27.761753420007267</v>
      </c>
      <c r="AK281" s="31">
        <f t="shared" si="181"/>
        <v>87.654927772762846</v>
      </c>
      <c r="AL281" s="32">
        <f t="shared" si="182"/>
        <v>-1.8964325478272834</v>
      </c>
      <c r="AM281" s="31">
        <f t="shared" si="183"/>
        <v>-36.500062410199796</v>
      </c>
      <c r="AN281" s="31">
        <f t="shared" si="184"/>
        <v>8.977595266183803</v>
      </c>
      <c r="AO281" s="31">
        <f t="shared" si="185"/>
        <v>-38.844931300709952</v>
      </c>
      <c r="AP281" s="30">
        <f t="shared" si="201"/>
        <v>23.609121289162623</v>
      </c>
      <c r="AQ281" s="30">
        <f t="shared" si="202"/>
        <v>-27.95880017344075</v>
      </c>
      <c r="AR281" s="31">
        <f t="shared" si="186"/>
        <v>-21.461656935228007</v>
      </c>
      <c r="AS281" s="33">
        <f t="shared" si="187"/>
        <v>-149.35466952396914</v>
      </c>
      <c r="AT281" s="31">
        <f t="shared" si="188"/>
        <v>1.5073981226043563E-10</v>
      </c>
      <c r="AU281" s="31">
        <f t="shared" si="189"/>
        <v>3.3755368777956077E-4</v>
      </c>
      <c r="AV281" s="32">
        <f t="shared" si="190"/>
        <v>-2.4108186663832511E-13</v>
      </c>
      <c r="AW281" s="31">
        <f t="shared" si="191"/>
        <v>-1.3502147511338396E-5</v>
      </c>
      <c r="AX281" s="34">
        <f t="shared" si="192"/>
        <v>1.504987303937973E-10</v>
      </c>
      <c r="AY281" s="35">
        <f t="shared" si="193"/>
        <v>3.2405154026822236E-4</v>
      </c>
      <c r="AZ281" s="10">
        <f t="shared" si="194"/>
        <v>-21.461656935077507</v>
      </c>
      <c r="BA281" s="10">
        <f t="shared" si="195"/>
        <v>-149.35434547242886</v>
      </c>
      <c r="BB281" s="10">
        <f t="shared" si="196"/>
        <v>30.645654527571139</v>
      </c>
      <c r="BC281" s="37"/>
      <c r="BD281" s="46">
        <f t="shared" si="197"/>
        <v>-21</v>
      </c>
      <c r="BE281" s="46">
        <f t="shared" si="198"/>
        <v>-149</v>
      </c>
      <c r="BF281" s="46">
        <f t="shared" si="199"/>
        <v>31</v>
      </c>
    </row>
    <row r="282" spans="22:58" x14ac:dyDescent="0.3">
      <c r="V282" s="29">
        <v>3.78000000000001</v>
      </c>
      <c r="W282" s="36">
        <f t="shared" si="169"/>
        <v>60255.958607437242</v>
      </c>
      <c r="X282" s="30">
        <f t="shared" si="203"/>
        <v>2.6066753699001226</v>
      </c>
      <c r="Y282" s="31">
        <f t="shared" si="170"/>
        <v>-30.469479668197437</v>
      </c>
      <c r="Z282" s="31">
        <f t="shared" si="171"/>
        <v>-88.283223988638412</v>
      </c>
      <c r="AA282" s="31">
        <f t="shared" si="172"/>
        <v>1.5015532795192699</v>
      </c>
      <c r="AB282" s="31">
        <f t="shared" si="173"/>
        <v>-32.728209839751798</v>
      </c>
      <c r="AC282" s="31">
        <f t="shared" si="174"/>
        <v>0.13537959193799878</v>
      </c>
      <c r="AD282" s="31">
        <f t="shared" si="175"/>
        <v>10.089701834154345</v>
      </c>
      <c r="AE282" s="31">
        <f t="shared" si="176"/>
        <v>-26.225871426840044</v>
      </c>
      <c r="AF282" s="31">
        <f t="shared" si="177"/>
        <v>-110.92173199423587</v>
      </c>
      <c r="AG282" s="31">
        <f t="shared" si="200"/>
        <v>92.110410468749379</v>
      </c>
      <c r="AH282" s="31">
        <f t="shared" si="178"/>
        <v>-109.1981360747431</v>
      </c>
      <c r="AI282" s="31">
        <f t="shared" si="179"/>
        <v>-89.999801291781992</v>
      </c>
      <c r="AJ282" s="31">
        <f t="shared" si="180"/>
        <v>27.961426147598537</v>
      </c>
      <c r="AK282" s="31">
        <f t="shared" si="181"/>
        <v>87.708250555214832</v>
      </c>
      <c r="AL282" s="32">
        <f t="shared" si="182"/>
        <v>-1.9682531210736425</v>
      </c>
      <c r="AM282" s="31">
        <f t="shared" si="183"/>
        <v>-37.132958376352732</v>
      </c>
      <c r="AN282" s="31">
        <f t="shared" si="184"/>
        <v>8.9054474205311696</v>
      </c>
      <c r="AO282" s="31">
        <f t="shared" si="185"/>
        <v>-39.424509112919893</v>
      </c>
      <c r="AP282" s="30">
        <f t="shared" si="201"/>
        <v>23.609121289162623</v>
      </c>
      <c r="AQ282" s="30">
        <f t="shared" si="202"/>
        <v>-27.95880017344075</v>
      </c>
      <c r="AR282" s="31">
        <f t="shared" si="186"/>
        <v>-21.670102890587003</v>
      </c>
      <c r="AS282" s="33">
        <f t="shared" si="187"/>
        <v>-150.34624110715578</v>
      </c>
      <c r="AT282" s="31">
        <f t="shared" si="188"/>
        <v>1.5784304837894097E-10</v>
      </c>
      <c r="AU282" s="31">
        <f t="shared" si="189"/>
        <v>3.4541632322316251E-4</v>
      </c>
      <c r="AV282" s="32">
        <f t="shared" si="190"/>
        <v>-2.5265379623696492E-13</v>
      </c>
      <c r="AW282" s="31">
        <f t="shared" si="191"/>
        <v>-1.3816652929093619E-5</v>
      </c>
      <c r="AX282" s="34">
        <f t="shared" si="192"/>
        <v>1.57590394582704E-10</v>
      </c>
      <c r="AY282" s="35">
        <f t="shared" si="193"/>
        <v>3.3159967029406891E-4</v>
      </c>
      <c r="AZ282" s="10">
        <f t="shared" si="194"/>
        <v>-21.670102890429412</v>
      </c>
      <c r="BA282" s="10">
        <f t="shared" si="195"/>
        <v>-150.34590950748549</v>
      </c>
      <c r="BB282" s="10">
        <f t="shared" si="196"/>
        <v>29.654090492514513</v>
      </c>
      <c r="BC282" s="48"/>
      <c r="BD282" s="46">
        <f t="shared" si="197"/>
        <v>-22</v>
      </c>
      <c r="BE282" s="46">
        <f t="shared" si="198"/>
        <v>-150</v>
      </c>
      <c r="BF282" s="46">
        <f t="shared" si="199"/>
        <v>30</v>
      </c>
    </row>
    <row r="283" spans="22:58" x14ac:dyDescent="0.3">
      <c r="V283" s="29">
        <v>3.7900000000000098</v>
      </c>
      <c r="W283" s="38">
        <f t="shared" si="169"/>
        <v>61659.500186149708</v>
      </c>
      <c r="X283" s="30">
        <f t="shared" si="203"/>
        <v>2.6066753699001226</v>
      </c>
      <c r="Y283" s="31">
        <f t="shared" si="170"/>
        <v>-30.669304227972063</v>
      </c>
      <c r="Z283" s="31">
        <f t="shared" si="171"/>
        <v>-88.322279987764261</v>
      </c>
      <c r="AA283" s="31">
        <f t="shared" si="172"/>
        <v>1.5609734295200841</v>
      </c>
      <c r="AB283" s="31">
        <f t="shared" si="173"/>
        <v>-33.331084654195386</v>
      </c>
      <c r="AC283" s="31">
        <f t="shared" si="174"/>
        <v>0.14165687861194851</v>
      </c>
      <c r="AD283" s="31">
        <f t="shared" si="175"/>
        <v>10.319726805132593</v>
      </c>
      <c r="AE283" s="31">
        <f t="shared" si="176"/>
        <v>-26.35999854993991</v>
      </c>
      <c r="AF283" s="31">
        <f t="shared" si="177"/>
        <v>-111.33363783682707</v>
      </c>
      <c r="AG283" s="31">
        <f t="shared" si="200"/>
        <v>92.110410468749379</v>
      </c>
      <c r="AH283" s="31">
        <f t="shared" si="178"/>
        <v>-109.39813607474076</v>
      </c>
      <c r="AI283" s="31">
        <f t="shared" si="179"/>
        <v>-89.999805814933254</v>
      </c>
      <c r="AJ283" s="31">
        <f t="shared" si="180"/>
        <v>28.161113581850543</v>
      </c>
      <c r="AK283" s="31">
        <f t="shared" si="181"/>
        <v>87.760363401318344</v>
      </c>
      <c r="AL283" s="32">
        <f t="shared" si="182"/>
        <v>-2.0422068122935721</v>
      </c>
      <c r="AM283" s="31">
        <f t="shared" si="183"/>
        <v>-37.769818013982928</v>
      </c>
      <c r="AN283" s="31">
        <f t="shared" si="184"/>
        <v>8.8311811635655886</v>
      </c>
      <c r="AO283" s="31">
        <f t="shared" si="185"/>
        <v>-40.009260427597837</v>
      </c>
      <c r="AP283" s="30">
        <f t="shared" si="201"/>
        <v>23.609121289162623</v>
      </c>
      <c r="AQ283" s="30">
        <f t="shared" si="202"/>
        <v>-27.95880017344075</v>
      </c>
      <c r="AR283" s="31">
        <f t="shared" si="186"/>
        <v>-21.878496270652448</v>
      </c>
      <c r="AS283" s="33">
        <f t="shared" si="187"/>
        <v>-151.34289826442489</v>
      </c>
      <c r="AT283" s="31">
        <f t="shared" si="188"/>
        <v>1.6528187045579464E-10</v>
      </c>
      <c r="AU283" s="31">
        <f t="shared" si="189"/>
        <v>3.534621029734442E-4</v>
      </c>
      <c r="AV283" s="32">
        <f t="shared" si="190"/>
        <v>-2.6422572583560472E-13</v>
      </c>
      <c r="AW283" s="31">
        <f t="shared" si="191"/>
        <v>-1.4138484119116839E-5</v>
      </c>
      <c r="AX283" s="34">
        <f t="shared" si="192"/>
        <v>1.6501764472995902E-10</v>
      </c>
      <c r="AY283" s="35">
        <f t="shared" si="193"/>
        <v>3.3932361885432737E-4</v>
      </c>
      <c r="AZ283" s="10">
        <f t="shared" si="194"/>
        <v>-21.878496270487432</v>
      </c>
      <c r="BA283" s="10">
        <f t="shared" si="195"/>
        <v>-151.34255894080604</v>
      </c>
      <c r="BB283" s="10">
        <f t="shared" si="196"/>
        <v>28.657441059193957</v>
      </c>
      <c r="BC283" s="37"/>
      <c r="BD283" s="46">
        <f t="shared" si="197"/>
        <v>-22</v>
      </c>
      <c r="BE283" s="46">
        <f t="shared" si="198"/>
        <v>-151</v>
      </c>
      <c r="BF283" s="46">
        <f t="shared" si="199"/>
        <v>29</v>
      </c>
    </row>
    <row r="284" spans="22:58" x14ac:dyDescent="0.3">
      <c r="V284" s="29">
        <v>3.80000000000001</v>
      </c>
      <c r="W284" s="38">
        <f t="shared" si="169"/>
        <v>63095.734448020849</v>
      </c>
      <c r="X284" s="30">
        <f t="shared" si="203"/>
        <v>2.6066753699001226</v>
      </c>
      <c r="Y284" s="31">
        <f t="shared" si="170"/>
        <v>-30.869136677241379</v>
      </c>
      <c r="Z284" s="31">
        <f t="shared" si="171"/>
        <v>-88.360448470857349</v>
      </c>
      <c r="AA284" s="31">
        <f t="shared" si="172"/>
        <v>1.6223347147007079</v>
      </c>
      <c r="AB284" s="31">
        <f t="shared" si="173"/>
        <v>-33.939483269620503</v>
      </c>
      <c r="AC284" s="31">
        <f t="shared" si="174"/>
        <v>0.14822029449988836</v>
      </c>
      <c r="AD284" s="31">
        <f t="shared" si="175"/>
        <v>10.554762054737143</v>
      </c>
      <c r="AE284" s="31">
        <f t="shared" si="176"/>
        <v>-26.491906298140659</v>
      </c>
      <c r="AF284" s="31">
        <f t="shared" si="177"/>
        <v>-111.74516968574072</v>
      </c>
      <c r="AG284" s="31">
        <f t="shared" si="200"/>
        <v>92.110410468749379</v>
      </c>
      <c r="AH284" s="31">
        <f t="shared" si="178"/>
        <v>-109.59813607473851</v>
      </c>
      <c r="AI284" s="31">
        <f t="shared" si="179"/>
        <v>-89.999810235125025</v>
      </c>
      <c r="AJ284" s="31">
        <f t="shared" si="180"/>
        <v>28.360815062877375</v>
      </c>
      <c r="AK284" s="31">
        <f t="shared" si="181"/>
        <v>87.811293596908655</v>
      </c>
      <c r="AL284" s="32">
        <f t="shared" si="182"/>
        <v>-2.1183193554126429</v>
      </c>
      <c r="AM284" s="31">
        <f t="shared" si="183"/>
        <v>-38.410349550559701</v>
      </c>
      <c r="AN284" s="31">
        <f t="shared" si="184"/>
        <v>8.7547701014756054</v>
      </c>
      <c r="AO284" s="31">
        <f t="shared" si="185"/>
        <v>-40.598866188776071</v>
      </c>
      <c r="AP284" s="30">
        <f t="shared" si="201"/>
        <v>23.609121289162623</v>
      </c>
      <c r="AQ284" s="30">
        <f t="shared" si="202"/>
        <v>-27.95880017344075</v>
      </c>
      <c r="AR284" s="31">
        <f t="shared" si="186"/>
        <v>-22.086815080943182</v>
      </c>
      <c r="AS284" s="33">
        <f t="shared" si="187"/>
        <v>-152.34403587451681</v>
      </c>
      <c r="AT284" s="31">
        <f t="shared" si="188"/>
        <v>1.7306977907552731E-10</v>
      </c>
      <c r="AU284" s="31">
        <f t="shared" si="189"/>
        <v>3.6169529300932751E-4</v>
      </c>
      <c r="AV284" s="32">
        <f t="shared" si="190"/>
        <v>-2.7772631036735113E-13</v>
      </c>
      <c r="AW284" s="31">
        <f t="shared" si="191"/>
        <v>-1.4467811720564979E-5</v>
      </c>
      <c r="AX284" s="34">
        <f t="shared" si="192"/>
        <v>1.7279205276515995E-10</v>
      </c>
      <c r="AY284" s="35">
        <f t="shared" si="193"/>
        <v>3.4722748128876251E-4</v>
      </c>
      <c r="AZ284" s="10">
        <f t="shared" si="194"/>
        <v>-22.086815080770389</v>
      </c>
      <c r="BA284" s="10">
        <f t="shared" si="195"/>
        <v>-152.34368864703552</v>
      </c>
      <c r="BB284" s="10">
        <f t="shared" si="196"/>
        <v>27.65631135296448</v>
      </c>
      <c r="BC284" s="37"/>
      <c r="BD284" s="46">
        <f t="shared" si="197"/>
        <v>-22</v>
      </c>
      <c r="BE284" s="46">
        <f t="shared" si="198"/>
        <v>-152</v>
      </c>
      <c r="BF284" s="46">
        <f t="shared" si="199"/>
        <v>28</v>
      </c>
    </row>
    <row r="285" spans="22:58" x14ac:dyDescent="0.3">
      <c r="V285" s="29">
        <v>3.8100000000000098</v>
      </c>
      <c r="W285" s="36">
        <f t="shared" si="169"/>
        <v>64565.422903467101</v>
      </c>
      <c r="X285" s="30">
        <f t="shared" si="203"/>
        <v>2.6066753699001226</v>
      </c>
      <c r="Y285" s="31">
        <f t="shared" si="170"/>
        <v>-31.068976661501317</v>
      </c>
      <c r="Z285" s="31">
        <f t="shared" si="171"/>
        <v>-88.397749539768782</v>
      </c>
      <c r="AA285" s="31">
        <f t="shared" si="172"/>
        <v>1.6856719764086556</v>
      </c>
      <c r="AB285" s="31">
        <f t="shared" si="173"/>
        <v>-34.553179467200067</v>
      </c>
      <c r="AC285" s="31">
        <f t="shared" si="174"/>
        <v>0.15508241978791767</v>
      </c>
      <c r="AD285" s="31">
        <f t="shared" si="175"/>
        <v>10.794900545727073</v>
      </c>
      <c r="AE285" s="31">
        <f t="shared" si="176"/>
        <v>-26.62154689540462</v>
      </c>
      <c r="AF285" s="31">
        <f t="shared" si="177"/>
        <v>-112.15602846124177</v>
      </c>
      <c r="AG285" s="31">
        <f t="shared" si="200"/>
        <v>92.110410468749379</v>
      </c>
      <c r="AH285" s="31">
        <f t="shared" si="178"/>
        <v>-109.79813607473636</v>
      </c>
      <c r="AI285" s="31">
        <f t="shared" si="179"/>
        <v>-89.999814554700933</v>
      </c>
      <c r="AJ285" s="31">
        <f t="shared" si="180"/>
        <v>28.560529960315264</v>
      </c>
      <c r="AK285" s="31">
        <f t="shared" si="181"/>
        <v>87.861067823729044</v>
      </c>
      <c r="AL285" s="32">
        <f t="shared" si="182"/>
        <v>-2.1966146241595492</v>
      </c>
      <c r="AM285" s="31">
        <f t="shared" si="183"/>
        <v>-39.054252214692674</v>
      </c>
      <c r="AN285" s="31">
        <f t="shared" si="184"/>
        <v>8.6761897301687316</v>
      </c>
      <c r="AO285" s="31">
        <f t="shared" si="185"/>
        <v>-41.192998945664563</v>
      </c>
      <c r="AP285" s="30">
        <f t="shared" si="201"/>
        <v>23.609121289162623</v>
      </c>
      <c r="AQ285" s="30">
        <f t="shared" si="202"/>
        <v>-27.95880017344075</v>
      </c>
      <c r="AR285" s="31">
        <f t="shared" si="186"/>
        <v>-22.295036049514017</v>
      </c>
      <c r="AS285" s="33">
        <f t="shared" si="187"/>
        <v>-153.34902740690634</v>
      </c>
      <c r="AT285" s="31">
        <f t="shared" si="188"/>
        <v>1.8122798944240173E-10</v>
      </c>
      <c r="AU285" s="31">
        <f t="shared" si="189"/>
        <v>3.7012025867714713E-4</v>
      </c>
      <c r="AV285" s="32">
        <f t="shared" si="190"/>
        <v>-2.8929823996599099E-13</v>
      </c>
      <c r="AW285" s="31">
        <f t="shared" si="191"/>
        <v>-1.4804810347291484E-5</v>
      </c>
      <c r="AX285" s="34">
        <f t="shared" si="192"/>
        <v>1.8093869120243573E-10</v>
      </c>
      <c r="AY285" s="35">
        <f t="shared" si="193"/>
        <v>3.5531544832985564E-4</v>
      </c>
      <c r="AZ285" s="10">
        <f t="shared" si="194"/>
        <v>-22.295036049333078</v>
      </c>
      <c r="BA285" s="10">
        <f t="shared" si="195"/>
        <v>-153.34867209145801</v>
      </c>
      <c r="BB285" s="10">
        <f t="shared" si="196"/>
        <v>26.651327908541987</v>
      </c>
      <c r="BC285" s="48"/>
      <c r="BD285" s="46">
        <f t="shared" si="197"/>
        <v>-22</v>
      </c>
      <c r="BE285" s="46">
        <f t="shared" si="198"/>
        <v>-153</v>
      </c>
      <c r="BF285" s="46">
        <f t="shared" si="199"/>
        <v>27</v>
      </c>
    </row>
    <row r="286" spans="22:58" x14ac:dyDescent="0.3">
      <c r="V286" s="29">
        <v>3.8200000000000101</v>
      </c>
      <c r="W286" s="38">
        <f t="shared" si="169"/>
        <v>66069.344800761188</v>
      </c>
      <c r="X286" s="30">
        <f t="shared" si="203"/>
        <v>2.6066753699001226</v>
      </c>
      <c r="Y286" s="31">
        <f t="shared" si="170"/>
        <v>-31.268823842151996</v>
      </c>
      <c r="Z286" s="31">
        <f t="shared" si="171"/>
        <v>-88.434202845470537</v>
      </c>
      <c r="AA286" s="31">
        <f t="shared" si="172"/>
        <v>1.7510188521136278</v>
      </c>
      <c r="AB286" s="31">
        <f t="shared" si="173"/>
        <v>-35.171935381424696</v>
      </c>
      <c r="AC286" s="31">
        <f t="shared" si="174"/>
        <v>0.16225634485999207</v>
      </c>
      <c r="AD286" s="31">
        <f t="shared" si="175"/>
        <v>11.040235839685572</v>
      </c>
      <c r="AE286" s="31">
        <f t="shared" si="176"/>
        <v>-26.748873275278253</v>
      </c>
      <c r="AF286" s="31">
        <f t="shared" si="177"/>
        <v>-112.56590238720966</v>
      </c>
      <c r="AG286" s="31">
        <f t="shared" si="200"/>
        <v>92.110410468749379</v>
      </c>
      <c r="AH286" s="31">
        <f t="shared" si="178"/>
        <v>-109.9981360747343</v>
      </c>
      <c r="AI286" s="31">
        <f t="shared" si="179"/>
        <v>-89.999818775951312</v>
      </c>
      <c r="AJ286" s="31">
        <f t="shared" si="180"/>
        <v>28.76025767200947</v>
      </c>
      <c r="AK286" s="31">
        <f t="shared" si="181"/>
        <v>87.909712172052352</v>
      </c>
      <c r="AL286" s="32">
        <f t="shared" si="182"/>
        <v>-2.2771145395815351</v>
      </c>
      <c r="AM286" s="31">
        <f t="shared" si="183"/>
        <v>-39.701216862244728</v>
      </c>
      <c r="AN286" s="31">
        <f t="shared" si="184"/>
        <v>8.5954175264430077</v>
      </c>
      <c r="AO286" s="31">
        <f t="shared" si="185"/>
        <v>-41.791323466143687</v>
      </c>
      <c r="AP286" s="30">
        <f t="shared" si="201"/>
        <v>23.609121289162623</v>
      </c>
      <c r="AQ286" s="30">
        <f t="shared" si="202"/>
        <v>-27.95880017344075</v>
      </c>
      <c r="AR286" s="31">
        <f t="shared" si="186"/>
        <v>-22.503134633113373</v>
      </c>
      <c r="AS286" s="33">
        <f t="shared" si="187"/>
        <v>-154.35722585335336</v>
      </c>
      <c r="AT286" s="31">
        <f t="shared" si="188"/>
        <v>1.8976807348601524E-10</v>
      </c>
      <c r="AU286" s="31">
        <f t="shared" si="189"/>
        <v>3.7874146700521633E-4</v>
      </c>
      <c r="AV286" s="32">
        <f t="shared" si="190"/>
        <v>-3.0472747943084406E-13</v>
      </c>
      <c r="AW286" s="31">
        <f t="shared" si="191"/>
        <v>-1.5149658680428961E-5</v>
      </c>
      <c r="AX286" s="34">
        <f t="shared" si="192"/>
        <v>1.894633460065844E-10</v>
      </c>
      <c r="AY286" s="35">
        <f t="shared" si="193"/>
        <v>3.6359180832478739E-4</v>
      </c>
      <c r="AZ286" s="10">
        <f t="shared" si="194"/>
        <v>-22.50313463292391</v>
      </c>
      <c r="BA286" s="10">
        <f t="shared" si="195"/>
        <v>-154.35686226154502</v>
      </c>
      <c r="BB286" s="10">
        <f t="shared" si="196"/>
        <v>25.643137738454982</v>
      </c>
      <c r="BC286" s="37"/>
      <c r="BD286" s="46">
        <f t="shared" si="197"/>
        <v>-23</v>
      </c>
      <c r="BE286" s="46">
        <f t="shared" si="198"/>
        <v>-154</v>
      </c>
      <c r="BF286" s="46">
        <f t="shared" si="199"/>
        <v>26</v>
      </c>
    </row>
    <row r="287" spans="22:58" x14ac:dyDescent="0.3">
      <c r="V287" s="29">
        <v>3.8300000000000098</v>
      </c>
      <c r="W287" s="38">
        <f t="shared" si="169"/>
        <v>67608.29753919979</v>
      </c>
      <c r="X287" s="30">
        <f t="shared" si="203"/>
        <v>2.6066753699001226</v>
      </c>
      <c r="Y287" s="31">
        <f t="shared" si="170"/>
        <v>-31.468677895786406</v>
      </c>
      <c r="Z287" s="31">
        <f t="shared" si="171"/>
        <v>-88.469827597873078</v>
      </c>
      <c r="AA287" s="31">
        <f t="shared" si="172"/>
        <v>1.8184076616075155</v>
      </c>
      <c r="AB287" s="31">
        <f t="shared" si="173"/>
        <v>-35.795501788270784</v>
      </c>
      <c r="AC287" s="31">
        <f t="shared" si="174"/>
        <v>0.16975568701234683</v>
      </c>
      <c r="AD287" s="31">
        <f t="shared" si="175"/>
        <v>11.290862013986997</v>
      </c>
      <c r="AE287" s="31">
        <f t="shared" si="176"/>
        <v>-26.873839177266419</v>
      </c>
      <c r="AF287" s="31">
        <f t="shared" si="177"/>
        <v>-112.97446737215687</v>
      </c>
      <c r="AG287" s="31">
        <f t="shared" si="200"/>
        <v>92.110410468749379</v>
      </c>
      <c r="AH287" s="31">
        <f t="shared" si="178"/>
        <v>-110.19813607473236</v>
      </c>
      <c r="AI287" s="31">
        <f t="shared" si="179"/>
        <v>-89.999822901114285</v>
      </c>
      <c r="AJ287" s="31">
        <f t="shared" si="180"/>
        <v>28.959997622758856</v>
      </c>
      <c r="AK287" s="31">
        <f t="shared" si="181"/>
        <v>87.957252153089968</v>
      </c>
      <c r="AL287" s="32">
        <f t="shared" si="182"/>
        <v>-2.3598389837405689</v>
      </c>
      <c r="AM287" s="31">
        <f t="shared" si="183"/>
        <v>-40.350926651570688</v>
      </c>
      <c r="AN287" s="31">
        <f t="shared" si="184"/>
        <v>8.512433033035304</v>
      </c>
      <c r="AO287" s="31">
        <f t="shared" si="185"/>
        <v>-42.393497399595006</v>
      </c>
      <c r="AP287" s="30">
        <f t="shared" si="201"/>
        <v>23.609121289162623</v>
      </c>
      <c r="AQ287" s="30">
        <f t="shared" si="202"/>
        <v>-27.95880017344075</v>
      </c>
      <c r="AR287" s="31">
        <f t="shared" si="186"/>
        <v>-22.711085028509242</v>
      </c>
      <c r="AS287" s="33">
        <f t="shared" si="187"/>
        <v>-155.36796477175187</v>
      </c>
      <c r="AT287" s="31">
        <f t="shared" si="188"/>
        <v>1.9871317506556348E-10</v>
      </c>
      <c r="AU287" s="31">
        <f t="shared" si="189"/>
        <v>3.8756348907230425E-4</v>
      </c>
      <c r="AV287" s="32">
        <f t="shared" si="190"/>
        <v>-3.1822806396259062E-13</v>
      </c>
      <c r="AW287" s="31">
        <f t="shared" si="191"/>
        <v>-1.5502539563128231E-5</v>
      </c>
      <c r="AX287" s="34">
        <f t="shared" si="192"/>
        <v>1.983949470016009E-10</v>
      </c>
      <c r="AY287" s="35">
        <f t="shared" si="193"/>
        <v>3.72060949509176E-4</v>
      </c>
      <c r="AZ287" s="10">
        <f t="shared" si="194"/>
        <v>-22.711085028310848</v>
      </c>
      <c r="BA287" s="10">
        <f t="shared" si="195"/>
        <v>-155.36759271080237</v>
      </c>
      <c r="BB287" s="10">
        <f t="shared" si="196"/>
        <v>24.63240728919763</v>
      </c>
      <c r="BC287" s="37"/>
      <c r="BD287" s="46">
        <f t="shared" si="197"/>
        <v>-23</v>
      </c>
      <c r="BE287" s="46">
        <f t="shared" si="198"/>
        <v>-155</v>
      </c>
      <c r="BF287" s="46">
        <f t="shared" si="199"/>
        <v>25</v>
      </c>
    </row>
    <row r="288" spans="22:58" x14ac:dyDescent="0.3">
      <c r="V288" s="29">
        <v>3.8400000000000101</v>
      </c>
      <c r="W288" s="36">
        <f t="shared" si="169"/>
        <v>69183.097091895295</v>
      </c>
      <c r="X288" s="30">
        <f t="shared" si="203"/>
        <v>2.6066753699001226</v>
      </c>
      <c r="Y288" s="31">
        <f t="shared" si="170"/>
        <v>-31.668538513510729</v>
      </c>
      <c r="Z288" s="31">
        <f t="shared" si="171"/>
        <v>-88.504642575449239</v>
      </c>
      <c r="AA288" s="31">
        <f t="shared" si="172"/>
        <v>1.8878692947230551</v>
      </c>
      <c r="AB288" s="31">
        <f t="shared" si="173"/>
        <v>-36.42361845022041</v>
      </c>
      <c r="AC288" s="31">
        <f t="shared" si="174"/>
        <v>0.17759460733791144</v>
      </c>
      <c r="AD288" s="31">
        <f t="shared" si="175"/>
        <v>11.54687357156944</v>
      </c>
      <c r="AE288" s="31">
        <f t="shared" si="176"/>
        <v>-26.996399241549636</v>
      </c>
      <c r="AF288" s="31">
        <f t="shared" si="177"/>
        <v>-113.38138745410022</v>
      </c>
      <c r="AG288" s="31">
        <f t="shared" si="200"/>
        <v>92.110410468749379</v>
      </c>
      <c r="AH288" s="31">
        <f t="shared" si="178"/>
        <v>-110.39813607473049</v>
      </c>
      <c r="AI288" s="31">
        <f t="shared" si="179"/>
        <v>-89.999826932377104</v>
      </c>
      <c r="AJ288" s="31">
        <f t="shared" si="180"/>
        <v>29.159749263115774</v>
      </c>
      <c r="AK288" s="31">
        <f t="shared" si="181"/>
        <v>88.003712711188172</v>
      </c>
      <c r="AL288" s="32">
        <f t="shared" si="182"/>
        <v>-2.444805720291475</v>
      </c>
      <c r="AM288" s="31">
        <f t="shared" si="183"/>
        <v>-41.003057764753244</v>
      </c>
      <c r="AN288" s="31">
        <f t="shared" si="184"/>
        <v>8.4272179368431903</v>
      </c>
      <c r="AO288" s="31">
        <f t="shared" si="185"/>
        <v>-42.999171985942176</v>
      </c>
      <c r="AP288" s="30">
        <f t="shared" si="201"/>
        <v>23.609121289162623</v>
      </c>
      <c r="AQ288" s="30">
        <f t="shared" si="202"/>
        <v>-27.95880017344075</v>
      </c>
      <c r="AR288" s="31">
        <f t="shared" si="186"/>
        <v>-22.918860188984574</v>
      </c>
      <c r="AS288" s="33">
        <f t="shared" si="187"/>
        <v>-156.38055944004239</v>
      </c>
      <c r="AT288" s="31">
        <f t="shared" si="188"/>
        <v>2.0807872342050971E-10</v>
      </c>
      <c r="AU288" s="31">
        <f t="shared" si="189"/>
        <v>3.9659100243128245E-4</v>
      </c>
      <c r="AV288" s="32">
        <f t="shared" si="190"/>
        <v>-3.3172864849433708E-13</v>
      </c>
      <c r="AW288" s="31">
        <f t="shared" si="191"/>
        <v>-1.5863640097504241E-5</v>
      </c>
      <c r="AX288" s="34">
        <f t="shared" si="192"/>
        <v>2.0774699477201538E-10</v>
      </c>
      <c r="AY288" s="35">
        <f t="shared" si="193"/>
        <v>3.8072736233377819E-4</v>
      </c>
      <c r="AZ288" s="10">
        <f t="shared" si="194"/>
        <v>-22.918860188776826</v>
      </c>
      <c r="BA288" s="10">
        <f t="shared" si="195"/>
        <v>-156.38017871268005</v>
      </c>
      <c r="BB288" s="10">
        <f t="shared" si="196"/>
        <v>23.619821287319951</v>
      </c>
      <c r="BC288" s="48"/>
      <c r="BD288" s="46">
        <f t="shared" si="197"/>
        <v>-23</v>
      </c>
      <c r="BE288" s="46">
        <f t="shared" si="198"/>
        <v>-156</v>
      </c>
      <c r="BF288" s="46">
        <f t="shared" si="199"/>
        <v>24</v>
      </c>
    </row>
    <row r="289" spans="22:58" x14ac:dyDescent="0.3">
      <c r="V289" s="29">
        <v>3.8500000000000099</v>
      </c>
      <c r="W289" s="38">
        <f t="shared" si="169"/>
        <v>70794.578438415469</v>
      </c>
      <c r="X289" s="30">
        <f t="shared" si="203"/>
        <v>2.6066753699001226</v>
      </c>
      <c r="Y289" s="31">
        <f t="shared" si="170"/>
        <v>-31.86840540029484</v>
      </c>
      <c r="Z289" s="31">
        <f t="shared" si="171"/>
        <v>-88.538666134666556</v>
      </c>
      <c r="AA289" s="31">
        <f t="shared" si="172"/>
        <v>1.9594331013282873</v>
      </c>
      <c r="AB289" s="31">
        <f t="shared" si="173"/>
        <v>-37.056014518190736</v>
      </c>
      <c r="AC289" s="31">
        <f t="shared" si="174"/>
        <v>0.18578782774111263</v>
      </c>
      <c r="AD289" s="31">
        <f t="shared" si="175"/>
        <v>11.808365343147301</v>
      </c>
      <c r="AE289" s="31">
        <f t="shared" si="176"/>
        <v>-27.116509101325317</v>
      </c>
      <c r="AF289" s="31">
        <f t="shared" si="177"/>
        <v>-113.78631530970999</v>
      </c>
      <c r="AG289" s="31">
        <f t="shared" si="200"/>
        <v>92.110410468749379</v>
      </c>
      <c r="AH289" s="31">
        <f t="shared" si="178"/>
        <v>-110.5981360747287</v>
      </c>
      <c r="AI289" s="31">
        <f t="shared" si="179"/>
        <v>-89.999830871877151</v>
      </c>
      <c r="AJ289" s="31">
        <f t="shared" si="180"/>
        <v>29.359512068238772</v>
      </c>
      <c r="AK289" s="31">
        <f t="shared" si="181"/>
        <v>88.04911823581206</v>
      </c>
      <c r="AL289" s="32">
        <f t="shared" si="182"/>
        <v>-2.5320303226006406</v>
      </c>
      <c r="AM289" s="31">
        <f t="shared" si="183"/>
        <v>-41.657280171209486</v>
      </c>
      <c r="AN289" s="31">
        <f t="shared" si="184"/>
        <v>8.3397561396588102</v>
      </c>
      <c r="AO289" s="31">
        <f t="shared" si="185"/>
        <v>-43.607992807274577</v>
      </c>
      <c r="AP289" s="30">
        <f t="shared" si="201"/>
        <v>23.609121289162623</v>
      </c>
      <c r="AQ289" s="30">
        <f t="shared" si="202"/>
        <v>-27.95880017344075</v>
      </c>
      <c r="AR289" s="31">
        <f t="shared" si="186"/>
        <v>-23.126431845944634</v>
      </c>
      <c r="AS289" s="33">
        <f t="shared" si="187"/>
        <v>-157.39430811698458</v>
      </c>
      <c r="AT289" s="31">
        <f t="shared" si="188"/>
        <v>2.1788400510018311E-10</v>
      </c>
      <c r="AU289" s="31">
        <f t="shared" si="189"/>
        <v>4.0582879358922537E-4</v>
      </c>
      <c r="AV289" s="32">
        <f t="shared" si="190"/>
        <v>-3.4908654289229691E-13</v>
      </c>
      <c r="AW289" s="31">
        <f t="shared" si="191"/>
        <v>-1.623315174384005E-5</v>
      </c>
      <c r="AX289" s="34">
        <f t="shared" si="192"/>
        <v>2.1753491855729082E-10</v>
      </c>
      <c r="AY289" s="35">
        <f t="shared" si="193"/>
        <v>3.8959564184538534E-4</v>
      </c>
      <c r="AZ289" s="10">
        <f t="shared" si="194"/>
        <v>-23.126431845727097</v>
      </c>
      <c r="BA289" s="10">
        <f t="shared" si="195"/>
        <v>-157.39391852134273</v>
      </c>
      <c r="BB289" s="10">
        <f t="shared" si="196"/>
        <v>22.606081478657273</v>
      </c>
      <c r="BC289" s="37"/>
      <c r="BD289" s="46">
        <f t="shared" si="197"/>
        <v>-23</v>
      </c>
      <c r="BE289" s="46">
        <f t="shared" si="198"/>
        <v>-157</v>
      </c>
      <c r="BF289" s="46">
        <f t="shared" si="199"/>
        <v>23</v>
      </c>
    </row>
    <row r="290" spans="22:58" x14ac:dyDescent="0.3">
      <c r="V290" s="29">
        <v>3.8600000000000101</v>
      </c>
      <c r="W290" s="38">
        <f t="shared" si="169"/>
        <v>72443.596007500717</v>
      </c>
      <c r="X290" s="30">
        <f t="shared" si="203"/>
        <v>2.6066753699001226</v>
      </c>
      <c r="Y290" s="31">
        <f t="shared" si="170"/>
        <v>-32.068278274351783</v>
      </c>
      <c r="Z290" s="31">
        <f t="shared" si="171"/>
        <v>-88.5719162192308</v>
      </c>
      <c r="AA290" s="31">
        <f t="shared" si="172"/>
        <v>2.0331267843676777</v>
      </c>
      <c r="AB290" s="31">
        <f t="shared" si="173"/>
        <v>-37.692408989934954</v>
      </c>
      <c r="AC290" s="31">
        <f t="shared" si="174"/>
        <v>0.19435064803868068</v>
      </c>
      <c r="AD290" s="31">
        <f t="shared" si="175"/>
        <v>12.075432381493291</v>
      </c>
      <c r="AE290" s="31">
        <f t="shared" si="176"/>
        <v>-27.234125472045299</v>
      </c>
      <c r="AF290" s="31">
        <f t="shared" si="177"/>
        <v>-114.18889282767246</v>
      </c>
      <c r="AG290" s="31">
        <f t="shared" si="200"/>
        <v>92.110410468749379</v>
      </c>
      <c r="AH290" s="31">
        <f t="shared" si="178"/>
        <v>-110.79813607472701</v>
      </c>
      <c r="AI290" s="31">
        <f t="shared" si="179"/>
        <v>-89.999834721703238</v>
      </c>
      <c r="AJ290" s="31">
        <f t="shared" si="180"/>
        <v>29.559285536795951</v>
      </c>
      <c r="AK290" s="31">
        <f t="shared" si="181"/>
        <v>88.093492573317533</v>
      </c>
      <c r="AL290" s="32">
        <f t="shared" si="182"/>
        <v>-2.621526110012256</v>
      </c>
      <c r="AM290" s="31">
        <f t="shared" si="183"/>
        <v>-42.313258429573786</v>
      </c>
      <c r="AN290" s="31">
        <f t="shared" si="184"/>
        <v>8.2500338208060615</v>
      </c>
      <c r="AO290" s="31">
        <f t="shared" si="185"/>
        <v>-44.21960057795949</v>
      </c>
      <c r="AP290" s="30">
        <f t="shared" si="201"/>
        <v>23.609121289162623</v>
      </c>
      <c r="AQ290" s="30">
        <f t="shared" si="202"/>
        <v>-27.95880017344075</v>
      </c>
      <c r="AR290" s="31">
        <f t="shared" si="186"/>
        <v>-23.333770535517367</v>
      </c>
      <c r="AS290" s="33">
        <f t="shared" si="187"/>
        <v>-158.40849340563196</v>
      </c>
      <c r="AT290" s="31">
        <f t="shared" si="188"/>
        <v>2.2815216396377886E-10</v>
      </c>
      <c r="AU290" s="31">
        <f t="shared" si="189"/>
        <v>4.1528176054527968E-4</v>
      </c>
      <c r="AV290" s="32">
        <f t="shared" si="190"/>
        <v>-3.6644443729025684E-13</v>
      </c>
      <c r="AW290" s="31">
        <f t="shared" si="191"/>
        <v>-1.6611270422101606E-5</v>
      </c>
      <c r="AX290" s="34">
        <f t="shared" si="192"/>
        <v>2.2778571952648861E-10</v>
      </c>
      <c r="AY290" s="35">
        <f t="shared" si="193"/>
        <v>3.9867049012317805E-4</v>
      </c>
      <c r="AZ290" s="10">
        <f t="shared" si="194"/>
        <v>-23.333770535289581</v>
      </c>
      <c r="BA290" s="10">
        <f t="shared" si="195"/>
        <v>-158.40809473514184</v>
      </c>
      <c r="BB290" s="10">
        <f t="shared" si="196"/>
        <v>21.591905264858156</v>
      </c>
      <c r="BC290" s="37"/>
      <c r="BD290" s="46">
        <f t="shared" si="197"/>
        <v>-23</v>
      </c>
      <c r="BE290" s="46">
        <f t="shared" si="198"/>
        <v>-158</v>
      </c>
      <c r="BF290" s="46">
        <f t="shared" si="199"/>
        <v>22</v>
      </c>
    </row>
    <row r="291" spans="22:58" x14ac:dyDescent="0.3">
      <c r="V291" s="29">
        <v>3.8700000000000099</v>
      </c>
      <c r="W291" s="36">
        <f t="shared" si="169"/>
        <v>74131.024130093487</v>
      </c>
      <c r="X291" s="30">
        <f t="shared" si="203"/>
        <v>2.6066753699001226</v>
      </c>
      <c r="Y291" s="31">
        <f t="shared" si="170"/>
        <v>-32.268156866544821</v>
      </c>
      <c r="Z291" s="31">
        <f t="shared" si="171"/>
        <v>-88.604410369143153</v>
      </c>
      <c r="AA291" s="31">
        <f t="shared" si="172"/>
        <v>2.1089762967261838</v>
      </c>
      <c r="AB291" s="31">
        <f t="shared" si="173"/>
        <v>-38.332511223960012</v>
      </c>
      <c r="AC291" s="31">
        <f t="shared" si="174"/>
        <v>0.20329896309670081</v>
      </c>
      <c r="AD291" s="31">
        <f t="shared" si="175"/>
        <v>12.348169847415841</v>
      </c>
      <c r="AE291" s="31">
        <f t="shared" si="176"/>
        <v>-27.349206236821814</v>
      </c>
      <c r="AF291" s="31">
        <f t="shared" si="177"/>
        <v>-114.58875174568732</v>
      </c>
      <c r="AG291" s="31">
        <f t="shared" si="200"/>
        <v>92.110410468749379</v>
      </c>
      <c r="AH291" s="31">
        <f t="shared" si="178"/>
        <v>-110.99813607472538</v>
      </c>
      <c r="AI291" s="31">
        <f t="shared" si="179"/>
        <v>-89.999838483896596</v>
      </c>
      <c r="AJ291" s="31">
        <f t="shared" si="180"/>
        <v>29.759069189916683</v>
      </c>
      <c r="AK291" s="31">
        <f t="shared" si="181"/>
        <v>88.136859038512299</v>
      </c>
      <c r="AL291" s="32">
        <f t="shared" si="182"/>
        <v>-2.7133040928087055</v>
      </c>
      <c r="AM291" s="31">
        <f t="shared" si="183"/>
        <v>-42.970652523330386</v>
      </c>
      <c r="AN291" s="31">
        <f t="shared" si="184"/>
        <v>8.1580394911319765</v>
      </c>
      <c r="AO291" s="31">
        <f t="shared" si="185"/>
        <v>-44.833631968714684</v>
      </c>
      <c r="AP291" s="30">
        <f t="shared" si="201"/>
        <v>23.609121289162623</v>
      </c>
      <c r="AQ291" s="30">
        <f t="shared" si="202"/>
        <v>-27.95880017344075</v>
      </c>
      <c r="AR291" s="31">
        <f t="shared" si="186"/>
        <v>-23.540845629967965</v>
      </c>
      <c r="AS291" s="33">
        <f t="shared" si="187"/>
        <v>-159.422383714402</v>
      </c>
      <c r="AT291" s="31">
        <f t="shared" si="188"/>
        <v>2.3890441521555892E-10</v>
      </c>
      <c r="AU291" s="31">
        <f t="shared" si="189"/>
        <v>4.2495491538764802E-4</v>
      </c>
      <c r="AV291" s="32">
        <f t="shared" si="190"/>
        <v>-3.8187367675511012E-13</v>
      </c>
      <c r="AW291" s="31">
        <f t="shared" si="191"/>
        <v>-1.6998196615817112E-5</v>
      </c>
      <c r="AX291" s="34">
        <f t="shared" si="192"/>
        <v>2.385225415388038E-10</v>
      </c>
      <c r="AY291" s="35">
        <f t="shared" si="193"/>
        <v>4.0795671877183091E-4</v>
      </c>
      <c r="AZ291" s="10">
        <f t="shared" si="194"/>
        <v>-23.540845629729443</v>
      </c>
      <c r="BA291" s="10">
        <f t="shared" si="195"/>
        <v>-159.42197575768324</v>
      </c>
      <c r="BB291" s="10">
        <f t="shared" si="196"/>
        <v>20.578024242316758</v>
      </c>
      <c r="BC291" s="48"/>
      <c r="BD291" s="46">
        <f t="shared" si="197"/>
        <v>-24</v>
      </c>
      <c r="BE291" s="46">
        <f t="shared" si="198"/>
        <v>-159</v>
      </c>
      <c r="BF291" s="46">
        <f t="shared" si="199"/>
        <v>21</v>
      </c>
    </row>
    <row r="292" spans="22:58" x14ac:dyDescent="0.3">
      <c r="V292" s="29">
        <v>3.8800000000000101</v>
      </c>
      <c r="W292" s="38">
        <f t="shared" si="169"/>
        <v>75857.757502920154</v>
      </c>
      <c r="X292" s="30">
        <f t="shared" si="203"/>
        <v>2.6066753699001226</v>
      </c>
      <c r="Y292" s="31">
        <f t="shared" si="170"/>
        <v>-32.468040919820915</v>
      </c>
      <c r="Z292" s="31">
        <f t="shared" si="171"/>
        <v>-88.636165729573733</v>
      </c>
      <c r="AA292" s="31">
        <f t="shared" si="172"/>
        <v>2.1870057426890255</v>
      </c>
      <c r="AB292" s="31">
        <f t="shared" si="173"/>
        <v>-38.976021507478364</v>
      </c>
      <c r="AC292" s="31">
        <f t="shared" si="174"/>
        <v>0.21264927994874971</v>
      </c>
      <c r="AD292" s="31">
        <f t="shared" si="175"/>
        <v>12.626672887056483</v>
      </c>
      <c r="AE292" s="31">
        <f t="shared" si="176"/>
        <v>-27.461710527283017</v>
      </c>
      <c r="AF292" s="31">
        <f t="shared" si="177"/>
        <v>-114.98551434999561</v>
      </c>
      <c r="AG292" s="31">
        <f t="shared" si="200"/>
        <v>92.110410468749379</v>
      </c>
      <c r="AH292" s="31">
        <f t="shared" si="178"/>
        <v>-111.19813607472382</v>
      </c>
      <c r="AI292" s="31">
        <f t="shared" si="179"/>
        <v>-89.999842160451976</v>
      </c>
      <c r="AJ292" s="31">
        <f t="shared" si="180"/>
        <v>29.958862570189698</v>
      </c>
      <c r="AK292" s="31">
        <f t="shared" si="181"/>
        <v>88.179240426006757</v>
      </c>
      <c r="AL292" s="32">
        <f t="shared" si="182"/>
        <v>-2.8073729263435308</v>
      </c>
      <c r="AM292" s="31">
        <f t="shared" si="183"/>
        <v>-43.629118725283028</v>
      </c>
      <c r="AN292" s="31">
        <f t="shared" si="184"/>
        <v>8.0637640378717261</v>
      </c>
      <c r="AO292" s="31">
        <f t="shared" si="185"/>
        <v>-45.449720459728248</v>
      </c>
      <c r="AP292" s="30">
        <f t="shared" si="201"/>
        <v>23.609121289162623</v>
      </c>
      <c r="AQ292" s="30">
        <f t="shared" si="202"/>
        <v>-27.95880017344075</v>
      </c>
      <c r="AR292" s="31">
        <f t="shared" si="186"/>
        <v>-23.747625373689417</v>
      </c>
      <c r="AS292" s="33">
        <f t="shared" si="187"/>
        <v>-160.43523480972385</v>
      </c>
      <c r="AT292" s="31">
        <f t="shared" si="188"/>
        <v>2.501639027147181E-10</v>
      </c>
      <c r="AU292" s="31">
        <f t="shared" si="189"/>
        <v>4.3485338695106523E-4</v>
      </c>
      <c r="AV292" s="32">
        <f t="shared" si="190"/>
        <v>-4.0116022608617671E-13</v>
      </c>
      <c r="AW292" s="31">
        <f t="shared" si="191"/>
        <v>-1.7394135478376056E-5</v>
      </c>
      <c r="AX292" s="34">
        <f t="shared" si="192"/>
        <v>2.4976274248863194E-10</v>
      </c>
      <c r="AY292" s="35">
        <f t="shared" si="193"/>
        <v>4.1745925147268915E-4</v>
      </c>
      <c r="AZ292" s="10">
        <f t="shared" si="194"/>
        <v>-23.747625373439654</v>
      </c>
      <c r="BA292" s="10">
        <f t="shared" si="195"/>
        <v>-160.43481735047237</v>
      </c>
      <c r="BB292" s="10">
        <f t="shared" si="196"/>
        <v>19.565182649527628</v>
      </c>
      <c r="BC292" s="37"/>
      <c r="BD292" s="46">
        <f t="shared" si="197"/>
        <v>-24</v>
      </c>
      <c r="BE292" s="46">
        <f t="shared" si="198"/>
        <v>-160</v>
      </c>
      <c r="BF292" s="46">
        <f t="shared" si="199"/>
        <v>20</v>
      </c>
    </row>
    <row r="293" spans="22:58" x14ac:dyDescent="0.3">
      <c r="V293" s="29">
        <v>3.8900000000000099</v>
      </c>
      <c r="W293" s="38">
        <f t="shared" si="169"/>
        <v>77624.711662870977</v>
      </c>
      <c r="X293" s="30">
        <f t="shared" si="203"/>
        <v>2.6066753699001226</v>
      </c>
      <c r="Y293" s="31">
        <f t="shared" si="170"/>
        <v>-32.667930188669473</v>
      </c>
      <c r="Z293" s="31">
        <f t="shared" si="171"/>
        <v>-88.667199059554079</v>
      </c>
      <c r="AA293" s="31">
        <f t="shared" si="172"/>
        <v>2.2672372847571332</v>
      </c>
      <c r="AB293" s="31">
        <f t="shared" si="173"/>
        <v>-39.622631676377338</v>
      </c>
      <c r="AC293" s="31">
        <f t="shared" si="174"/>
        <v>0.22241873483389646</v>
      </c>
      <c r="AD293" s="31">
        <f t="shared" si="175"/>
        <v>12.911036500132356</v>
      </c>
      <c r="AE293" s="31">
        <f t="shared" si="176"/>
        <v>-27.571598799178318</v>
      </c>
      <c r="AF293" s="31">
        <f t="shared" si="177"/>
        <v>-115.37879423579906</v>
      </c>
      <c r="AG293" s="31">
        <f t="shared" si="200"/>
        <v>92.110410468749379</v>
      </c>
      <c r="AH293" s="31">
        <f t="shared" si="178"/>
        <v>-111.39813607472234</v>
      </c>
      <c r="AI293" s="31">
        <f t="shared" si="179"/>
        <v>-89.999845753318723</v>
      </c>
      <c r="AJ293" s="31">
        <f t="shared" si="180"/>
        <v>30.158665240705432</v>
      </c>
      <c r="AK293" s="31">
        <f t="shared" si="181"/>
        <v>88.220659021356241</v>
      </c>
      <c r="AL293" s="32">
        <f t="shared" si="182"/>
        <v>-2.9037388747500432</v>
      </c>
      <c r="AM293" s="31">
        <f t="shared" si="183"/>
        <v>-44.288310485612918</v>
      </c>
      <c r="AN293" s="31">
        <f t="shared" si="184"/>
        <v>7.9672007599824219</v>
      </c>
      <c r="AO293" s="31">
        <f t="shared" si="185"/>
        <v>-46.067497217575401</v>
      </c>
      <c r="AP293" s="30">
        <f t="shared" si="201"/>
        <v>23.609121289162623</v>
      </c>
      <c r="AQ293" s="30">
        <f t="shared" si="202"/>
        <v>-27.95880017344075</v>
      </c>
      <c r="AR293" s="31">
        <f t="shared" si="186"/>
        <v>-23.954076923474023</v>
      </c>
      <c r="AS293" s="33">
        <f t="shared" si="187"/>
        <v>-161.44629145337447</v>
      </c>
      <c r="AT293" s="31">
        <f t="shared" si="188"/>
        <v>2.6195377032045106E-10</v>
      </c>
      <c r="AU293" s="31">
        <f t="shared" si="189"/>
        <v>4.4498242353617349E-4</v>
      </c>
      <c r="AV293" s="32">
        <f t="shared" si="190"/>
        <v>-4.2044677541724335E-13</v>
      </c>
      <c r="AW293" s="31">
        <f t="shared" si="191"/>
        <v>-1.7799296941804231E-5</v>
      </c>
      <c r="AX293" s="34">
        <f t="shared" si="192"/>
        <v>2.6153332354503382E-10</v>
      </c>
      <c r="AY293" s="35">
        <f t="shared" si="193"/>
        <v>4.2718312659436924E-4</v>
      </c>
      <c r="AZ293" s="10">
        <f t="shared" si="194"/>
        <v>-23.95407692321249</v>
      </c>
      <c r="BA293" s="10">
        <f t="shared" si="195"/>
        <v>-161.44586427024788</v>
      </c>
      <c r="BB293" s="10">
        <f t="shared" si="196"/>
        <v>18.554135729752119</v>
      </c>
      <c r="BC293" s="37"/>
      <c r="BD293" s="46">
        <f t="shared" si="197"/>
        <v>-24</v>
      </c>
      <c r="BE293" s="46">
        <f t="shared" si="198"/>
        <v>-161</v>
      </c>
      <c r="BF293" s="46">
        <f t="shared" si="199"/>
        <v>19</v>
      </c>
    </row>
    <row r="294" spans="22:58" x14ac:dyDescent="0.3">
      <c r="V294" s="29">
        <v>3.9000000000000101</v>
      </c>
      <c r="W294" s="36">
        <f t="shared" si="169"/>
        <v>79432.823472430129</v>
      </c>
      <c r="X294" s="30">
        <f t="shared" si="203"/>
        <v>2.6066753699001226</v>
      </c>
      <c r="Y294" s="31">
        <f t="shared" si="170"/>
        <v>-32.867824438605211</v>
      </c>
      <c r="Z294" s="31">
        <f t="shared" si="171"/>
        <v>-88.697526740491526</v>
      </c>
      <c r="AA294" s="31">
        <f t="shared" si="172"/>
        <v>2.3496910565559501</v>
      </c>
      <c r="AB294" s="31">
        <f t="shared" si="173"/>
        <v>-40.272025784658815</v>
      </c>
      <c r="AC294" s="31">
        <f t="shared" si="174"/>
        <v>0.23262511008720421</v>
      </c>
      <c r="AD294" s="31">
        <f t="shared" si="175"/>
        <v>13.201355398752359</v>
      </c>
      <c r="AE294" s="31">
        <f t="shared" si="176"/>
        <v>-27.678832902061931</v>
      </c>
      <c r="AF294" s="31">
        <f t="shared" si="177"/>
        <v>-115.76819712639798</v>
      </c>
      <c r="AG294" s="31">
        <f t="shared" si="200"/>
        <v>92.110410468749379</v>
      </c>
      <c r="AH294" s="31">
        <f t="shared" si="178"/>
        <v>-111.59813607472094</v>
      </c>
      <c r="AI294" s="31">
        <f t="shared" si="179"/>
        <v>-89.999849264401846</v>
      </c>
      <c r="AJ294" s="31">
        <f t="shared" si="180"/>
        <v>30.358476784140809</v>
      </c>
      <c r="AK294" s="31">
        <f t="shared" si="181"/>
        <v>88.261136611995909</v>
      </c>
      <c r="AL294" s="32">
        <f t="shared" si="182"/>
        <v>-3.0024057845474084</v>
      </c>
      <c r="AM294" s="31">
        <f t="shared" si="183"/>
        <v>-44.947879337999908</v>
      </c>
      <c r="AN294" s="31">
        <f t="shared" si="184"/>
        <v>7.8683453936218388</v>
      </c>
      <c r="AO294" s="31">
        <f t="shared" si="185"/>
        <v>-46.686591990405844</v>
      </c>
      <c r="AP294" s="30">
        <f t="shared" si="201"/>
        <v>23.609121289162623</v>
      </c>
      <c r="AQ294" s="30">
        <f t="shared" si="202"/>
        <v>-27.95880017344075</v>
      </c>
      <c r="AR294" s="31">
        <f t="shared" si="186"/>
        <v>-24.160166392718217</v>
      </c>
      <c r="AS294" s="33">
        <f t="shared" si="187"/>
        <v>-162.45478911680382</v>
      </c>
      <c r="AT294" s="31">
        <f t="shared" si="188"/>
        <v>2.7429909054688514E-10</v>
      </c>
      <c r="AU294" s="31">
        <f t="shared" si="189"/>
        <v>4.5534739569224214E-4</v>
      </c>
      <c r="AV294" s="32">
        <f t="shared" si="190"/>
        <v>-4.3973332474831004E-13</v>
      </c>
      <c r="AW294" s="31">
        <f t="shared" si="191"/>
        <v>-1.8213895828072533E-5</v>
      </c>
      <c r="AX294" s="34">
        <f t="shared" si="192"/>
        <v>2.7385935722213685E-10</v>
      </c>
      <c r="AY294" s="35">
        <f t="shared" si="193"/>
        <v>4.3713349986416962E-4</v>
      </c>
      <c r="AZ294" s="10">
        <f t="shared" si="194"/>
        <v>-24.160166392444356</v>
      </c>
      <c r="BA294" s="10">
        <f t="shared" si="195"/>
        <v>-162.45435198330395</v>
      </c>
      <c r="BB294" s="10">
        <f t="shared" si="196"/>
        <v>17.545648016696049</v>
      </c>
      <c r="BC294" s="48"/>
      <c r="BD294" s="46">
        <f t="shared" si="197"/>
        <v>-24</v>
      </c>
      <c r="BE294" s="46">
        <f t="shared" si="198"/>
        <v>-162</v>
      </c>
      <c r="BF294" s="46">
        <f t="shared" si="199"/>
        <v>18</v>
      </c>
    </row>
    <row r="295" spans="22:58" x14ac:dyDescent="0.3">
      <c r="V295" s="29">
        <v>3.9100000000000099</v>
      </c>
      <c r="W295" s="38">
        <f t="shared" si="169"/>
        <v>81283.051616411802</v>
      </c>
      <c r="X295" s="30">
        <f t="shared" si="203"/>
        <v>2.6066753699001226</v>
      </c>
      <c r="Y295" s="31">
        <f t="shared" si="170"/>
        <v>-33.067723445674012</v>
      </c>
      <c r="Z295" s="31">
        <f t="shared" si="171"/>
        <v>-88.72716478450792</v>
      </c>
      <c r="AA295" s="31">
        <f t="shared" si="172"/>
        <v>2.434385082543185</v>
      </c>
      <c r="AB295" s="31">
        <f t="shared" si="173"/>
        <v>-40.923880820282037</v>
      </c>
      <c r="AC295" s="31">
        <f t="shared" si="174"/>
        <v>0.24328685080870482</v>
      </c>
      <c r="AD295" s="31">
        <f t="shared" si="175"/>
        <v>13.497723856441118</v>
      </c>
      <c r="AE295" s="31">
        <f t="shared" si="176"/>
        <v>-27.783376142422</v>
      </c>
      <c r="AF295" s="31">
        <f t="shared" si="177"/>
        <v>-116.15332174834883</v>
      </c>
      <c r="AG295" s="31">
        <f t="shared" si="200"/>
        <v>92.110410468749379</v>
      </c>
      <c r="AH295" s="31">
        <f t="shared" si="178"/>
        <v>-111.79813607471957</v>
      </c>
      <c r="AI295" s="31">
        <f t="shared" si="179"/>
        <v>-89.999852695562964</v>
      </c>
      <c r="AJ295" s="31">
        <f t="shared" si="180"/>
        <v>30.558296801884435</v>
      </c>
      <c r="AK295" s="31">
        <f t="shared" si="181"/>
        <v>88.300694497970028</v>
      </c>
      <c r="AL295" s="32">
        <f t="shared" si="182"/>
        <v>-3.1033750683796839</v>
      </c>
      <c r="AM295" s="31">
        <f t="shared" si="183"/>
        <v>-45.607475818066447</v>
      </c>
      <c r="AN295" s="31">
        <f t="shared" si="184"/>
        <v>7.7671961275345645</v>
      </c>
      <c r="AO295" s="31">
        <f t="shared" si="185"/>
        <v>-47.306634015659384</v>
      </c>
      <c r="AP295" s="30">
        <f t="shared" si="201"/>
        <v>23.609121289162623</v>
      </c>
      <c r="AQ295" s="30">
        <f t="shared" si="202"/>
        <v>-27.95880017344075</v>
      </c>
      <c r="AR295" s="31">
        <f t="shared" si="186"/>
        <v>-24.365858899165563</v>
      </c>
      <c r="AS295" s="33">
        <f t="shared" si="187"/>
        <v>-163.45995576400821</v>
      </c>
      <c r="AT295" s="31">
        <f t="shared" si="188"/>
        <v>2.8722686456308066E-10</v>
      </c>
      <c r="AU295" s="31">
        <f t="shared" si="189"/>
        <v>4.6595379906469989E-4</v>
      </c>
      <c r="AV295" s="32">
        <f t="shared" si="190"/>
        <v>-4.5901987407937678E-13</v>
      </c>
      <c r="AW295" s="31">
        <f t="shared" si="191"/>
        <v>-1.8638151962998222E-5</v>
      </c>
      <c r="AX295" s="34">
        <f t="shared" si="192"/>
        <v>2.8676784468900129E-10</v>
      </c>
      <c r="AY295" s="35">
        <f t="shared" si="193"/>
        <v>4.4731564710170165E-4</v>
      </c>
      <c r="AZ295" s="10">
        <f t="shared" si="194"/>
        <v>-24.365858898878795</v>
      </c>
      <c r="BA295" s="10">
        <f t="shared" si="195"/>
        <v>-163.45950844836111</v>
      </c>
      <c r="BB295" s="10">
        <f t="shared" si="196"/>
        <v>16.540491551638894</v>
      </c>
      <c r="BC295" s="37"/>
      <c r="BD295" s="46">
        <f t="shared" si="197"/>
        <v>-24</v>
      </c>
      <c r="BE295" s="46">
        <f t="shared" si="198"/>
        <v>-163</v>
      </c>
      <c r="BF295" s="46">
        <f t="shared" si="199"/>
        <v>17</v>
      </c>
    </row>
    <row r="296" spans="22:58" x14ac:dyDescent="0.3">
      <c r="V296" s="29">
        <v>3.9200000000000199</v>
      </c>
      <c r="W296" s="38">
        <f t="shared" si="169"/>
        <v>83176.377110270929</v>
      </c>
      <c r="X296" s="30">
        <f t="shared" si="203"/>
        <v>2.6066753699001226</v>
      </c>
      <c r="Y296" s="31">
        <f t="shared" si="170"/>
        <v>-33.267626995981281</v>
      </c>
      <c r="Z296" s="31">
        <f t="shared" si="171"/>
        <v>-88.756128842605762</v>
      </c>
      <c r="AA296" s="31">
        <f t="shared" si="172"/>
        <v>2.5213352051800788</v>
      </c>
      <c r="AB296" s="31">
        <f t="shared" si="173"/>
        <v>-41.577867463843724</v>
      </c>
      <c r="AC296" s="31">
        <f t="shared" si="174"/>
        <v>0.25442308123003166</v>
      </c>
      <c r="AD296" s="31">
        <f t="shared" si="175"/>
        <v>13.80023554701523</v>
      </c>
      <c r="AE296" s="31">
        <f t="shared" si="176"/>
        <v>-27.885193339671048</v>
      </c>
      <c r="AF296" s="31">
        <f t="shared" si="177"/>
        <v>-116.53376075943424</v>
      </c>
      <c r="AG296" s="31">
        <f t="shared" si="200"/>
        <v>92.110410468749379</v>
      </c>
      <c r="AH296" s="31">
        <f t="shared" si="178"/>
        <v>-111.99813607471847</v>
      </c>
      <c r="AI296" s="31">
        <f t="shared" si="179"/>
        <v>-89.999856048621325</v>
      </c>
      <c r="AJ296" s="31">
        <f t="shared" si="180"/>
        <v>30.758124913201019</v>
      </c>
      <c r="AK296" s="31">
        <f t="shared" si="181"/>
        <v>88.33935350245757</v>
      </c>
      <c r="AL296" s="32">
        <f t="shared" si="182"/>
        <v>-3.2066456990339089</v>
      </c>
      <c r="AM296" s="31">
        <f t="shared" si="183"/>
        <v>-46.266750388259396</v>
      </c>
      <c r="AN296" s="31">
        <f t="shared" si="184"/>
        <v>7.6637536081980153</v>
      </c>
      <c r="AO296" s="31">
        <f t="shared" si="185"/>
        <v>-47.927252934423151</v>
      </c>
      <c r="AP296" s="30">
        <f t="shared" si="201"/>
        <v>23.609121289162623</v>
      </c>
      <c r="AQ296" s="30">
        <f t="shared" si="202"/>
        <v>-27.95880017344075</v>
      </c>
      <c r="AR296" s="31">
        <f t="shared" si="186"/>
        <v>-24.571118615751161</v>
      </c>
      <c r="AS296" s="33">
        <f t="shared" si="187"/>
        <v>-164.46101369385741</v>
      </c>
      <c r="AT296" s="31">
        <f t="shared" si="188"/>
        <v>3.0076216488316449E-10</v>
      </c>
      <c r="AU296" s="31">
        <f t="shared" si="189"/>
        <v>4.7680725730901745E-4</v>
      </c>
      <c r="AV296" s="32">
        <f t="shared" si="190"/>
        <v>-4.8216373327665689E-13</v>
      </c>
      <c r="AW296" s="31">
        <f t="shared" si="191"/>
        <v>-1.9072290292800269E-5</v>
      </c>
      <c r="AX296" s="34">
        <f t="shared" si="192"/>
        <v>3.0028000114988783E-10</v>
      </c>
      <c r="AY296" s="35">
        <f t="shared" si="193"/>
        <v>4.5773496701621716E-4</v>
      </c>
      <c r="AZ296" s="10">
        <f t="shared" si="194"/>
        <v>-24.571118615450882</v>
      </c>
      <c r="BA296" s="10">
        <f t="shared" si="195"/>
        <v>-164.46055595889038</v>
      </c>
      <c r="BB296" s="10">
        <f t="shared" si="196"/>
        <v>15.539444041109618</v>
      </c>
      <c r="BC296" s="37"/>
      <c r="BD296" s="46">
        <f t="shared" si="197"/>
        <v>-25</v>
      </c>
      <c r="BE296" s="46">
        <f t="shared" si="198"/>
        <v>-164</v>
      </c>
      <c r="BF296" s="46">
        <f t="shared" si="199"/>
        <v>16</v>
      </c>
    </row>
    <row r="297" spans="22:58" x14ac:dyDescent="0.3">
      <c r="V297" s="29">
        <v>3.9300000000000099</v>
      </c>
      <c r="W297" s="36">
        <f t="shared" ref="W297:W360" si="204">10*10^V297</f>
        <v>85113.803820239584</v>
      </c>
      <c r="X297" s="30">
        <f t="shared" si="203"/>
        <v>2.6066753699001226</v>
      </c>
      <c r="Y297" s="31">
        <f t="shared" ref="Y297:Y360" si="205">20*LOG(1/SQRT((W297/fp)^2+1))</f>
        <v>-33.467534885239807</v>
      </c>
      <c r="Z297" s="31">
        <f t="shared" ref="Z297:Z360" si="206">-180/PI()*ATAN(W297/fp)</f>
        <v>-88.784434212664195</v>
      </c>
      <c r="AA297" s="31">
        <f t="shared" ref="AA297:AA360" si="207">20*LOG(SQRT((W297/fzRHP)^2+1))</f>
        <v>2.6105550201790049</v>
      </c>
      <c r="AB297" s="31">
        <f t="shared" ref="AB297:AB360" si="208">-180/PI()*ATAN(W297/fzRHP)</f>
        <v>-42.233650886049823</v>
      </c>
      <c r="AC297" s="31">
        <f t="shared" ref="AC297:AC360" si="209">20*LOG(SQRT((W297/fzESR)^2+1))</f>
        <v>0.26605362069040789</v>
      </c>
      <c r="AD297" s="31">
        <f t="shared" ref="AD297:AD360" si="210">180/PI()*ATAN(W297/fzESR)</f>
        <v>14.108983372965122</v>
      </c>
      <c r="AE297" s="31">
        <f t="shared" ref="AE297:AE360" si="211">X297+Y297+AA297+AC297</f>
        <v>-27.98425087447027</v>
      </c>
      <c r="AF297" s="31">
        <f t="shared" ref="AF297:AF360" si="212">Z297+AB297+AD297</f>
        <v>-116.90910172574888</v>
      </c>
      <c r="AG297" s="31">
        <f t="shared" si="200"/>
        <v>92.110410468749379</v>
      </c>
      <c r="AH297" s="31">
        <f t="shared" ref="AH297:AH360" si="213">20*LOG(1/SQRT((W297/fp_comp1)^2+1))</f>
        <v>-112.19813607471704</v>
      </c>
      <c r="AI297" s="31">
        <f t="shared" ref="AI297:AI360" si="214">-180/PI()*ATAN(W297/fp_comp1)</f>
        <v>-89.999859325354748</v>
      </c>
      <c r="AJ297" s="31">
        <f t="shared" ref="AJ297:AJ360" si="215">20*LOG(SQRT((W297/fz_comp)^2+1))</f>
        <v>30.95796075443134</v>
      </c>
      <c r="AK297" s="31">
        <f t="shared" ref="AK297:AK360" si="216">180/PI()*ATAN(W297/fz_comp)</f>
        <v>88.377133982095671</v>
      </c>
      <c r="AL297" s="32">
        <f t="shared" ref="AL297:AL360" si="217">20*LOG(1/SQRT((W297/fp_comp2)^2+1))</f>
        <v>-3.3122142137899679</v>
      </c>
      <c r="AM297" s="31">
        <f t="shared" ref="AM297:AM360" si="218">-180/PI()*ATAN(W297/fp_comp2)</f>
        <v>-46.925354363199261</v>
      </c>
      <c r="AN297" s="31">
        <f t="shared" ref="AN297:AN360" si="219">AG297+AH297+AJ297+AL297</f>
        <v>7.5580209346737099</v>
      </c>
      <c r="AO297" s="31">
        <f t="shared" ref="AO297:AO360" si="220">AI297+AK297+AM297</f>
        <v>-48.548079706458338</v>
      </c>
      <c r="AP297" s="30">
        <f t="shared" si="201"/>
        <v>23.609121289162623</v>
      </c>
      <c r="AQ297" s="30">
        <f t="shared" si="202"/>
        <v>-27.95880017344075</v>
      </c>
      <c r="AR297" s="31">
        <f t="shared" ref="AR297:AR360" si="221">AE297+AN297+AP297+AQ297</f>
        <v>-24.775908824074687</v>
      </c>
      <c r="AS297" s="33">
        <f t="shared" ref="AS297:AS360" si="222">AF297+AO297</f>
        <v>-165.45718143220722</v>
      </c>
      <c r="AT297" s="31">
        <f t="shared" ref="AT297:AT360" si="223">20*LOG(SQRT((W297/fz_ff)^2+1))</f>
        <v>3.1493777864099533E-10</v>
      </c>
      <c r="AU297" s="31">
        <f t="shared" ref="AU297:AU360" si="224">180/PI()*ATAN(W297/fz_ff)</f>
        <v>4.8791352507238182E-4</v>
      </c>
      <c r="AV297" s="32">
        <f t="shared" ref="AV297:AV360" si="225">20*LOG(1/SQRT((W297/fp_ff)^2+1))</f>
        <v>-5.053075924739371E-13</v>
      </c>
      <c r="AW297" s="31">
        <f t="shared" ref="AW297:AW360" si="226">-180/PI()*ATAN(W297/fp_ff)</f>
        <v>-1.9516541003366279E-5</v>
      </c>
      <c r="AX297" s="34">
        <f t="shared" ref="AX297:AX360" si="227">AT297+AV297</f>
        <v>3.1443247104852139E-10</v>
      </c>
      <c r="AY297" s="35">
        <f t="shared" ref="AY297:AY360" si="228">AU297+AW297</f>
        <v>4.6839698406901556E-4</v>
      </c>
      <c r="AZ297" s="10">
        <f t="shared" ref="AZ297:AZ360" si="229">AR297+AX297</f>
        <v>-24.775908823760254</v>
      </c>
      <c r="BA297" s="10">
        <f t="shared" ref="BA297:BA360" si="230">AS297+AY297</f>
        <v>-165.45671303522315</v>
      </c>
      <c r="BB297" s="10">
        <f t="shared" ref="BB297:BB360" si="231">BA297+180</f>
        <v>14.543286964776854</v>
      </c>
      <c r="BC297" s="48"/>
      <c r="BD297" s="46">
        <f t="shared" ref="BD297:BD360" si="232">ROUND(AZ297,0)</f>
        <v>-25</v>
      </c>
      <c r="BE297" s="46">
        <f t="shared" ref="BE297:BE360" si="233">ROUND(BA297,0)</f>
        <v>-165</v>
      </c>
      <c r="BF297" s="46">
        <f t="shared" ref="BF297:BF360" si="234">ROUND(BB297,0)</f>
        <v>15</v>
      </c>
    </row>
    <row r="298" spans="22:58" x14ac:dyDescent="0.3">
      <c r="V298" s="29">
        <v>3.9400000000000199</v>
      </c>
      <c r="W298" s="38">
        <f t="shared" si="204"/>
        <v>87096.358995612216</v>
      </c>
      <c r="X298" s="30">
        <f t="shared" si="203"/>
        <v>2.6066753699001226</v>
      </c>
      <c r="Y298" s="31">
        <f t="shared" si="205"/>
        <v>-33.667446918341291</v>
      </c>
      <c r="Z298" s="31">
        <f t="shared" si="206"/>
        <v>-88.812095847268438</v>
      </c>
      <c r="AA298" s="31">
        <f t="shared" si="207"/>
        <v>2.7020558203839631</v>
      </c>
      <c r="AB298" s="31">
        <f t="shared" si="208"/>
        <v>-42.890891579518538</v>
      </c>
      <c r="AC298" s="31">
        <f t="shared" si="209"/>
        <v>0.27819899912670837</v>
      </c>
      <c r="AD298" s="31">
        <f t="shared" si="210"/>
        <v>14.424059283023011</v>
      </c>
      <c r="AE298" s="31">
        <f t="shared" si="211"/>
        <v>-28.080516728930498</v>
      </c>
      <c r="AF298" s="31">
        <f t="shared" si="212"/>
        <v>-117.27892814376398</v>
      </c>
      <c r="AG298" s="31">
        <f t="shared" si="200"/>
        <v>92.110410468749379</v>
      </c>
      <c r="AH298" s="31">
        <f t="shared" si="213"/>
        <v>-112.39813607471606</v>
      </c>
      <c r="AI298" s="31">
        <f t="shared" si="214"/>
        <v>-89.999862527500611</v>
      </c>
      <c r="AJ298" s="31">
        <f t="shared" si="215"/>
        <v>31.157803978231161</v>
      </c>
      <c r="AK298" s="31">
        <f t="shared" si="216"/>
        <v>88.414055837103987</v>
      </c>
      <c r="AL298" s="32">
        <f t="shared" si="217"/>
        <v>-3.4200747290657283</v>
      </c>
      <c r="AM298" s="31">
        <f t="shared" si="218"/>
        <v>-47.58294082954356</v>
      </c>
      <c r="AN298" s="31">
        <f t="shared" si="219"/>
        <v>7.4500036431987482</v>
      </c>
      <c r="AO298" s="31">
        <f t="shared" si="220"/>
        <v>-49.168747519940183</v>
      </c>
      <c r="AP298" s="30">
        <f t="shared" si="201"/>
        <v>23.609121289162623</v>
      </c>
      <c r="AQ298" s="30">
        <f t="shared" si="202"/>
        <v>-27.95880017344075</v>
      </c>
      <c r="AR298" s="31">
        <f t="shared" si="221"/>
        <v>-24.980191970009876</v>
      </c>
      <c r="AS298" s="33">
        <f t="shared" si="222"/>
        <v>-166.44767566370416</v>
      </c>
      <c r="AT298" s="31">
        <f t="shared" si="223"/>
        <v>3.2978070700563263E-10</v>
      </c>
      <c r="AU298" s="31">
        <f t="shared" si="224"/>
        <v>4.9927849104501208E-4</v>
      </c>
      <c r="AV298" s="32">
        <f t="shared" si="225"/>
        <v>-5.2845145167121742E-13</v>
      </c>
      <c r="AW298" s="31">
        <f t="shared" si="226"/>
        <v>-1.9971139642305168E-5</v>
      </c>
      <c r="AX298" s="34">
        <f t="shared" si="227"/>
        <v>3.292522555539614E-10</v>
      </c>
      <c r="AY298" s="35">
        <f t="shared" si="228"/>
        <v>4.793073514027069E-4</v>
      </c>
      <c r="AZ298" s="10">
        <f t="shared" si="229"/>
        <v>-24.980191969680625</v>
      </c>
      <c r="BA298" s="10">
        <f t="shared" si="230"/>
        <v>-166.44719635635275</v>
      </c>
      <c r="BB298" s="10">
        <f t="shared" si="231"/>
        <v>13.552803643647252</v>
      </c>
      <c r="BC298" s="37"/>
      <c r="BD298" s="46">
        <f t="shared" si="232"/>
        <v>-25</v>
      </c>
      <c r="BE298" s="46">
        <f t="shared" si="233"/>
        <v>-166</v>
      </c>
      <c r="BF298" s="46">
        <f t="shared" si="234"/>
        <v>14</v>
      </c>
    </row>
    <row r="299" spans="22:58" x14ac:dyDescent="0.3">
      <c r="V299" s="29">
        <v>3.9500000000000202</v>
      </c>
      <c r="W299" s="38">
        <f t="shared" si="204"/>
        <v>89125.093813378786</v>
      </c>
      <c r="X299" s="30">
        <f t="shared" si="203"/>
        <v>2.6066753699001226</v>
      </c>
      <c r="Y299" s="31">
        <f t="shared" si="205"/>
        <v>-33.867362908941857</v>
      </c>
      <c r="Z299" s="31">
        <f t="shared" si="206"/>
        <v>-88.839128361373952</v>
      </c>
      <c r="AA299" s="31">
        <f t="shared" si="207"/>
        <v>2.7958465487672033</v>
      </c>
      <c r="AB299" s="31">
        <f t="shared" si="208"/>
        <v>-43.549246220017878</v>
      </c>
      <c r="AC299" s="31">
        <f t="shared" si="209"/>
        <v>0.29088047197365086</v>
      </c>
      <c r="AD299" s="31">
        <f t="shared" si="210"/>
        <v>14.745554078597626</v>
      </c>
      <c r="AE299" s="31">
        <f t="shared" si="211"/>
        <v>-28.173960518300881</v>
      </c>
      <c r="AF299" s="31">
        <f t="shared" si="212"/>
        <v>-117.64282050279419</v>
      </c>
      <c r="AG299" s="31">
        <f t="shared" si="200"/>
        <v>92.110410468749379</v>
      </c>
      <c r="AH299" s="31">
        <f t="shared" si="213"/>
        <v>-112.59813607471494</v>
      </c>
      <c r="AI299" s="31">
        <f t="shared" si="214"/>
        <v>-89.999865656756725</v>
      </c>
      <c r="AJ299" s="31">
        <f t="shared" si="215"/>
        <v>31.357654252838802</v>
      </c>
      <c r="AK299" s="31">
        <f t="shared" si="216"/>
        <v>88.450138521210619</v>
      </c>
      <c r="AL299" s="32">
        <f t="shared" si="217"/>
        <v>-3.5302189652215628</v>
      </c>
      <c r="AM299" s="31">
        <f t="shared" si="218"/>
        <v>-48.239165554432248</v>
      </c>
      <c r="AN299" s="31">
        <f t="shared" si="219"/>
        <v>7.3397096816516747</v>
      </c>
      <c r="AO299" s="31">
        <f t="shared" si="220"/>
        <v>-49.788892689978354</v>
      </c>
      <c r="AP299" s="30">
        <f t="shared" si="201"/>
        <v>23.609121289162623</v>
      </c>
      <c r="AQ299" s="30">
        <f t="shared" si="202"/>
        <v>-27.95880017344075</v>
      </c>
      <c r="AR299" s="31">
        <f t="shared" si="221"/>
        <v>-25.183929720927331</v>
      </c>
      <c r="AS299" s="33">
        <f t="shared" si="222"/>
        <v>-167.43171319277255</v>
      </c>
      <c r="AT299" s="31">
        <f t="shared" si="223"/>
        <v>3.4532180845600147E-10</v>
      </c>
      <c r="AU299" s="31">
        <f t="shared" si="224"/>
        <v>5.1090818108226054E-4</v>
      </c>
      <c r="AV299" s="32">
        <f t="shared" si="225"/>
        <v>-5.5159531086849773E-13</v>
      </c>
      <c r="AW299" s="31">
        <f t="shared" si="226"/>
        <v>-2.0436327243831204E-5</v>
      </c>
      <c r="AX299" s="34">
        <f t="shared" si="227"/>
        <v>3.4477021314513295E-10</v>
      </c>
      <c r="AY299" s="35">
        <f t="shared" si="228"/>
        <v>4.9047185383842935E-4</v>
      </c>
      <c r="AZ299" s="10">
        <f t="shared" si="229"/>
        <v>-25.183929720582562</v>
      </c>
      <c r="BA299" s="10">
        <f t="shared" si="230"/>
        <v>-167.4312227209187</v>
      </c>
      <c r="BB299" s="10">
        <f t="shared" si="231"/>
        <v>12.568777279081303</v>
      </c>
      <c r="BC299" s="37"/>
      <c r="BD299" s="46">
        <f t="shared" si="232"/>
        <v>-25</v>
      </c>
      <c r="BE299" s="46">
        <f t="shared" si="233"/>
        <v>-167</v>
      </c>
      <c r="BF299" s="46">
        <f t="shared" si="234"/>
        <v>13</v>
      </c>
    </row>
    <row r="300" spans="22:58" x14ac:dyDescent="0.3">
      <c r="V300" s="29">
        <v>3.9600000000000199</v>
      </c>
      <c r="W300" s="36">
        <f t="shared" si="204"/>
        <v>91201.083935595307</v>
      </c>
      <c r="X300" s="30">
        <f t="shared" si="203"/>
        <v>2.6066753699001226</v>
      </c>
      <c r="Y300" s="31">
        <f t="shared" si="205"/>
        <v>-34.067282679071212</v>
      </c>
      <c r="Z300" s="31">
        <f t="shared" si="206"/>
        <v>-88.865546039810226</v>
      </c>
      <c r="AA300" s="31">
        <f t="shared" si="207"/>
        <v>2.8919337609592115</v>
      </c>
      <c r="AB300" s="31">
        <f t="shared" si="208"/>
        <v>-44.208368551960994</v>
      </c>
      <c r="AC300" s="31">
        <f t="shared" si="209"/>
        <v>0.3041200343632931</v>
      </c>
      <c r="AD300" s="31">
        <f t="shared" si="210"/>
        <v>15.073557208811236</v>
      </c>
      <c r="AE300" s="31">
        <f t="shared" si="211"/>
        <v>-28.264553513848583</v>
      </c>
      <c r="AF300" s="31">
        <f t="shared" si="212"/>
        <v>-118.00035738295999</v>
      </c>
      <c r="AG300" s="31">
        <f t="shared" si="200"/>
        <v>92.110410468749379</v>
      </c>
      <c r="AH300" s="31">
        <f t="shared" si="213"/>
        <v>-112.79813607471388</v>
      </c>
      <c r="AI300" s="31">
        <f t="shared" si="214"/>
        <v>-89.999868714782295</v>
      </c>
      <c r="AJ300" s="31">
        <f t="shared" si="215"/>
        <v>31.557511261380391</v>
      </c>
      <c r="AK300" s="31">
        <f t="shared" si="216"/>
        <v>88.485401051383718</v>
      </c>
      <c r="AL300" s="32">
        <f t="shared" si="217"/>
        <v>-3.6426362813081341</v>
      </c>
      <c r="AM300" s="31">
        <f t="shared" si="218"/>
        <v>-48.893687876781669</v>
      </c>
      <c r="AN300" s="31">
        <f t="shared" si="219"/>
        <v>7.2271493741077553</v>
      </c>
      <c r="AO300" s="31">
        <f t="shared" si="220"/>
        <v>-50.408155540180246</v>
      </c>
      <c r="AP300" s="30">
        <f t="shared" si="201"/>
        <v>23.609121289162623</v>
      </c>
      <c r="AQ300" s="30">
        <f t="shared" si="202"/>
        <v>-27.95880017344075</v>
      </c>
      <c r="AR300" s="31">
        <f t="shared" si="221"/>
        <v>-25.387083024018956</v>
      </c>
      <c r="AS300" s="33">
        <f t="shared" si="222"/>
        <v>-168.40851292314022</v>
      </c>
      <c r="AT300" s="31">
        <f t="shared" si="223"/>
        <v>3.615957987808925E-10</v>
      </c>
      <c r="AU300" s="31">
        <f t="shared" si="224"/>
        <v>5.2280876139973063E-4</v>
      </c>
      <c r="AV300" s="32">
        <f t="shared" si="225"/>
        <v>-5.7859647993199156E-13</v>
      </c>
      <c r="AW300" s="31">
        <f t="shared" si="226"/>
        <v>-2.0912350456568692E-5</v>
      </c>
      <c r="AX300" s="34">
        <f t="shared" si="227"/>
        <v>3.610172023009605E-10</v>
      </c>
      <c r="AY300" s="35">
        <f t="shared" si="228"/>
        <v>5.0189641094316193E-4</v>
      </c>
      <c r="AZ300" s="10">
        <f t="shared" si="229"/>
        <v>-25.38708302365794</v>
      </c>
      <c r="BA300" s="10">
        <f t="shared" si="230"/>
        <v>-168.40801102672927</v>
      </c>
      <c r="BB300" s="10">
        <f t="shared" si="231"/>
        <v>11.59198897327073</v>
      </c>
      <c r="BC300" s="48"/>
      <c r="BD300" s="46">
        <f t="shared" si="232"/>
        <v>-25</v>
      </c>
      <c r="BE300" s="46">
        <f t="shared" si="233"/>
        <v>-168</v>
      </c>
      <c r="BF300" s="46">
        <f t="shared" si="234"/>
        <v>12</v>
      </c>
    </row>
    <row r="301" spans="22:58" x14ac:dyDescent="0.3">
      <c r="V301" s="29">
        <v>3.9700000000000202</v>
      </c>
      <c r="W301" s="38">
        <f t="shared" si="204"/>
        <v>93325.430079703525</v>
      </c>
      <c r="X301" s="30">
        <f t="shared" si="203"/>
        <v>2.6066753699001226</v>
      </c>
      <c r="Y301" s="31">
        <f t="shared" si="205"/>
        <v>-34.267206058755967</v>
      </c>
      <c r="Z301" s="31">
        <f t="shared" si="206"/>
        <v>-88.891362844625064</v>
      </c>
      <c r="AA301" s="31">
        <f t="shared" si="207"/>
        <v>2.9903215976400954</v>
      </c>
      <c r="AB301" s="31">
        <f t="shared" si="208"/>
        <v>-44.867910292636004</v>
      </c>
      <c r="AC301" s="31">
        <f t="shared" si="209"/>
        <v>0.317940434503724</v>
      </c>
      <c r="AD301" s="31">
        <f t="shared" si="210"/>
        <v>15.408156553876042</v>
      </c>
      <c r="AE301" s="31">
        <f t="shared" si="211"/>
        <v>-28.35226865671202</v>
      </c>
      <c r="AF301" s="31">
        <f t="shared" si="212"/>
        <v>-118.35111658338502</v>
      </c>
      <c r="AG301" s="31">
        <f t="shared" si="200"/>
        <v>92.110410468749379</v>
      </c>
      <c r="AH301" s="31">
        <f t="shared" si="213"/>
        <v>-112.99813607471285</v>
      </c>
      <c r="AI301" s="31">
        <f t="shared" si="214"/>
        <v>-89.999871703198707</v>
      </c>
      <c r="AJ301" s="31">
        <f t="shared" si="215"/>
        <v>31.757374701202682</v>
      </c>
      <c r="AK301" s="31">
        <f t="shared" si="216"/>
        <v>88.519862017369746</v>
      </c>
      <c r="AL301" s="32">
        <f t="shared" si="217"/>
        <v>-3.7573137194444368</v>
      </c>
      <c r="AM301" s="31">
        <f t="shared" si="218"/>
        <v>-49.546171575835167</v>
      </c>
      <c r="AN301" s="31">
        <f t="shared" si="219"/>
        <v>7.1123353757947783</v>
      </c>
      <c r="AO301" s="31">
        <f t="shared" si="220"/>
        <v>-51.026181261664128</v>
      </c>
      <c r="AP301" s="30">
        <f t="shared" si="201"/>
        <v>23.609121289162623</v>
      </c>
      <c r="AQ301" s="30">
        <f t="shared" si="202"/>
        <v>-27.95880017344075</v>
      </c>
      <c r="AR301" s="31">
        <f t="shared" si="221"/>
        <v>-25.589612165195369</v>
      </c>
      <c r="AS301" s="33">
        <f t="shared" si="222"/>
        <v>-169.37729784504916</v>
      </c>
      <c r="AT301" s="31">
        <f t="shared" si="223"/>
        <v>3.7863739376909603E-10</v>
      </c>
      <c r="AU301" s="31">
        <f t="shared" si="224"/>
        <v>5.3498654184262534E-4</v>
      </c>
      <c r="AV301" s="32">
        <f t="shared" si="225"/>
        <v>-6.055976489954854E-13</v>
      </c>
      <c r="AW301" s="31">
        <f t="shared" si="226"/>
        <v>-2.1399461674325922E-5</v>
      </c>
      <c r="AX301" s="34">
        <f t="shared" si="227"/>
        <v>3.7803179612010054E-10</v>
      </c>
      <c r="AY301" s="35">
        <f t="shared" si="228"/>
        <v>5.1358708016829944E-4</v>
      </c>
      <c r="AZ301" s="10">
        <f t="shared" si="229"/>
        <v>-25.589612164817339</v>
      </c>
      <c r="BA301" s="10">
        <f t="shared" si="230"/>
        <v>-169.37678425796898</v>
      </c>
      <c r="BB301" s="10">
        <f t="shared" si="231"/>
        <v>10.623215742031022</v>
      </c>
      <c r="BC301" s="37"/>
      <c r="BD301" s="46">
        <f t="shared" si="232"/>
        <v>-26</v>
      </c>
      <c r="BE301" s="46">
        <f t="shared" si="233"/>
        <v>-169</v>
      </c>
      <c r="BF301" s="46">
        <f t="shared" si="234"/>
        <v>11</v>
      </c>
    </row>
    <row r="302" spans="22:58" x14ac:dyDescent="0.3">
      <c r="V302" s="29">
        <v>3.98000000000002</v>
      </c>
      <c r="W302" s="38">
        <f t="shared" si="204"/>
        <v>95499.258602148111</v>
      </c>
      <c r="X302" s="30">
        <f t="shared" si="203"/>
        <v>2.6066753699001226</v>
      </c>
      <c r="Y302" s="31">
        <f t="shared" si="205"/>
        <v>-34.467132885661066</v>
      </c>
      <c r="Z302" s="31">
        <f t="shared" si="206"/>
        <v>-88.916592422273439</v>
      </c>
      <c r="AA302" s="31">
        <f t="shared" si="207"/>
        <v>3.0910117670407526</v>
      </c>
      <c r="AB302" s="31">
        <f t="shared" si="208"/>
        <v>-45.527522049468317</v>
      </c>
      <c r="AC302" s="31">
        <f t="shared" si="209"/>
        <v>0.33236518610923665</v>
      </c>
      <c r="AD302" s="31">
        <f t="shared" si="210"/>
        <v>15.749438196604073</v>
      </c>
      <c r="AE302" s="31">
        <f t="shared" si="211"/>
        <v>-28.437080562610952</v>
      </c>
      <c r="AF302" s="31">
        <f t="shared" si="212"/>
        <v>-118.69467627513768</v>
      </c>
      <c r="AG302" s="31">
        <f t="shared" si="200"/>
        <v>92.110410468749379</v>
      </c>
      <c r="AH302" s="31">
        <f t="shared" si="213"/>
        <v>-113.19813607471187</v>
      </c>
      <c r="AI302" s="31">
        <f t="shared" si="214"/>
        <v>-89.999874623590443</v>
      </c>
      <c r="AJ302" s="31">
        <f t="shared" si="215"/>
        <v>31.957244283236829</v>
      </c>
      <c r="AK302" s="31">
        <f t="shared" si="216"/>
        <v>88.553539591041627</v>
      </c>
      <c r="AL302" s="32">
        <f t="shared" si="217"/>
        <v>-3.8742360584379911</v>
      </c>
      <c r="AM302" s="31">
        <f t="shared" si="218"/>
        <v>-50.196285711689605</v>
      </c>
      <c r="AN302" s="31">
        <f t="shared" si="219"/>
        <v>6.9952826188363479</v>
      </c>
      <c r="AO302" s="31">
        <f t="shared" si="220"/>
        <v>-51.642620744238421</v>
      </c>
      <c r="AP302" s="30">
        <f t="shared" si="201"/>
        <v>23.609121289162623</v>
      </c>
      <c r="AQ302" s="30">
        <f t="shared" si="202"/>
        <v>-27.95880017344075</v>
      </c>
      <c r="AR302" s="31">
        <f t="shared" si="221"/>
        <v>-25.79147682805273</v>
      </c>
      <c r="AS302" s="33">
        <f t="shared" si="222"/>
        <v>-170.33729701937611</v>
      </c>
      <c r="AT302" s="31">
        <f t="shared" si="223"/>
        <v>3.9648323786433491E-10</v>
      </c>
      <c r="AU302" s="31">
        <f t="shared" si="224"/>
        <v>5.4744797923132326E-4</v>
      </c>
      <c r="AV302" s="32">
        <f t="shared" si="225"/>
        <v>-6.3452747299208609E-13</v>
      </c>
      <c r="AW302" s="31">
        <f t="shared" si="226"/>
        <v>-2.1897919169918239E-5</v>
      </c>
      <c r="AX302" s="34">
        <f t="shared" si="227"/>
        <v>3.9584871039134284E-10</v>
      </c>
      <c r="AY302" s="35">
        <f t="shared" si="228"/>
        <v>5.2555006006140502E-4</v>
      </c>
      <c r="AZ302" s="10">
        <f t="shared" si="229"/>
        <v>-25.791476827656879</v>
      </c>
      <c r="BA302" s="10">
        <f t="shared" si="230"/>
        <v>-170.33677146931603</v>
      </c>
      <c r="BB302" s="10">
        <f t="shared" si="231"/>
        <v>9.6632285306839663</v>
      </c>
      <c r="BC302" s="37"/>
      <c r="BD302" s="46">
        <f t="shared" si="232"/>
        <v>-26</v>
      </c>
      <c r="BE302" s="46">
        <f t="shared" si="233"/>
        <v>-170</v>
      </c>
      <c r="BF302" s="46">
        <f t="shared" si="234"/>
        <v>10</v>
      </c>
    </row>
    <row r="303" spans="22:58" x14ac:dyDescent="0.3">
      <c r="V303" s="29">
        <v>3.9900000000000202</v>
      </c>
      <c r="W303" s="36">
        <f t="shared" si="204"/>
        <v>97723.722095585676</v>
      </c>
      <c r="X303" s="30">
        <f t="shared" si="203"/>
        <v>2.6066753699001226</v>
      </c>
      <c r="Y303" s="31">
        <f t="shared" si="205"/>
        <v>-34.667063004747028</v>
      </c>
      <c r="Z303" s="31">
        <f t="shared" si="206"/>
        <v>-88.941248110653063</v>
      </c>
      <c r="AA303" s="31">
        <f t="shared" si="207"/>
        <v>3.1940035377099458</v>
      </c>
      <c r="AB303" s="31">
        <f t="shared" si="208"/>
        <v>-46.186854244437725</v>
      </c>
      <c r="AC303" s="31">
        <f t="shared" si="209"/>
        <v>0.34741857974548213</v>
      </c>
      <c r="AD303" s="31">
        <f t="shared" si="210"/>
        <v>16.097486181877411</v>
      </c>
      <c r="AE303" s="31">
        <f t="shared" si="211"/>
        <v>-28.518965517391475</v>
      </c>
      <c r="AF303" s="31">
        <f t="shared" si="212"/>
        <v>-119.03061617321337</v>
      </c>
      <c r="AG303" s="31">
        <f t="shared" si="200"/>
        <v>92.110410468749379</v>
      </c>
      <c r="AH303" s="31">
        <f t="shared" si="213"/>
        <v>-113.39813607471093</v>
      </c>
      <c r="AI303" s="31">
        <f t="shared" si="214"/>
        <v>-89.999877477505947</v>
      </c>
      <c r="AJ303" s="31">
        <f t="shared" si="215"/>
        <v>32.157119731390253</v>
      </c>
      <c r="AK303" s="31">
        <f t="shared" si="216"/>
        <v>88.586451535559064</v>
      </c>
      <c r="AL303" s="32">
        <f t="shared" si="217"/>
        <v>-3.9933858761793841</v>
      </c>
      <c r="AM303" s="31">
        <f t="shared" si="218"/>
        <v>-50.843705432823185</v>
      </c>
      <c r="AN303" s="31">
        <f t="shared" si="219"/>
        <v>6.8760082492493142</v>
      </c>
      <c r="AO303" s="31">
        <f t="shared" si="220"/>
        <v>-52.257131374770069</v>
      </c>
      <c r="AP303" s="30">
        <f t="shared" si="201"/>
        <v>23.609121289162623</v>
      </c>
      <c r="AQ303" s="30">
        <f t="shared" si="202"/>
        <v>-27.95880017344075</v>
      </c>
      <c r="AR303" s="31">
        <f t="shared" si="221"/>
        <v>-25.992636152420289</v>
      </c>
      <c r="AS303" s="33">
        <f t="shared" si="222"/>
        <v>-171.28774754798343</v>
      </c>
      <c r="AT303" s="31">
        <f t="shared" si="223"/>
        <v>4.1516997551033137E-10</v>
      </c>
      <c r="AU303" s="31">
        <f t="shared" si="224"/>
        <v>5.6019968078486928E-4</v>
      </c>
      <c r="AV303" s="32">
        <f t="shared" si="225"/>
        <v>-6.6345729698868688E-13</v>
      </c>
      <c r="AW303" s="31">
        <f t="shared" si="226"/>
        <v>-2.2407987232107669E-5</v>
      </c>
      <c r="AX303" s="34">
        <f t="shared" si="227"/>
        <v>4.1450651821334267E-10</v>
      </c>
      <c r="AY303" s="35">
        <f t="shared" si="228"/>
        <v>5.3779169355276158E-4</v>
      </c>
      <c r="AZ303" s="10">
        <f t="shared" si="229"/>
        <v>-25.992636152005783</v>
      </c>
      <c r="BA303" s="10">
        <f t="shared" si="230"/>
        <v>-171.28720975628988</v>
      </c>
      <c r="BB303" s="10">
        <f t="shared" si="231"/>
        <v>8.712790243710117</v>
      </c>
      <c r="BC303" s="48"/>
      <c r="BD303" s="46">
        <f t="shared" si="232"/>
        <v>-26</v>
      </c>
      <c r="BE303" s="46">
        <f t="shared" si="233"/>
        <v>-171</v>
      </c>
      <c r="BF303" s="46">
        <f t="shared" si="234"/>
        <v>9</v>
      </c>
    </row>
    <row r="304" spans="22:58" x14ac:dyDescent="0.3">
      <c r="V304" s="29">
        <v>4.0000000000000204</v>
      </c>
      <c r="W304" s="50">
        <f t="shared" si="204"/>
        <v>100000.00000000471</v>
      </c>
      <c r="X304" s="30">
        <f t="shared" si="203"/>
        <v>2.6066753699001226</v>
      </c>
      <c r="Y304" s="31">
        <f t="shared" si="205"/>
        <v>-34.866996267942547</v>
      </c>
      <c r="Z304" s="31">
        <f t="shared" si="206"/>
        <v>-88.965342945989832</v>
      </c>
      <c r="AA304" s="31">
        <f t="shared" si="207"/>
        <v>3.2992937416123649</v>
      </c>
      <c r="AB304" s="31">
        <f t="shared" si="208"/>
        <v>-46.84555803969279</v>
      </c>
      <c r="AC304" s="31">
        <f t="shared" si="209"/>
        <v>0.36312569294479125</v>
      </c>
      <c r="AD304" s="31">
        <f t="shared" si="210"/>
        <v>16.452382263957311</v>
      </c>
      <c r="AE304" s="31">
        <f t="shared" si="211"/>
        <v>-28.597901463485265</v>
      </c>
      <c r="AF304" s="31">
        <f t="shared" si="212"/>
        <v>-119.35851872172532</v>
      </c>
      <c r="AG304" s="31">
        <f t="shared" si="200"/>
        <v>92.110410468749379</v>
      </c>
      <c r="AH304" s="31">
        <f t="shared" si="213"/>
        <v>-113.59813607471004</v>
      </c>
      <c r="AI304" s="31">
        <f t="shared" si="214"/>
        <v>-89.999880266458405</v>
      </c>
      <c r="AJ304" s="31">
        <f t="shared" si="215"/>
        <v>32.35700078196561</v>
      </c>
      <c r="AK304" s="31">
        <f t="shared" si="216"/>
        <v>88.618615214343805</v>
      </c>
      <c r="AL304" s="32">
        <f t="shared" si="217"/>
        <v>-4.1147436202749601</v>
      </c>
      <c r="AM304" s="31">
        <f t="shared" si="218"/>
        <v>-51.488112746034744</v>
      </c>
      <c r="AN304" s="31">
        <f t="shared" si="219"/>
        <v>6.7545315557299874</v>
      </c>
      <c r="AO304" s="31">
        <f t="shared" si="220"/>
        <v>-52.869377798149344</v>
      </c>
      <c r="AP304" s="30">
        <f t="shared" si="201"/>
        <v>23.609121289162623</v>
      </c>
      <c r="AQ304" s="30">
        <f t="shared" si="202"/>
        <v>-27.95880017344075</v>
      </c>
      <c r="AR304" s="31">
        <f t="shared" si="221"/>
        <v>-26.193048792033405</v>
      </c>
      <c r="AS304" s="33">
        <f t="shared" si="222"/>
        <v>-172.22789651987466</v>
      </c>
      <c r="AT304" s="31">
        <f t="shared" si="223"/>
        <v>4.3473425115080734E-10</v>
      </c>
      <c r="AU304" s="31">
        <f t="shared" si="224"/>
        <v>5.7324840762421135E-4</v>
      </c>
      <c r="AV304" s="32">
        <f t="shared" si="225"/>
        <v>-6.9431577591839444E-13</v>
      </c>
      <c r="AW304" s="31">
        <f t="shared" si="226"/>
        <v>-2.2929936305732335E-5</v>
      </c>
      <c r="AX304" s="34">
        <f t="shared" si="227"/>
        <v>4.3403993537488896E-10</v>
      </c>
      <c r="AY304" s="35">
        <f t="shared" si="228"/>
        <v>5.5031847131847898E-4</v>
      </c>
      <c r="AZ304" s="10">
        <f t="shared" si="229"/>
        <v>-26.193048791599367</v>
      </c>
      <c r="BA304" s="10">
        <f t="shared" si="230"/>
        <v>-172.22734620140335</v>
      </c>
      <c r="BB304" s="10">
        <f t="shared" si="231"/>
        <v>7.7726537985966502</v>
      </c>
      <c r="BC304" s="37"/>
      <c r="BD304" s="46">
        <f t="shared" si="232"/>
        <v>-26</v>
      </c>
      <c r="BE304" s="46">
        <f t="shared" si="233"/>
        <v>-172</v>
      </c>
      <c r="BF304" s="46">
        <f t="shared" si="234"/>
        <v>8</v>
      </c>
    </row>
    <row r="305" spans="22:58" x14ac:dyDescent="0.3">
      <c r="V305" s="29">
        <v>4.0100000000000202</v>
      </c>
      <c r="W305" s="38">
        <f t="shared" si="204"/>
        <v>102329.29922808021</v>
      </c>
      <c r="X305" s="30">
        <f t="shared" si="203"/>
        <v>2.6066753699001226</v>
      </c>
      <c r="Y305" s="31">
        <f t="shared" si="205"/>
        <v>-35.066932533831697</v>
      </c>
      <c r="Z305" s="31">
        <f t="shared" si="206"/>
        <v>-88.988889669575642</v>
      </c>
      <c r="AA305" s="31">
        <f t="shared" si="207"/>
        <v>3.4068767875298405</v>
      </c>
      <c r="AB305" s="31">
        <f t="shared" si="208"/>
        <v>-47.503286258389444</v>
      </c>
      <c r="AC305" s="31">
        <f t="shared" si="209"/>
        <v>0.37951239893841748</v>
      </c>
      <c r="AD305" s="31">
        <f t="shared" si="210"/>
        <v>16.814205641566144</v>
      </c>
      <c r="AE305" s="31">
        <f t="shared" si="211"/>
        <v>-28.673867977463317</v>
      </c>
      <c r="AF305" s="31">
        <f t="shared" si="212"/>
        <v>-119.67797028639895</v>
      </c>
      <c r="AG305" s="31">
        <f t="shared" si="200"/>
        <v>92.110410468749379</v>
      </c>
      <c r="AH305" s="31">
        <f t="shared" si="213"/>
        <v>-113.79813607470919</v>
      </c>
      <c r="AI305" s="31">
        <f t="shared" si="214"/>
        <v>-89.999882991926569</v>
      </c>
      <c r="AJ305" s="31">
        <f t="shared" si="215"/>
        <v>32.556887183105601</v>
      </c>
      <c r="AK305" s="31">
        <f t="shared" si="216"/>
        <v>88.65004759987238</v>
      </c>
      <c r="AL305" s="32">
        <f t="shared" si="217"/>
        <v>-4.238287686319671</v>
      </c>
      <c r="AM305" s="31">
        <f t="shared" si="218"/>
        <v>-52.129197244628884</v>
      </c>
      <c r="AN305" s="31">
        <f t="shared" si="219"/>
        <v>6.630873890826118</v>
      </c>
      <c r="AO305" s="31">
        <f t="shared" si="220"/>
        <v>-53.479032636683073</v>
      </c>
      <c r="AP305" s="30">
        <f t="shared" si="201"/>
        <v>23.609121289162623</v>
      </c>
      <c r="AQ305" s="30">
        <f t="shared" si="202"/>
        <v>-27.95880017344075</v>
      </c>
      <c r="AR305" s="31">
        <f t="shared" si="221"/>
        <v>-26.392672970915328</v>
      </c>
      <c r="AS305" s="33">
        <f t="shared" si="222"/>
        <v>-173.15700292308202</v>
      </c>
      <c r="AT305" s="31">
        <f t="shared" si="223"/>
        <v>4.5522428115908187E-10</v>
      </c>
      <c r="AU305" s="31">
        <f t="shared" si="224"/>
        <v>5.8660107835703404E-4</v>
      </c>
      <c r="AV305" s="32">
        <f t="shared" si="225"/>
        <v>-7.2903156471431572E-13</v>
      </c>
      <c r="AW305" s="31">
        <f t="shared" si="226"/>
        <v>-2.346404313509988E-5</v>
      </c>
      <c r="AX305" s="34">
        <f t="shared" si="227"/>
        <v>4.5449524959436755E-10</v>
      </c>
      <c r="AY305" s="35">
        <f t="shared" si="228"/>
        <v>5.6313703522193411E-4</v>
      </c>
      <c r="AZ305" s="10">
        <f t="shared" si="229"/>
        <v>-26.392672970460833</v>
      </c>
      <c r="BA305" s="10">
        <f t="shared" si="230"/>
        <v>-173.1564397860468</v>
      </c>
      <c r="BB305" s="10">
        <f t="shared" si="231"/>
        <v>6.8435602139531966</v>
      </c>
      <c r="BC305" s="37"/>
      <c r="BD305" s="46">
        <f t="shared" si="232"/>
        <v>-26</v>
      </c>
      <c r="BE305" s="46">
        <f t="shared" si="233"/>
        <v>-173</v>
      </c>
      <c r="BF305" s="46">
        <f t="shared" si="234"/>
        <v>7</v>
      </c>
    </row>
    <row r="306" spans="22:58" x14ac:dyDescent="0.3">
      <c r="V306" s="29">
        <v>4.02000000000002</v>
      </c>
      <c r="W306" s="36">
        <f t="shared" si="204"/>
        <v>104712.85480509486</v>
      </c>
      <c r="X306" s="30">
        <f t="shared" si="203"/>
        <v>2.6066753699001226</v>
      </c>
      <c r="Y306" s="31">
        <f t="shared" si="205"/>
        <v>-35.26687166735524</v>
      </c>
      <c r="Z306" s="31">
        <f t="shared" si="206"/>
        <v>-89.011900734361461</v>
      </c>
      <c r="AA306" s="31">
        <f t="shared" si="207"/>
        <v>3.5167446846454675</v>
      </c>
      <c r="AB306" s="31">
        <f t="shared" si="208"/>
        <v>-48.159694294838765</v>
      </c>
      <c r="AC306" s="31">
        <f t="shared" si="209"/>
        <v>0.39660537384429062</v>
      </c>
      <c r="AD306" s="31">
        <f t="shared" si="210"/>
        <v>17.183032680739206</v>
      </c>
      <c r="AE306" s="31">
        <f t="shared" si="211"/>
        <v>-28.746846238965357</v>
      </c>
      <c r="AF306" s="31">
        <f t="shared" si="212"/>
        <v>-119.98856234846103</v>
      </c>
      <c r="AG306" s="31">
        <f t="shared" si="200"/>
        <v>92.110410468749379</v>
      </c>
      <c r="AH306" s="31">
        <f t="shared" si="213"/>
        <v>-113.99813607470836</v>
      </c>
      <c r="AI306" s="31">
        <f t="shared" si="214"/>
        <v>-89.999885655355484</v>
      </c>
      <c r="AJ306" s="31">
        <f t="shared" si="215"/>
        <v>32.756778694262621</v>
      </c>
      <c r="AK306" s="31">
        <f t="shared" si="216"/>
        <v>88.680765282289045</v>
      </c>
      <c r="AL306" s="32">
        <f t="shared" si="217"/>
        <v>-4.3639945031590335</v>
      </c>
      <c r="AM306" s="31">
        <f t="shared" si="218"/>
        <v>-52.766656791144847</v>
      </c>
      <c r="AN306" s="31">
        <f t="shared" si="219"/>
        <v>6.505058585144611</v>
      </c>
      <c r="AO306" s="31">
        <f t="shared" si="220"/>
        <v>-54.085777164211287</v>
      </c>
      <c r="AP306" s="30">
        <f t="shared" si="201"/>
        <v>23.609121289162623</v>
      </c>
      <c r="AQ306" s="30">
        <f t="shared" si="202"/>
        <v>-27.95880017344075</v>
      </c>
      <c r="AR306" s="31">
        <f t="shared" si="221"/>
        <v>-26.591466538098874</v>
      </c>
      <c r="AS306" s="33">
        <f t="shared" si="222"/>
        <v>-174.07433951267231</v>
      </c>
      <c r="AT306" s="31">
        <f t="shared" si="223"/>
        <v>4.7667863863380854E-10</v>
      </c>
      <c r="AU306" s="31">
        <f t="shared" si="224"/>
        <v>6.00264772746098E-4</v>
      </c>
      <c r="AV306" s="32">
        <f t="shared" si="225"/>
        <v>-7.6374735351023699E-13</v>
      </c>
      <c r="AW306" s="31">
        <f t="shared" si="226"/>
        <v>-2.4010590910720978E-5</v>
      </c>
      <c r="AX306" s="34">
        <f t="shared" si="227"/>
        <v>4.7591489128029829E-10</v>
      </c>
      <c r="AY306" s="35">
        <f t="shared" si="228"/>
        <v>5.7625418183537705E-4</v>
      </c>
      <c r="AZ306" s="10">
        <f t="shared" si="229"/>
        <v>-26.59146653762296</v>
      </c>
      <c r="BA306" s="10">
        <f t="shared" si="230"/>
        <v>-174.07376325849049</v>
      </c>
      <c r="BB306" s="10">
        <f t="shared" si="231"/>
        <v>5.9262367415095127</v>
      </c>
      <c r="BC306" s="48"/>
      <c r="BD306" s="46">
        <f t="shared" si="232"/>
        <v>-27</v>
      </c>
      <c r="BE306" s="46">
        <f t="shared" si="233"/>
        <v>-174</v>
      </c>
      <c r="BF306" s="46">
        <f t="shared" si="234"/>
        <v>6</v>
      </c>
    </row>
    <row r="307" spans="22:58" x14ac:dyDescent="0.3">
      <c r="V307" s="29">
        <v>4.0300000000000198</v>
      </c>
      <c r="W307" s="38">
        <f t="shared" si="204"/>
        <v>107151.93052376565</v>
      </c>
      <c r="X307" s="30">
        <f t="shared" si="203"/>
        <v>2.6066753699001226</v>
      </c>
      <c r="Y307" s="31">
        <f t="shared" si="205"/>
        <v>-35.466813539525148</v>
      </c>
      <c r="Z307" s="31">
        <f t="shared" si="206"/>
        <v>-89.034388311408307</v>
      </c>
      <c r="AA307" s="31">
        <f t="shared" si="207"/>
        <v>3.6288870760997796</v>
      </c>
      <c r="AB307" s="31">
        <f t="shared" si="208"/>
        <v>-48.814441008175642</v>
      </c>
      <c r="AC307" s="31">
        <f t="shared" si="209"/>
        <v>0.41443210214084486</v>
      </c>
      <c r="AD307" s="31">
        <f t="shared" si="210"/>
        <v>17.558936625514061</v>
      </c>
      <c r="AE307" s="31">
        <f t="shared" si="211"/>
        <v>-28.816818991384398</v>
      </c>
      <c r="AF307" s="31">
        <f t="shared" si="212"/>
        <v>-120.28989269406989</v>
      </c>
      <c r="AG307" s="31">
        <f t="shared" si="200"/>
        <v>92.110410468749379</v>
      </c>
      <c r="AH307" s="31">
        <f t="shared" si="213"/>
        <v>-114.19813607470758</v>
      </c>
      <c r="AI307" s="31">
        <f t="shared" si="214"/>
        <v>-89.999888258157355</v>
      </c>
      <c r="AJ307" s="31">
        <f t="shared" si="215"/>
        <v>32.956675085691963</v>
      </c>
      <c r="AK307" s="31">
        <f t="shared" si="216"/>
        <v>88.71078447784177</v>
      </c>
      <c r="AL307" s="32">
        <f t="shared" si="217"/>
        <v>-4.4918386244450872</v>
      </c>
      <c r="AM307" s="31">
        <f t="shared" si="218"/>
        <v>-53.400198151419715</v>
      </c>
      <c r="AN307" s="31">
        <f t="shared" si="219"/>
        <v>6.3771108552886773</v>
      </c>
      <c r="AO307" s="31">
        <f t="shared" si="220"/>
        <v>-54.689301931735301</v>
      </c>
      <c r="AP307" s="30">
        <f t="shared" si="201"/>
        <v>23.609121289162623</v>
      </c>
      <c r="AQ307" s="30">
        <f t="shared" si="202"/>
        <v>-27.95880017344075</v>
      </c>
      <c r="AR307" s="31">
        <f t="shared" si="221"/>
        <v>-26.789387020373848</v>
      </c>
      <c r="AS307" s="33">
        <f t="shared" si="222"/>
        <v>-174.97919462580518</v>
      </c>
      <c r="AT307" s="31">
        <f t="shared" si="223"/>
        <v>4.991436112933719E-10</v>
      </c>
      <c r="AU307" s="31">
        <f t="shared" si="224"/>
        <v>6.1424673546302234E-4</v>
      </c>
      <c r="AV307" s="32">
        <f t="shared" si="225"/>
        <v>-7.9846314230615837E-13</v>
      </c>
      <c r="AW307" s="31">
        <f t="shared" si="226"/>
        <v>-2.4569869419460675E-5</v>
      </c>
      <c r="AX307" s="34">
        <f t="shared" si="227"/>
        <v>4.9834514815106578E-10</v>
      </c>
      <c r="AY307" s="35">
        <f t="shared" si="228"/>
        <v>5.8967686604356165E-4</v>
      </c>
      <c r="AZ307" s="10">
        <f t="shared" si="229"/>
        <v>-26.789387019875502</v>
      </c>
      <c r="BA307" s="10">
        <f t="shared" si="230"/>
        <v>-174.97860494893914</v>
      </c>
      <c r="BB307" s="10">
        <f t="shared" si="231"/>
        <v>5.021395051060864</v>
      </c>
      <c r="BC307" s="37"/>
      <c r="BD307" s="46">
        <f t="shared" si="232"/>
        <v>-27</v>
      </c>
      <c r="BE307" s="46">
        <f t="shared" si="233"/>
        <v>-175</v>
      </c>
      <c r="BF307" s="46">
        <f t="shared" si="234"/>
        <v>5</v>
      </c>
    </row>
    <row r="308" spans="22:58" x14ac:dyDescent="0.3">
      <c r="V308" s="29">
        <v>4.0400000000000196</v>
      </c>
      <c r="W308" s="38">
        <f t="shared" si="204"/>
        <v>109647.81961432361</v>
      </c>
      <c r="X308" s="30">
        <f t="shared" si="203"/>
        <v>2.6066753699001226</v>
      </c>
      <c r="Y308" s="31">
        <f t="shared" si="205"/>
        <v>-35.666758027152092</v>
      </c>
      <c r="Z308" s="31">
        <f t="shared" si="206"/>
        <v>-89.056364296199007</v>
      </c>
      <c r="AA308" s="31">
        <f t="shared" si="207"/>
        <v>3.7432912822208935</v>
      </c>
      <c r="AB308" s="31">
        <f t="shared" si="208"/>
        <v>-49.467189593956846</v>
      </c>
      <c r="AC308" s="31">
        <f t="shared" si="209"/>
        <v>0.43302088025000401</v>
      </c>
      <c r="AD308" s="31">
        <f t="shared" si="210"/>
        <v>17.941987296603898</v>
      </c>
      <c r="AE308" s="31">
        <f t="shared" si="211"/>
        <v>-28.883770494781068</v>
      </c>
      <c r="AF308" s="31">
        <f t="shared" si="212"/>
        <v>-120.58156659355195</v>
      </c>
      <c r="AG308" s="31">
        <f t="shared" si="200"/>
        <v>92.110410468749379</v>
      </c>
      <c r="AH308" s="31">
        <f t="shared" si="213"/>
        <v>-114.39813607470684</v>
      </c>
      <c r="AI308" s="31">
        <f t="shared" si="214"/>
        <v>-89.99989080171224</v>
      </c>
      <c r="AJ308" s="31">
        <f t="shared" si="215"/>
        <v>33.156576137967683</v>
      </c>
      <c r="AK308" s="31">
        <f t="shared" si="216"/>
        <v>88.740121037143808</v>
      </c>
      <c r="AL308" s="32">
        <f t="shared" si="217"/>
        <v>-4.6217928257567111</v>
      </c>
      <c r="AM308" s="31">
        <f t="shared" si="218"/>
        <v>-54.029537577292388</v>
      </c>
      <c r="AN308" s="31">
        <f t="shared" si="219"/>
        <v>6.2470577062535098</v>
      </c>
      <c r="AO308" s="31">
        <f t="shared" si="220"/>
        <v>-55.28930734186082</v>
      </c>
      <c r="AP308" s="30">
        <f t="shared" si="201"/>
        <v>23.609121289162623</v>
      </c>
      <c r="AQ308" s="30">
        <f t="shared" si="202"/>
        <v>-27.95880017344075</v>
      </c>
      <c r="AR308" s="31">
        <f t="shared" si="221"/>
        <v>-26.986391672805684</v>
      </c>
      <c r="AS308" s="33">
        <f t="shared" si="222"/>
        <v>-175.87087393541276</v>
      </c>
      <c r="AT308" s="31">
        <f t="shared" si="223"/>
        <v>5.2266548685615614E-10</v>
      </c>
      <c r="AU308" s="31">
        <f t="shared" si="224"/>
        <v>6.2855437992950607E-4</v>
      </c>
      <c r="AV308" s="32">
        <f t="shared" si="225"/>
        <v>-8.3703624096829357E-13</v>
      </c>
      <c r="AW308" s="31">
        <f t="shared" si="226"/>
        <v>-2.5142175198187234E-5</v>
      </c>
      <c r="AX308" s="34">
        <f t="shared" si="227"/>
        <v>5.2182845061518784E-10</v>
      </c>
      <c r="AY308" s="35">
        <f t="shared" si="228"/>
        <v>6.0341220473131881E-4</v>
      </c>
      <c r="AZ308" s="10">
        <f t="shared" si="229"/>
        <v>-26.986391672283855</v>
      </c>
      <c r="BA308" s="10">
        <f t="shared" si="230"/>
        <v>-175.87027052320803</v>
      </c>
      <c r="BB308" s="10">
        <f t="shared" si="231"/>
        <v>4.1297294767919652</v>
      </c>
      <c r="BC308" s="37"/>
      <c r="BD308" s="46">
        <f t="shared" si="232"/>
        <v>-27</v>
      </c>
      <c r="BE308" s="46">
        <f t="shared" si="233"/>
        <v>-176</v>
      </c>
      <c r="BF308" s="46">
        <f t="shared" si="234"/>
        <v>4</v>
      </c>
    </row>
    <row r="309" spans="22:58" x14ac:dyDescent="0.3">
      <c r="V309" s="29">
        <v>4.0500000000000203</v>
      </c>
      <c r="W309" s="36">
        <f t="shared" si="204"/>
        <v>112201.84543020178</v>
      </c>
      <c r="X309" s="30">
        <f t="shared" si="203"/>
        <v>2.6066753699001226</v>
      </c>
      <c r="Y309" s="31">
        <f t="shared" si="205"/>
        <v>-35.866705012585008</v>
      </c>
      <c r="Z309" s="31">
        <f t="shared" si="206"/>
        <v>-89.077840314813088</v>
      </c>
      <c r="AA309" s="31">
        <f t="shared" si="207"/>
        <v>3.8599423530476384</v>
      </c>
      <c r="AB309" s="31">
        <f t="shared" si="208"/>
        <v>-50.117608428356519</v>
      </c>
      <c r="AC309" s="31">
        <f t="shared" si="209"/>
        <v>0.45240081804522519</v>
      </c>
      <c r="AD309" s="31">
        <f t="shared" si="210"/>
        <v>18.332250778288202</v>
      </c>
      <c r="AE309" s="31">
        <f t="shared" si="211"/>
        <v>-28.947686471592021</v>
      </c>
      <c r="AF309" s="31">
        <f t="shared" si="212"/>
        <v>-120.86319796488141</v>
      </c>
      <c r="AG309" s="31">
        <f t="shared" si="200"/>
        <v>92.110410468749379</v>
      </c>
      <c r="AH309" s="31">
        <f t="shared" si="213"/>
        <v>-114.59813607470615</v>
      </c>
      <c r="AI309" s="31">
        <f t="shared" si="214"/>
        <v>-89.999893287368735</v>
      </c>
      <c r="AJ309" s="31">
        <f t="shared" si="215"/>
        <v>33.356481641520091</v>
      </c>
      <c r="AK309" s="31">
        <f t="shared" si="216"/>
        <v>88.768790453264074</v>
      </c>
      <c r="AL309" s="32">
        <f t="shared" si="217"/>
        <v>-4.7538282065295654</v>
      </c>
      <c r="AM309" s="31">
        <f t="shared" si="218"/>
        <v>-54.654401335783007</v>
      </c>
      <c r="AN309" s="31">
        <f t="shared" si="219"/>
        <v>6.114927829033757</v>
      </c>
      <c r="AO309" s="31">
        <f t="shared" si="220"/>
        <v>-55.885504169887668</v>
      </c>
      <c r="AP309" s="30">
        <f t="shared" si="201"/>
        <v>23.609121289162623</v>
      </c>
      <c r="AQ309" s="30">
        <f t="shared" si="202"/>
        <v>-27.95880017344075</v>
      </c>
      <c r="AR309" s="31">
        <f t="shared" si="221"/>
        <v>-27.182437526836392</v>
      </c>
      <c r="AS309" s="33">
        <f t="shared" si="222"/>
        <v>-176.74870213476908</v>
      </c>
      <c r="AT309" s="31">
        <f t="shared" si="223"/>
        <v>5.4729826766027612E-10</v>
      </c>
      <c r="AU309" s="31">
        <f t="shared" si="224"/>
        <v>6.4319529224802336E-4</v>
      </c>
      <c r="AV309" s="32">
        <f t="shared" si="225"/>
        <v>-8.7560933963042877E-13</v>
      </c>
      <c r="AW309" s="31">
        <f t="shared" si="226"/>
        <v>-2.5727811690999946E-5</v>
      </c>
      <c r="AX309" s="34">
        <f t="shared" si="227"/>
        <v>5.4642265832064564E-10</v>
      </c>
      <c r="AY309" s="35">
        <f t="shared" si="228"/>
        <v>6.1746748055702344E-4</v>
      </c>
      <c r="AZ309" s="10">
        <f t="shared" si="229"/>
        <v>-27.18243752628997</v>
      </c>
      <c r="BA309" s="10">
        <f t="shared" si="230"/>
        <v>-176.74808466728851</v>
      </c>
      <c r="BB309" s="10">
        <f t="shared" si="231"/>
        <v>3.2519153327114907</v>
      </c>
      <c r="BC309" s="48"/>
      <c r="BD309" s="46">
        <f t="shared" si="232"/>
        <v>-27</v>
      </c>
      <c r="BE309" s="46">
        <f t="shared" si="233"/>
        <v>-177</v>
      </c>
      <c r="BF309" s="46">
        <f t="shared" si="234"/>
        <v>3</v>
      </c>
    </row>
    <row r="310" spans="22:58" x14ac:dyDescent="0.3">
      <c r="V310" s="29">
        <v>4.06000000000002</v>
      </c>
      <c r="W310" s="38">
        <f t="shared" si="204"/>
        <v>114815.36214969361</v>
      </c>
      <c r="X310" s="30">
        <f t="shared" si="203"/>
        <v>2.6066753699001226</v>
      </c>
      <c r="Y310" s="31">
        <f t="shared" si="205"/>
        <v>-36.066654383462343</v>
      </c>
      <c r="Z310" s="31">
        <f t="shared" si="206"/>
        <v>-89.09882772996778</v>
      </c>
      <c r="AA310" s="31">
        <f t="shared" si="207"/>
        <v>3.9788231296875698</v>
      </c>
      <c r="AB310" s="31">
        <f t="shared" si="208"/>
        <v>-50.76537187994667</v>
      </c>
      <c r="AC310" s="31">
        <f t="shared" si="209"/>
        <v>0.47260183809420542</v>
      </c>
      <c r="AD310" s="31">
        <f t="shared" si="210"/>
        <v>18.729789093849295</v>
      </c>
      <c r="AE310" s="31">
        <f t="shared" si="211"/>
        <v>-29.008554045780443</v>
      </c>
      <c r="AF310" s="31">
        <f t="shared" si="212"/>
        <v>-121.13441051606517</v>
      </c>
      <c r="AG310" s="31">
        <f t="shared" si="200"/>
        <v>92.110410468749379</v>
      </c>
      <c r="AH310" s="31">
        <f t="shared" si="213"/>
        <v>-114.79813607470545</v>
      </c>
      <c r="AI310" s="31">
        <f t="shared" si="214"/>
        <v>-89.999895716444783</v>
      </c>
      <c r="AJ310" s="31">
        <f t="shared" si="215"/>
        <v>33.556391396193789</v>
      </c>
      <c r="AK310" s="31">
        <f t="shared" si="216"/>
        <v>88.796807869648504</v>
      </c>
      <c r="AL310" s="32">
        <f t="shared" si="217"/>
        <v>-4.8879142960254605</v>
      </c>
      <c r="AM310" s="31">
        <f t="shared" si="218"/>
        <v>-55.274526183115618</v>
      </c>
      <c r="AN310" s="31">
        <f t="shared" si="219"/>
        <v>5.980751494212253</v>
      </c>
      <c r="AO310" s="31">
        <f t="shared" si="220"/>
        <v>-56.477614029911898</v>
      </c>
      <c r="AP310" s="30">
        <f t="shared" si="201"/>
        <v>23.609121289162623</v>
      </c>
      <c r="AQ310" s="30">
        <f t="shared" si="202"/>
        <v>-27.95880017344075</v>
      </c>
      <c r="AR310" s="31">
        <f t="shared" si="221"/>
        <v>-27.377481435846317</v>
      </c>
      <c r="AS310" s="33">
        <f t="shared" si="222"/>
        <v>-177.61202454597708</v>
      </c>
      <c r="AT310" s="31">
        <f t="shared" si="223"/>
        <v>5.7309209873397989E-10</v>
      </c>
      <c r="AU310" s="31">
        <f t="shared" si="224"/>
        <v>6.5817723522406963E-4</v>
      </c>
      <c r="AV310" s="32">
        <f t="shared" si="225"/>
        <v>-9.180397481587778E-13</v>
      </c>
      <c r="AW310" s="31">
        <f t="shared" si="226"/>
        <v>-2.6327089410118968E-5</v>
      </c>
      <c r="AX310" s="34">
        <f t="shared" si="227"/>
        <v>5.7217405898582114E-10</v>
      </c>
      <c r="AY310" s="35">
        <f t="shared" si="228"/>
        <v>6.3185014581395064E-4</v>
      </c>
      <c r="AZ310" s="10">
        <f t="shared" si="229"/>
        <v>-27.377481435274142</v>
      </c>
      <c r="BA310" s="10">
        <f t="shared" si="230"/>
        <v>-177.61139269583126</v>
      </c>
      <c r="BB310" s="10">
        <f t="shared" si="231"/>
        <v>2.3886073041687439</v>
      </c>
      <c r="BC310" s="37"/>
      <c r="BD310" s="46">
        <f t="shared" si="232"/>
        <v>-27</v>
      </c>
      <c r="BE310" s="46">
        <f t="shared" si="233"/>
        <v>-178</v>
      </c>
      <c r="BF310" s="46">
        <f t="shared" si="234"/>
        <v>2</v>
      </c>
    </row>
    <row r="311" spans="22:58" x14ac:dyDescent="0.3">
      <c r="V311" s="29">
        <v>4.0700000000000198</v>
      </c>
      <c r="W311" s="38">
        <f t="shared" si="204"/>
        <v>117489.75549395839</v>
      </c>
      <c r="X311" s="30">
        <f t="shared" si="203"/>
        <v>2.6066753699001226</v>
      </c>
      <c r="Y311" s="31">
        <f t="shared" si="205"/>
        <v>-36.266606032474591</v>
      </c>
      <c r="Z311" s="31">
        <f t="shared" si="206"/>
        <v>-89.119337646927505</v>
      </c>
      <c r="AA311" s="31">
        <f t="shared" si="207"/>
        <v>4.0999143139817358</v>
      </c>
      <c r="AB311" s="31">
        <f t="shared" si="208"/>
        <v>-51.410161084424608</v>
      </c>
      <c r="AC311" s="31">
        <f t="shared" si="209"/>
        <v>0.49365467244017497</v>
      </c>
      <c r="AD311" s="31">
        <f t="shared" si="210"/>
        <v>19.134659869988116</v>
      </c>
      <c r="AE311" s="31">
        <f t="shared" si="211"/>
        <v>-29.066361676152557</v>
      </c>
      <c r="AF311" s="31">
        <f t="shared" si="212"/>
        <v>-121.39483886136399</v>
      </c>
      <c r="AG311" s="31">
        <f t="shared" si="200"/>
        <v>92.110410468749379</v>
      </c>
      <c r="AH311" s="31">
        <f t="shared" si="213"/>
        <v>-114.9981360747048</v>
      </c>
      <c r="AI311" s="31">
        <f t="shared" si="214"/>
        <v>-89.999898090228314</v>
      </c>
      <c r="AJ311" s="31">
        <f t="shared" si="215"/>
        <v>33.756305210825644</v>
      </c>
      <c r="AK311" s="31">
        <f t="shared" si="216"/>
        <v>88.824188087875811</v>
      </c>
      <c r="AL311" s="32">
        <f t="shared" si="217"/>
        <v>-5.0240191625651933</v>
      </c>
      <c r="AM311" s="31">
        <f t="shared" si="218"/>
        <v>-55.889659782484358</v>
      </c>
      <c r="AN311" s="31">
        <f t="shared" si="219"/>
        <v>5.8445604423050268</v>
      </c>
      <c r="AO311" s="31">
        <f t="shared" si="220"/>
        <v>-57.065369784836861</v>
      </c>
      <c r="AP311" s="30">
        <f t="shared" si="201"/>
        <v>23.609121289162623</v>
      </c>
      <c r="AQ311" s="30">
        <f t="shared" si="202"/>
        <v>-27.95880017344075</v>
      </c>
      <c r="AR311" s="31">
        <f t="shared" si="221"/>
        <v>-27.571480118125656</v>
      </c>
      <c r="AS311" s="33">
        <f t="shared" si="222"/>
        <v>-178.46020864620084</v>
      </c>
      <c r="AT311" s="31">
        <f t="shared" si="223"/>
        <v>6.0010098241538026E-10</v>
      </c>
      <c r="AU311" s="31">
        <f t="shared" si="224"/>
        <v>6.7350815248211566E-4</v>
      </c>
      <c r="AV311" s="32">
        <f t="shared" si="225"/>
        <v>-9.6047015668712712E-13</v>
      </c>
      <c r="AW311" s="31">
        <f t="shared" si="226"/>
        <v>-2.6940326100523496E-5</v>
      </c>
      <c r="AX311" s="34">
        <f t="shared" si="227"/>
        <v>5.9914051225869313E-10</v>
      </c>
      <c r="AY311" s="35">
        <f t="shared" si="228"/>
        <v>6.4656782638159219E-4</v>
      </c>
      <c r="AZ311" s="10">
        <f t="shared" si="229"/>
        <v>-27.571480117526516</v>
      </c>
      <c r="BA311" s="10">
        <f t="shared" si="230"/>
        <v>-178.45956207837446</v>
      </c>
      <c r="BB311" s="10">
        <f t="shared" si="231"/>
        <v>1.5404379216255393</v>
      </c>
      <c r="BC311" s="37"/>
      <c r="BD311" s="46">
        <f t="shared" si="232"/>
        <v>-28</v>
      </c>
      <c r="BE311" s="46">
        <f t="shared" si="233"/>
        <v>-178</v>
      </c>
      <c r="BF311" s="46">
        <f t="shared" si="234"/>
        <v>2</v>
      </c>
    </row>
    <row r="312" spans="22:58" x14ac:dyDescent="0.3">
      <c r="V312" s="29">
        <v>4.0800000000000196</v>
      </c>
      <c r="W312" s="36">
        <f t="shared" si="204"/>
        <v>120226.44346174685</v>
      </c>
      <c r="X312" s="30">
        <f t="shared" si="203"/>
        <v>2.6066753699001226</v>
      </c>
      <c r="Y312" s="31">
        <f t="shared" si="205"/>
        <v>-36.466559857137241</v>
      </c>
      <c r="Z312" s="31">
        <f t="shared" si="206"/>
        <v>-89.139380919284676</v>
      </c>
      <c r="AA312" s="31">
        <f t="shared" si="207"/>
        <v>4.2231945458849101</v>
      </c>
      <c r="AB312" s="31">
        <f t="shared" si="208"/>
        <v>-52.051664678066352</v>
      </c>
      <c r="AC312" s="31">
        <f t="shared" si="209"/>
        <v>0.51559085672102645</v>
      </c>
      <c r="AD312" s="31">
        <f t="shared" si="210"/>
        <v>19.546915990763438</v>
      </c>
      <c r="AE312" s="31">
        <f t="shared" si="211"/>
        <v>-29.121099084631183</v>
      </c>
      <c r="AF312" s="31">
        <f t="shared" si="212"/>
        <v>-121.6441296065876</v>
      </c>
      <c r="AG312" s="31">
        <f t="shared" si="200"/>
        <v>92.110410468749379</v>
      </c>
      <c r="AH312" s="31">
        <f t="shared" si="213"/>
        <v>-115.19813607470418</v>
      </c>
      <c r="AI312" s="31">
        <f t="shared" si="214"/>
        <v>-89.999900409977926</v>
      </c>
      <c r="AJ312" s="31">
        <f t="shared" si="215"/>
        <v>33.956222902841418</v>
      </c>
      <c r="AK312" s="31">
        <f t="shared" si="216"/>
        <v>88.850945575250108</v>
      </c>
      <c r="AL312" s="32">
        <f t="shared" si="217"/>
        <v>-5.1621095252511395</v>
      </c>
      <c r="AM312" s="31">
        <f t="shared" si="218"/>
        <v>-56.499561064980306</v>
      </c>
      <c r="AN312" s="31">
        <f t="shared" si="219"/>
        <v>5.7063877716354767</v>
      </c>
      <c r="AO312" s="31">
        <f t="shared" si="220"/>
        <v>-57.648515899708123</v>
      </c>
      <c r="AP312" s="30">
        <f t="shared" si="201"/>
        <v>23.609121289162623</v>
      </c>
      <c r="AQ312" s="30">
        <f t="shared" si="202"/>
        <v>-27.95880017344075</v>
      </c>
      <c r="AR312" s="31">
        <f t="shared" si="221"/>
        <v>-27.764390197273833</v>
      </c>
      <c r="AS312" s="33">
        <f t="shared" si="222"/>
        <v>-179.29264550629571</v>
      </c>
      <c r="AT312" s="31">
        <f t="shared" si="223"/>
        <v>6.2838277835245519E-10</v>
      </c>
      <c r="AU312" s="31">
        <f t="shared" si="224"/>
        <v>6.8919617267741056E-4</v>
      </c>
      <c r="AV312" s="32">
        <f t="shared" si="225"/>
        <v>-1.0067578750816902E-12</v>
      </c>
      <c r="AW312" s="31">
        <f t="shared" si="226"/>
        <v>-2.7567846908423893E-5</v>
      </c>
      <c r="AX312" s="34">
        <f t="shared" si="227"/>
        <v>6.2737602047737349E-10</v>
      </c>
      <c r="AY312" s="35">
        <f t="shared" si="228"/>
        <v>6.616283257689867E-4</v>
      </c>
      <c r="AZ312" s="10">
        <f t="shared" si="229"/>
        <v>-27.764390196646456</v>
      </c>
      <c r="BA312" s="10">
        <f t="shared" si="230"/>
        <v>-179.29198387796995</v>
      </c>
      <c r="BB312" s="10">
        <f t="shared" si="231"/>
        <v>0.70801612203004538</v>
      </c>
      <c r="BC312" s="48"/>
      <c r="BD312" s="46">
        <f t="shared" si="232"/>
        <v>-28</v>
      </c>
      <c r="BE312" s="46">
        <f t="shared" si="233"/>
        <v>-179</v>
      </c>
      <c r="BF312" s="46">
        <f t="shared" si="234"/>
        <v>1</v>
      </c>
    </row>
    <row r="313" spans="22:58" x14ac:dyDescent="0.3">
      <c r="V313" s="29">
        <v>4.0900000000000203</v>
      </c>
      <c r="W313" s="38">
        <f t="shared" si="204"/>
        <v>123026.87708124405</v>
      </c>
      <c r="X313" s="30">
        <f t="shared" si="203"/>
        <v>2.6066753699001226</v>
      </c>
      <c r="Y313" s="31">
        <f t="shared" si="205"/>
        <v>-36.666515759574139</v>
      </c>
      <c r="Z313" s="31">
        <f t="shared" si="206"/>
        <v>-89.158968154613959</v>
      </c>
      <c r="AA313" s="31">
        <f t="shared" si="207"/>
        <v>4.3486404879165361</v>
      </c>
      <c r="AB313" s="31">
        <f t="shared" si="208"/>
        <v>-52.689579486147373</v>
      </c>
      <c r="AC313" s="31">
        <f t="shared" si="209"/>
        <v>0.53844272142222005</v>
      </c>
      <c r="AD313" s="31">
        <f t="shared" si="210"/>
        <v>19.966605241722213</v>
      </c>
      <c r="AE313" s="31">
        <f t="shared" si="211"/>
        <v>-29.172757180335257</v>
      </c>
      <c r="AF313" s="31">
        <f t="shared" si="212"/>
        <v>-121.8819423990391</v>
      </c>
      <c r="AG313" s="31">
        <f t="shared" si="200"/>
        <v>92.110410468749379</v>
      </c>
      <c r="AH313" s="31">
        <f t="shared" si="213"/>
        <v>-115.39813607470361</v>
      </c>
      <c r="AI313" s="31">
        <f t="shared" si="214"/>
        <v>-89.999902676923597</v>
      </c>
      <c r="AJ313" s="31">
        <f t="shared" si="215"/>
        <v>34.156144297870512</v>
      </c>
      <c r="AK313" s="31">
        <f t="shared" si="216"/>
        <v>88.87709447223321</v>
      </c>
      <c r="AL313" s="32">
        <f t="shared" si="217"/>
        <v>-5.3021508674183417</v>
      </c>
      <c r="AM313" s="31">
        <f t="shared" si="218"/>
        <v>-57.104000533602644</v>
      </c>
      <c r="AN313" s="31">
        <f t="shared" si="219"/>
        <v>5.5662678244979338</v>
      </c>
      <c r="AO313" s="31">
        <f t="shared" si="220"/>
        <v>-58.22680873829303</v>
      </c>
      <c r="AP313" s="30">
        <f t="shared" si="201"/>
        <v>23.609121289162623</v>
      </c>
      <c r="AQ313" s="30">
        <f t="shared" si="202"/>
        <v>-27.95880017344075</v>
      </c>
      <c r="AR313" s="31">
        <f t="shared" si="221"/>
        <v>-27.956168240115449</v>
      </c>
      <c r="AS313" s="33">
        <f t="shared" si="222"/>
        <v>-180.10875113733215</v>
      </c>
      <c r="AT313" s="31">
        <f t="shared" si="223"/>
        <v>6.5799920350304657E-10</v>
      </c>
      <c r="AU313" s="31">
        <f t="shared" si="224"/>
        <v>7.0524961380590879E-4</v>
      </c>
      <c r="AV313" s="32">
        <f t="shared" si="225"/>
        <v>-1.0530455934762534E-12</v>
      </c>
      <c r="AW313" s="31">
        <f t="shared" si="226"/>
        <v>-2.8209984553658765E-5</v>
      </c>
      <c r="AX313" s="34">
        <f t="shared" si="227"/>
        <v>6.569461579095703E-10</v>
      </c>
      <c r="AY313" s="35">
        <f t="shared" si="228"/>
        <v>6.7703962925225007E-4</v>
      </c>
      <c r="AZ313" s="10">
        <f t="shared" si="229"/>
        <v>-27.956168239458503</v>
      </c>
      <c r="BA313" s="10">
        <f t="shared" si="230"/>
        <v>-180.10807409770291</v>
      </c>
      <c r="BB313" s="10">
        <f t="shared" si="231"/>
        <v>-0.10807409770291088</v>
      </c>
      <c r="BC313" s="37"/>
      <c r="BD313" s="46">
        <f t="shared" si="232"/>
        <v>-28</v>
      </c>
      <c r="BE313" s="46">
        <f t="shared" si="233"/>
        <v>-180</v>
      </c>
      <c r="BF313" s="46">
        <f t="shared" si="234"/>
        <v>0</v>
      </c>
    </row>
    <row r="314" spans="22:58" x14ac:dyDescent="0.3">
      <c r="V314" s="29">
        <v>4.1000000000000201</v>
      </c>
      <c r="W314" s="38">
        <f t="shared" si="204"/>
        <v>125892.54117942275</v>
      </c>
      <c r="X314" s="30">
        <f t="shared" si="203"/>
        <v>2.6066753699001226</v>
      </c>
      <c r="Y314" s="31">
        <f t="shared" si="205"/>
        <v>-36.866473646310304</v>
      </c>
      <c r="Z314" s="31">
        <f t="shared" si="206"/>
        <v>-89.178109720003107</v>
      </c>
      <c r="AA314" s="31">
        <f t="shared" si="207"/>
        <v>4.4762269159918784</v>
      </c>
      <c r="AB314" s="31">
        <f t="shared" si="208"/>
        <v>-53.323611163059397</v>
      </c>
      <c r="AC314" s="31">
        <f t="shared" si="209"/>
        <v>0.56224338005704322</v>
      </c>
      <c r="AD314" s="31">
        <f t="shared" si="210"/>
        <v>20.393769945016214</v>
      </c>
      <c r="AE314" s="31">
        <f t="shared" si="211"/>
        <v>-29.221327980361256</v>
      </c>
      <c r="AF314" s="31">
        <f t="shared" si="212"/>
        <v>-122.10795093804627</v>
      </c>
      <c r="AG314" s="31">
        <f t="shared" si="200"/>
        <v>92.110410468749379</v>
      </c>
      <c r="AH314" s="31">
        <f t="shared" si="213"/>
        <v>-115.59813607470304</v>
      </c>
      <c r="AI314" s="31">
        <f t="shared" si="214"/>
        <v>-89.999904892267267</v>
      </c>
      <c r="AJ314" s="31">
        <f t="shared" si="215"/>
        <v>34.35606922937793</v>
      </c>
      <c r="AK314" s="31">
        <f t="shared" si="216"/>
        <v>88.90264859971974</v>
      </c>
      <c r="AL314" s="32">
        <f t="shared" si="217"/>
        <v>-5.4441075510713377</v>
      </c>
      <c r="AM314" s="31">
        <f t="shared" si="218"/>
        <v>-57.702760510753507</v>
      </c>
      <c r="AN314" s="31">
        <f t="shared" si="219"/>
        <v>5.4242360723529357</v>
      </c>
      <c r="AO314" s="31">
        <f t="shared" si="220"/>
        <v>-58.800016803301034</v>
      </c>
      <c r="AP314" s="30">
        <f t="shared" si="201"/>
        <v>23.609121289162623</v>
      </c>
      <c r="AQ314" s="30">
        <f t="shared" si="202"/>
        <v>-27.95880017344075</v>
      </c>
      <c r="AR314" s="31">
        <f t="shared" si="221"/>
        <v>-28.146770792286446</v>
      </c>
      <c r="AS314" s="33">
        <f t="shared" si="222"/>
        <v>-180.90796774134731</v>
      </c>
      <c r="AT314" s="31">
        <f t="shared" si="223"/>
        <v>6.8900811751512957E-10</v>
      </c>
      <c r="AU314" s="31">
        <f t="shared" si="224"/>
        <v>7.2167698761457701E-4</v>
      </c>
      <c r="AV314" s="32">
        <f t="shared" si="225"/>
        <v>-1.1031906217370306E-12</v>
      </c>
      <c r="AW314" s="31">
        <f t="shared" si="226"/>
        <v>-2.8867079506107223E-5</v>
      </c>
      <c r="AX314" s="34">
        <f t="shared" si="227"/>
        <v>6.8790492689339253E-10</v>
      </c>
      <c r="AY314" s="35">
        <f t="shared" si="228"/>
        <v>6.9280990810846978E-4</v>
      </c>
      <c r="AZ314" s="10">
        <f t="shared" si="229"/>
        <v>-28.146770791598541</v>
      </c>
      <c r="BA314" s="10">
        <f t="shared" si="230"/>
        <v>-180.90727493143919</v>
      </c>
      <c r="BB314" s="10">
        <f t="shared" si="231"/>
        <v>-0.90727493143918991</v>
      </c>
      <c r="BC314" s="37"/>
      <c r="BD314" s="46">
        <f t="shared" si="232"/>
        <v>-28</v>
      </c>
      <c r="BE314" s="46">
        <f t="shared" si="233"/>
        <v>-181</v>
      </c>
      <c r="BF314" s="46">
        <f t="shared" si="234"/>
        <v>-1</v>
      </c>
    </row>
    <row r="315" spans="22:58" x14ac:dyDescent="0.3">
      <c r="V315" s="29">
        <v>4.1100000000000199</v>
      </c>
      <c r="W315" s="36">
        <f t="shared" si="204"/>
        <v>128824.95516931932</v>
      </c>
      <c r="X315" s="30">
        <f t="shared" si="203"/>
        <v>2.6066753699001226</v>
      </c>
      <c r="Y315" s="31">
        <f t="shared" si="205"/>
        <v>-37.066433428074333</v>
      </c>
      <c r="Z315" s="31">
        <f t="shared" si="206"/>
        <v>-89.196815747462267</v>
      </c>
      <c r="AA315" s="31">
        <f t="shared" si="207"/>
        <v>4.6059268159076003</v>
      </c>
      <c r="AB315" s="31">
        <f t="shared" si="208"/>
        <v>-53.953474781366907</v>
      </c>
      <c r="AC315" s="31">
        <f t="shared" si="209"/>
        <v>0.58702671406742168</v>
      </c>
      <c r="AD315" s="31">
        <f t="shared" si="210"/>
        <v>20.828446586439199</v>
      </c>
      <c r="AE315" s="31">
        <f t="shared" si="211"/>
        <v>-29.266804528199188</v>
      </c>
      <c r="AF315" s="31">
        <f t="shared" si="212"/>
        <v>-122.32184394238998</v>
      </c>
      <c r="AG315" s="31">
        <f t="shared" si="200"/>
        <v>92.110410468749379</v>
      </c>
      <c r="AH315" s="31">
        <f t="shared" si="213"/>
        <v>-115.79813607470248</v>
      </c>
      <c r="AI315" s="31">
        <f t="shared" si="214"/>
        <v>-89.999907057183577</v>
      </c>
      <c r="AJ315" s="31">
        <f t="shared" si="215"/>
        <v>34.555997538312759</v>
      </c>
      <c r="AK315" s="31">
        <f t="shared" si="216"/>
        <v>88.927621466157319</v>
      </c>
      <c r="AL315" s="32">
        <f t="shared" si="217"/>
        <v>-5.5879429315912574</v>
      </c>
      <c r="AM315" s="31">
        <f t="shared" si="218"/>
        <v>-58.295635330067675</v>
      </c>
      <c r="AN315" s="31">
        <f t="shared" si="219"/>
        <v>5.280329000768397</v>
      </c>
      <c r="AO315" s="31">
        <f t="shared" si="220"/>
        <v>-59.367920921093933</v>
      </c>
      <c r="AP315" s="30">
        <f t="shared" si="201"/>
        <v>23.609121289162623</v>
      </c>
      <c r="AQ315" s="30">
        <f t="shared" si="202"/>
        <v>-27.95880017344075</v>
      </c>
      <c r="AR315" s="31">
        <f t="shared" si="221"/>
        <v>-28.336154411708918</v>
      </c>
      <c r="AS315" s="33">
        <f t="shared" si="222"/>
        <v>-181.6897648634839</v>
      </c>
      <c r="AT315" s="31">
        <f t="shared" si="223"/>
        <v>7.2148088062120847E-10</v>
      </c>
      <c r="AU315" s="31">
        <f t="shared" si="224"/>
        <v>7.3848700411443928E-4</v>
      </c>
      <c r="AV315" s="32">
        <f t="shared" si="225"/>
        <v>-1.153335649997808E-12</v>
      </c>
      <c r="AW315" s="31">
        <f t="shared" si="226"/>
        <v>-2.953948016621072E-5</v>
      </c>
      <c r="AX315" s="34">
        <f t="shared" si="227"/>
        <v>7.2032754497121066E-10</v>
      </c>
      <c r="AY315" s="35">
        <f t="shared" si="228"/>
        <v>7.0894752394822858E-4</v>
      </c>
      <c r="AZ315" s="10">
        <f t="shared" si="229"/>
        <v>-28.336154410988591</v>
      </c>
      <c r="BA315" s="10">
        <f t="shared" si="230"/>
        <v>-181.68905591595995</v>
      </c>
      <c r="BB315" s="10">
        <f t="shared" si="231"/>
        <v>-1.6890559159599547</v>
      </c>
      <c r="BC315" s="48"/>
      <c r="BD315" s="46">
        <f t="shared" si="232"/>
        <v>-28</v>
      </c>
      <c r="BE315" s="46">
        <f t="shared" si="233"/>
        <v>-182</v>
      </c>
      <c r="BF315" s="46">
        <f t="shared" si="234"/>
        <v>-2</v>
      </c>
    </row>
    <row r="316" spans="22:58" x14ac:dyDescent="0.3">
      <c r="V316" s="29">
        <v>4.1200000000000196</v>
      </c>
      <c r="W316" s="38">
        <f t="shared" si="204"/>
        <v>131825.67385564678</v>
      </c>
      <c r="X316" s="30">
        <f t="shared" si="203"/>
        <v>2.6066753699001226</v>
      </c>
      <c r="Y316" s="31">
        <f t="shared" si="205"/>
        <v>-37.266395019609504</v>
      </c>
      <c r="Z316" s="31">
        <f t="shared" si="206"/>
        <v>-89.215096139214609</v>
      </c>
      <c r="AA316" s="31">
        <f t="shared" si="207"/>
        <v>4.7377114847294264</v>
      </c>
      <c r="AB316" s="31">
        <f t="shared" si="208"/>
        <v>-54.578895367572898</v>
      </c>
      <c r="AC316" s="31">
        <f t="shared" si="209"/>
        <v>0.61282735423951473</v>
      </c>
      <c r="AD316" s="31">
        <f t="shared" si="210"/>
        <v>21.270665435462668</v>
      </c>
      <c r="AE316" s="31">
        <f t="shared" si="211"/>
        <v>-29.30918081074044</v>
      </c>
      <c r="AF316" s="31">
        <f t="shared" si="212"/>
        <v>-122.52332607132485</v>
      </c>
      <c r="AG316" s="31">
        <f t="shared" si="200"/>
        <v>92.110410468749379</v>
      </c>
      <c r="AH316" s="31">
        <f t="shared" si="213"/>
        <v>-115.99813607470197</v>
      </c>
      <c r="AI316" s="31">
        <f t="shared" si="214"/>
        <v>-89.999909172820367</v>
      </c>
      <c r="AJ316" s="31">
        <f t="shared" si="215"/>
        <v>34.75592907277229</v>
      </c>
      <c r="AK316" s="31">
        <f t="shared" si="216"/>
        <v>88.952026274515205</v>
      </c>
      <c r="AL316" s="32">
        <f t="shared" si="217"/>
        <v>-5.7336194720302061</v>
      </c>
      <c r="AM316" s="31">
        <f t="shared" si="218"/>
        <v>-58.882431473843013</v>
      </c>
      <c r="AN316" s="31">
        <f t="shared" si="219"/>
        <v>5.1345839947894873</v>
      </c>
      <c r="AO316" s="31">
        <f t="shared" si="220"/>
        <v>-59.930314372148175</v>
      </c>
      <c r="AP316" s="30">
        <f t="shared" si="201"/>
        <v>23.609121289162623</v>
      </c>
      <c r="AQ316" s="30">
        <f t="shared" si="202"/>
        <v>-27.95880017344075</v>
      </c>
      <c r="AR316" s="31">
        <f t="shared" si="221"/>
        <v>-28.524275700229079</v>
      </c>
      <c r="AS316" s="33">
        <f t="shared" si="222"/>
        <v>-182.45364044347303</v>
      </c>
      <c r="AT316" s="31">
        <f t="shared" si="223"/>
        <v>7.5548306708898649E-10</v>
      </c>
      <c r="AU316" s="31">
        <f t="shared" si="224"/>
        <v>7.5568857619874206E-4</v>
      </c>
      <c r="AV316" s="32">
        <f t="shared" si="225"/>
        <v>-1.2073379881247995E-12</v>
      </c>
      <c r="AW316" s="31">
        <f t="shared" si="226"/>
        <v>-3.0227543049699634E-5</v>
      </c>
      <c r="AX316" s="34">
        <f t="shared" si="227"/>
        <v>7.5427572910086171E-10</v>
      </c>
      <c r="AY316" s="35">
        <f t="shared" si="228"/>
        <v>7.2546103314904237E-4</v>
      </c>
      <c r="AZ316" s="10">
        <f t="shared" si="229"/>
        <v>-28.524275699474803</v>
      </c>
      <c r="BA316" s="10">
        <f t="shared" si="230"/>
        <v>-182.45291498243989</v>
      </c>
      <c r="BB316" s="10">
        <f t="shared" si="231"/>
        <v>-2.4529149824398928</v>
      </c>
      <c r="BC316" s="37"/>
      <c r="BD316" s="46">
        <f t="shared" si="232"/>
        <v>-29</v>
      </c>
      <c r="BE316" s="46">
        <f t="shared" si="233"/>
        <v>-182</v>
      </c>
      <c r="BF316" s="46">
        <f t="shared" si="234"/>
        <v>-2</v>
      </c>
    </row>
    <row r="317" spans="22:58" x14ac:dyDescent="0.3">
      <c r="V317" s="29">
        <v>4.1300000000000203</v>
      </c>
      <c r="W317" s="38">
        <f t="shared" si="204"/>
        <v>134896.28825917176</v>
      </c>
      <c r="X317" s="30">
        <f t="shared" si="203"/>
        <v>2.6066753699001226</v>
      </c>
      <c r="Y317" s="31">
        <f t="shared" si="205"/>
        <v>-37.466358339493262</v>
      </c>
      <c r="Z317" s="31">
        <f t="shared" si="206"/>
        <v>-89.232960572870454</v>
      </c>
      <c r="AA317" s="31">
        <f t="shared" si="207"/>
        <v>4.8715506363131222</v>
      </c>
      <c r="AB317" s="31">
        <f t="shared" si="208"/>
        <v>-55.199608382897473</v>
      </c>
      <c r="AC317" s="31">
        <f t="shared" si="209"/>
        <v>0.63968065843150512</v>
      </c>
      <c r="AD317" s="31">
        <f t="shared" si="210"/>
        <v>21.720450159500675</v>
      </c>
      <c r="AE317" s="31">
        <f t="shared" si="211"/>
        <v>-29.348451674848508</v>
      </c>
      <c r="AF317" s="31">
        <f t="shared" si="212"/>
        <v>-122.71211879626725</v>
      </c>
      <c r="AG317" s="31">
        <f t="shared" si="200"/>
        <v>92.110410468749379</v>
      </c>
      <c r="AH317" s="31">
        <f t="shared" si="213"/>
        <v>-116.19813607470149</v>
      </c>
      <c r="AI317" s="31">
        <f t="shared" si="214"/>
        <v>-89.999911240299397</v>
      </c>
      <c r="AJ317" s="31">
        <f t="shared" si="215"/>
        <v>34.955863687681173</v>
      </c>
      <c r="AK317" s="31">
        <f t="shared" si="216"/>
        <v>88.97587592910368</v>
      </c>
      <c r="AL317" s="32">
        <f t="shared" si="217"/>
        <v>-5.8810988563486308</v>
      </c>
      <c r="AM317" s="31">
        <f t="shared" si="218"/>
        <v>-59.462967657715815</v>
      </c>
      <c r="AN317" s="31">
        <f t="shared" si="219"/>
        <v>4.9870392253804265</v>
      </c>
      <c r="AO317" s="31">
        <f t="shared" si="220"/>
        <v>-60.487002968911533</v>
      </c>
      <c r="AP317" s="30">
        <f t="shared" si="201"/>
        <v>23.609121289162623</v>
      </c>
      <c r="AQ317" s="30">
        <f t="shared" si="202"/>
        <v>-27.95880017344075</v>
      </c>
      <c r="AR317" s="31">
        <f t="shared" si="221"/>
        <v>-28.711091333746211</v>
      </c>
      <c r="AS317" s="33">
        <f t="shared" si="222"/>
        <v>-183.19912176517877</v>
      </c>
      <c r="AT317" s="31">
        <f t="shared" si="223"/>
        <v>7.9108796580589709E-10</v>
      </c>
      <c r="AU317" s="31">
        <f t="shared" si="224"/>
        <v>7.7329082436868122E-4</v>
      </c>
      <c r="AV317" s="32">
        <f t="shared" si="225"/>
        <v>-1.2651976361180047E-12</v>
      </c>
      <c r="AW317" s="31">
        <f t="shared" si="226"/>
        <v>-3.0931632976622362E-5</v>
      </c>
      <c r="AX317" s="34">
        <f t="shared" si="227"/>
        <v>7.8982276816977904E-10</v>
      </c>
      <c r="AY317" s="35">
        <f t="shared" si="228"/>
        <v>7.4235919139205883E-4</v>
      </c>
      <c r="AZ317" s="10">
        <f t="shared" si="229"/>
        <v>-28.711091332956389</v>
      </c>
      <c r="BA317" s="10">
        <f t="shared" si="230"/>
        <v>-183.19837940598737</v>
      </c>
      <c r="BB317" s="10">
        <f t="shared" si="231"/>
        <v>-3.1983794059873674</v>
      </c>
      <c r="BC317" s="37"/>
      <c r="BD317" s="46">
        <f t="shared" si="232"/>
        <v>-29</v>
      </c>
      <c r="BE317" s="46">
        <f t="shared" si="233"/>
        <v>-183</v>
      </c>
      <c r="BF317" s="46">
        <f t="shared" si="234"/>
        <v>-3</v>
      </c>
    </row>
    <row r="318" spans="22:58" x14ac:dyDescent="0.3">
      <c r="V318" s="29">
        <v>4.1400000000000201</v>
      </c>
      <c r="W318" s="36">
        <f t="shared" si="204"/>
        <v>138038.42646029504</v>
      </c>
      <c r="X318" s="30">
        <f t="shared" si="203"/>
        <v>2.6066753699001226</v>
      </c>
      <c r="Y318" s="31">
        <f t="shared" si="205"/>
        <v>-37.666323309964987</v>
      </c>
      <c r="Z318" s="31">
        <f t="shared" si="206"/>
        <v>-89.250418506487478</v>
      </c>
      <c r="AA318" s="31">
        <f t="shared" si="207"/>
        <v>5.0074125101829345</v>
      </c>
      <c r="AB318" s="31">
        <f t="shared" si="208"/>
        <v>-55.81536014790489</v>
      </c>
      <c r="AC318" s="31">
        <f t="shared" si="209"/>
        <v>0.66762268541631153</v>
      </c>
      <c r="AD318" s="31">
        <f t="shared" si="210"/>
        <v>22.177817433792011</v>
      </c>
      <c r="AE318" s="31">
        <f t="shared" si="211"/>
        <v>-29.384612744465617</v>
      </c>
      <c r="AF318" s="31">
        <f t="shared" si="212"/>
        <v>-122.88796122060036</v>
      </c>
      <c r="AG318" s="31">
        <f t="shared" si="200"/>
        <v>92.110410468749379</v>
      </c>
      <c r="AH318" s="31">
        <f t="shared" si="213"/>
        <v>-116.39813607470103</v>
      </c>
      <c r="AI318" s="31">
        <f t="shared" si="214"/>
        <v>-89.999913260716852</v>
      </c>
      <c r="AJ318" s="31">
        <f t="shared" si="215"/>
        <v>35.155801244484948</v>
      </c>
      <c r="AK318" s="31">
        <f t="shared" si="216"/>
        <v>88.999183042247225</v>
      </c>
      <c r="AL318" s="32">
        <f t="shared" si="217"/>
        <v>-6.0303421009946767</v>
      </c>
      <c r="AM318" s="31">
        <f t="shared" si="218"/>
        <v>-60.037074864564751</v>
      </c>
      <c r="AN318" s="31">
        <f t="shared" si="219"/>
        <v>4.8377335375386217</v>
      </c>
      <c r="AO318" s="31">
        <f t="shared" si="220"/>
        <v>-61.037805083034378</v>
      </c>
      <c r="AP318" s="30">
        <f t="shared" si="201"/>
        <v>23.609121289162623</v>
      </c>
      <c r="AQ318" s="30">
        <f t="shared" si="202"/>
        <v>-27.95880017344075</v>
      </c>
      <c r="AR318" s="31">
        <f t="shared" si="221"/>
        <v>-28.896558091205122</v>
      </c>
      <c r="AS318" s="33">
        <f t="shared" si="222"/>
        <v>-183.92576630363473</v>
      </c>
      <c r="AT318" s="31">
        <f t="shared" si="223"/>
        <v>8.2837079431430473E-10</v>
      </c>
      <c r="AU318" s="31">
        <f t="shared" si="224"/>
        <v>7.9130308156921464E-4</v>
      </c>
      <c r="AV318" s="32">
        <f t="shared" si="225"/>
        <v>-1.3249859390443176E-12</v>
      </c>
      <c r="AW318" s="31">
        <f t="shared" si="226"/>
        <v>-3.1652123264777801E-5</v>
      </c>
      <c r="AX318" s="34">
        <f t="shared" si="227"/>
        <v>8.2704580837526042E-10</v>
      </c>
      <c r="AY318" s="35">
        <f t="shared" si="228"/>
        <v>7.5965095830443684E-4</v>
      </c>
      <c r="AZ318" s="10">
        <f t="shared" si="229"/>
        <v>-28.896558090378075</v>
      </c>
      <c r="BA318" s="10">
        <f t="shared" si="230"/>
        <v>-183.92500665267642</v>
      </c>
      <c r="BB318" s="10">
        <f t="shared" si="231"/>
        <v>-3.9250066526764158</v>
      </c>
      <c r="BC318" s="48"/>
      <c r="BD318" s="46">
        <f t="shared" si="232"/>
        <v>-29</v>
      </c>
      <c r="BE318" s="46">
        <f t="shared" si="233"/>
        <v>-184</v>
      </c>
      <c r="BF318" s="46">
        <f t="shared" si="234"/>
        <v>-4</v>
      </c>
    </row>
    <row r="319" spans="22:58" x14ac:dyDescent="0.3">
      <c r="V319" s="29">
        <v>4.1500000000000199</v>
      </c>
      <c r="W319" s="38">
        <f t="shared" si="204"/>
        <v>141253.75446228212</v>
      </c>
      <c r="X319" s="30">
        <f t="shared" si="203"/>
        <v>2.6066753699001226</v>
      </c>
      <c r="Y319" s="31">
        <f t="shared" si="205"/>
        <v>-37.866289856761441</v>
      </c>
      <c r="Z319" s="31">
        <f t="shared" si="206"/>
        <v>-89.267479183519228</v>
      </c>
      <c r="AA319" s="31">
        <f t="shared" si="207"/>
        <v>5.1452639829933631</v>
      </c>
      <c r="AB319" s="31">
        <f t="shared" si="208"/>
        <v>-56.425908210335642</v>
      </c>
      <c r="AC319" s="31">
        <f t="shared" si="209"/>
        <v>0.69669016464965972</v>
      </c>
      <c r="AD319" s="31">
        <f t="shared" si="210"/>
        <v>22.642776548450325</v>
      </c>
      <c r="AE319" s="31">
        <f t="shared" si="211"/>
        <v>-29.417660339218294</v>
      </c>
      <c r="AF319" s="31">
        <f t="shared" si="212"/>
        <v>-123.05061084540453</v>
      </c>
      <c r="AG319" s="31">
        <f t="shared" si="200"/>
        <v>92.110410468749379</v>
      </c>
      <c r="AH319" s="31">
        <f t="shared" si="213"/>
        <v>-116.59813607470058</v>
      </c>
      <c r="AI319" s="31">
        <f t="shared" si="214"/>
        <v>-89.999915235143988</v>
      </c>
      <c r="AJ319" s="31">
        <f t="shared" si="215"/>
        <v>35.355741610857386</v>
      </c>
      <c r="AK319" s="31">
        <f t="shared" si="216"/>
        <v>89.021959940814142</v>
      </c>
      <c r="AL319" s="32">
        <f t="shared" si="217"/>
        <v>-6.1813096642711587</v>
      </c>
      <c r="AM319" s="31">
        <f t="shared" si="218"/>
        <v>-60.604596329921662</v>
      </c>
      <c r="AN319" s="31">
        <f t="shared" si="219"/>
        <v>4.6867063406350296</v>
      </c>
      <c r="AO319" s="31">
        <f t="shared" si="220"/>
        <v>-61.582551624251508</v>
      </c>
      <c r="AP319" s="30">
        <f t="shared" si="201"/>
        <v>23.609121289162623</v>
      </c>
      <c r="AQ319" s="30">
        <f t="shared" si="202"/>
        <v>-27.95880017344075</v>
      </c>
      <c r="AR319" s="31">
        <f t="shared" si="221"/>
        <v>-29.080632882861391</v>
      </c>
      <c r="AS319" s="33">
        <f t="shared" si="222"/>
        <v>-184.63316246965604</v>
      </c>
      <c r="AT319" s="31">
        <f t="shared" si="223"/>
        <v>8.674106274664369E-10</v>
      </c>
      <c r="AU319" s="31">
        <f t="shared" si="224"/>
        <v>8.0973489813751683E-4</v>
      </c>
      <c r="AV319" s="32">
        <f t="shared" si="225"/>
        <v>-1.3886315518368446E-12</v>
      </c>
      <c r="AW319" s="31">
        <f t="shared" si="226"/>
        <v>-3.2389395927653589E-5</v>
      </c>
      <c r="AX319" s="34">
        <f t="shared" si="227"/>
        <v>8.6602199591460003E-10</v>
      </c>
      <c r="AY319" s="35">
        <f t="shared" si="228"/>
        <v>7.7734550220986325E-4</v>
      </c>
      <c r="AZ319" s="10">
        <f t="shared" si="229"/>
        <v>-29.080632881995367</v>
      </c>
      <c r="BA319" s="10">
        <f t="shared" si="230"/>
        <v>-184.63238512415384</v>
      </c>
      <c r="BB319" s="10">
        <f t="shared" si="231"/>
        <v>-4.6323851241538421</v>
      </c>
      <c r="BC319" s="37"/>
      <c r="BD319" s="46">
        <f t="shared" si="232"/>
        <v>-29</v>
      </c>
      <c r="BE319" s="46">
        <f t="shared" si="233"/>
        <v>-185</v>
      </c>
      <c r="BF319" s="46">
        <f t="shared" si="234"/>
        <v>-5</v>
      </c>
    </row>
    <row r="320" spans="22:58" x14ac:dyDescent="0.3">
      <c r="V320" s="29">
        <v>4.1600000000000197</v>
      </c>
      <c r="W320" s="38">
        <f t="shared" si="204"/>
        <v>144543.97707459933</v>
      </c>
      <c r="X320" s="30">
        <f t="shared" si="203"/>
        <v>2.6066753699001226</v>
      </c>
      <c r="Y320" s="31">
        <f t="shared" si="205"/>
        <v>-38.066257908959493</v>
      </c>
      <c r="Z320" s="31">
        <f t="shared" si="206"/>
        <v>-89.28415163765419</v>
      </c>
      <c r="AA320" s="31">
        <f t="shared" si="207"/>
        <v>5.2850706818106055</v>
      </c>
      <c r="AB320" s="31">
        <f t="shared" si="208"/>
        <v>-57.03102165600518</v>
      </c>
      <c r="AC320" s="31">
        <f t="shared" si="209"/>
        <v>0.72692046178421121</v>
      </c>
      <c r="AD320" s="31">
        <f t="shared" si="210"/>
        <v>23.115329014398291</v>
      </c>
      <c r="AE320" s="31">
        <f t="shared" si="211"/>
        <v>-29.447591395464553</v>
      </c>
      <c r="AF320" s="31">
        <f t="shared" si="212"/>
        <v>-123.19984427926107</v>
      </c>
      <c r="AG320" s="31">
        <f t="shared" si="200"/>
        <v>92.110410468749379</v>
      </c>
      <c r="AH320" s="31">
        <f t="shared" si="213"/>
        <v>-116.79813607470012</v>
      </c>
      <c r="AI320" s="31">
        <f t="shared" si="214"/>
        <v>-89.999917164627675</v>
      </c>
      <c r="AJ320" s="31">
        <f t="shared" si="215"/>
        <v>35.555684660420773</v>
      </c>
      <c r="AK320" s="31">
        <f t="shared" si="216"/>
        <v>89.044218672605254</v>
      </c>
      <c r="AL320" s="32">
        <f t="shared" si="217"/>
        <v>-6.3339615529854356</v>
      </c>
      <c r="AM320" s="31">
        <f t="shared" si="218"/>
        <v>-61.165387481420403</v>
      </c>
      <c r="AN320" s="31">
        <f t="shared" si="219"/>
        <v>4.5339975014845919</v>
      </c>
      <c r="AO320" s="31">
        <f t="shared" si="220"/>
        <v>-62.121085973442824</v>
      </c>
      <c r="AP320" s="30">
        <f t="shared" si="201"/>
        <v>23.609121289162623</v>
      </c>
      <c r="AQ320" s="30">
        <f t="shared" si="202"/>
        <v>-27.95880017344075</v>
      </c>
      <c r="AR320" s="31">
        <f t="shared" si="221"/>
        <v>-29.263272778258088</v>
      </c>
      <c r="AS320" s="33">
        <f t="shared" si="222"/>
        <v>-185.3209302527039</v>
      </c>
      <c r="AT320" s="31">
        <f t="shared" si="223"/>
        <v>9.0829039742438529E-10</v>
      </c>
      <c r="AU320" s="31">
        <f t="shared" si="224"/>
        <v>8.2859604686668991E-4</v>
      </c>
      <c r="AV320" s="32">
        <f t="shared" si="225"/>
        <v>-1.4542058195624787E-12</v>
      </c>
      <c r="AW320" s="31">
        <f t="shared" si="226"/>
        <v>-3.3143841876974483E-5</v>
      </c>
      <c r="AX320" s="34">
        <f t="shared" si="227"/>
        <v>9.0683619160482286E-10</v>
      </c>
      <c r="AY320" s="35">
        <f t="shared" si="228"/>
        <v>7.954522049897154E-4</v>
      </c>
      <c r="AZ320" s="10">
        <f t="shared" si="229"/>
        <v>-29.263272777351251</v>
      </c>
      <c r="BA320" s="10">
        <f t="shared" si="230"/>
        <v>-185.32013480049892</v>
      </c>
      <c r="BB320" s="10">
        <f t="shared" si="231"/>
        <v>-5.32013480049892</v>
      </c>
      <c r="BC320" s="37"/>
      <c r="BD320" s="46">
        <f t="shared" si="232"/>
        <v>-29</v>
      </c>
      <c r="BE320" s="46">
        <f t="shared" si="233"/>
        <v>-185</v>
      </c>
      <c r="BF320" s="46">
        <f t="shared" si="234"/>
        <v>-5</v>
      </c>
    </row>
    <row r="321" spans="22:58" x14ac:dyDescent="0.3">
      <c r="V321" s="29">
        <v>4.1700000000000204</v>
      </c>
      <c r="W321" s="36">
        <f t="shared" si="204"/>
        <v>147910.83881682772</v>
      </c>
      <c r="X321" s="30">
        <f t="shared" si="203"/>
        <v>2.6066753699001226</v>
      </c>
      <c r="Y321" s="31">
        <f t="shared" si="205"/>
        <v>-38.266227398826146</v>
      </c>
      <c r="Z321" s="31">
        <f t="shared" si="206"/>
        <v>-89.300444697547874</v>
      </c>
      <c r="AA321" s="31">
        <f t="shared" si="207"/>
        <v>5.426797098468704</v>
      </c>
      <c r="AB321" s="31">
        <f t="shared" si="208"/>
        <v>-57.630481363114079</v>
      </c>
      <c r="AC321" s="31">
        <f t="shared" si="209"/>
        <v>0.75835153976360259</v>
      </c>
      <c r="AD321" s="31">
        <f t="shared" si="210"/>
        <v>23.595468170070873</v>
      </c>
      <c r="AE321" s="31">
        <f t="shared" si="211"/>
        <v>-29.474403390693716</v>
      </c>
      <c r="AF321" s="31">
        <f t="shared" si="212"/>
        <v>-123.33545789059109</v>
      </c>
      <c r="AG321" s="31">
        <f t="shared" si="200"/>
        <v>92.110410468749379</v>
      </c>
      <c r="AH321" s="31">
        <f t="shared" si="213"/>
        <v>-116.99813607469974</v>
      </c>
      <c r="AI321" s="31">
        <f t="shared" si="214"/>
        <v>-89.99991905019094</v>
      </c>
      <c r="AJ321" s="31">
        <f t="shared" si="215"/>
        <v>35.755630272478911</v>
      </c>
      <c r="AK321" s="31">
        <f t="shared" si="216"/>
        <v>89.065971012604507</v>
      </c>
      <c r="AL321" s="32">
        <f t="shared" si="217"/>
        <v>-6.4882574259294259</v>
      </c>
      <c r="AM321" s="31">
        <f t="shared" si="218"/>
        <v>-61.719315835025149</v>
      </c>
      <c r="AN321" s="31">
        <f t="shared" si="219"/>
        <v>4.3796472405991196</v>
      </c>
      <c r="AO321" s="31">
        <f t="shared" si="220"/>
        <v>-62.653263872611582</v>
      </c>
      <c r="AP321" s="30">
        <f t="shared" si="201"/>
        <v>23.609121289162623</v>
      </c>
      <c r="AQ321" s="30">
        <f t="shared" si="202"/>
        <v>-27.95880017344075</v>
      </c>
      <c r="AR321" s="31">
        <f t="shared" si="221"/>
        <v>-29.444435034372724</v>
      </c>
      <c r="AS321" s="33">
        <f t="shared" si="222"/>
        <v>-185.98872176320268</v>
      </c>
      <c r="AT321" s="31">
        <f t="shared" si="223"/>
        <v>9.5109689366010397E-10</v>
      </c>
      <c r="AU321" s="31">
        <f t="shared" si="224"/>
        <v>8.4789652818743476E-4</v>
      </c>
      <c r="AV321" s="32">
        <f t="shared" si="225"/>
        <v>-1.5217087422212202E-12</v>
      </c>
      <c r="AW321" s="31">
        <f t="shared" si="226"/>
        <v>-3.3915861129969262E-5</v>
      </c>
      <c r="AX321" s="34">
        <f t="shared" si="227"/>
        <v>9.4957518491788278E-10</v>
      </c>
      <c r="AY321" s="35">
        <f t="shared" si="228"/>
        <v>8.1398066705746553E-4</v>
      </c>
      <c r="AZ321" s="10">
        <f t="shared" si="229"/>
        <v>-29.444435033423147</v>
      </c>
      <c r="BA321" s="10">
        <f t="shared" si="230"/>
        <v>-185.98790778253561</v>
      </c>
      <c r="BB321" s="10">
        <f t="shared" si="231"/>
        <v>-5.9879077825356148</v>
      </c>
      <c r="BC321" s="48"/>
      <c r="BD321" s="46">
        <f t="shared" si="232"/>
        <v>-29</v>
      </c>
      <c r="BE321" s="46">
        <f t="shared" si="233"/>
        <v>-186</v>
      </c>
      <c r="BF321" s="46">
        <f t="shared" si="234"/>
        <v>-6</v>
      </c>
    </row>
    <row r="322" spans="22:58" x14ac:dyDescent="0.3">
      <c r="V322" s="29">
        <v>4.1800000000000201</v>
      </c>
      <c r="W322" s="38">
        <f t="shared" si="204"/>
        <v>151356.12484362794</v>
      </c>
      <c r="X322" s="30">
        <f t="shared" si="203"/>
        <v>2.6066753699001226</v>
      </c>
      <c r="Y322" s="31">
        <f t="shared" si="205"/>
        <v>-38.466198261674897</v>
      </c>
      <c r="Z322" s="31">
        <f t="shared" si="206"/>
        <v>-89.316366991449939</v>
      </c>
      <c r="AA322" s="31">
        <f t="shared" si="207"/>
        <v>5.5704067042808125</v>
      </c>
      <c r="AB322" s="31">
        <f t="shared" si="208"/>
        <v>-58.224080200766032</v>
      </c>
      <c r="AC322" s="31">
        <f t="shared" si="209"/>
        <v>0.79102191534623623</v>
      </c>
      <c r="AD322" s="31">
        <f t="shared" si="210"/>
        <v>24.083178790938959</v>
      </c>
      <c r="AE322" s="31">
        <f t="shared" si="211"/>
        <v>-29.498094272147725</v>
      </c>
      <c r="AF322" s="31">
        <f t="shared" si="212"/>
        <v>-123.45726840127701</v>
      </c>
      <c r="AG322" s="31">
        <f t="shared" si="200"/>
        <v>92.110410468749379</v>
      </c>
      <c r="AH322" s="31">
        <f t="shared" si="213"/>
        <v>-117.19813607469933</v>
      </c>
      <c r="AI322" s="31">
        <f t="shared" si="214"/>
        <v>-89.999920892833572</v>
      </c>
      <c r="AJ322" s="31">
        <f t="shared" si="215"/>
        <v>35.955578331761814</v>
      </c>
      <c r="AK322" s="31">
        <f t="shared" si="216"/>
        <v>89.087228469094086</v>
      </c>
      <c r="AL322" s="32">
        <f t="shared" si="217"/>
        <v>-6.6441566937891761</v>
      </c>
      <c r="AM322" s="31">
        <f t="shared" si="218"/>
        <v>-62.266260850944647</v>
      </c>
      <c r="AN322" s="31">
        <f t="shared" si="219"/>
        <v>4.2236960320226817</v>
      </c>
      <c r="AO322" s="31">
        <f t="shared" si="220"/>
        <v>-63.178953274684133</v>
      </c>
      <c r="AP322" s="30">
        <f t="shared" si="201"/>
        <v>23.609121289162623</v>
      </c>
      <c r="AQ322" s="30">
        <f t="shared" si="202"/>
        <v>-27.95880017344075</v>
      </c>
      <c r="AR322" s="31">
        <f t="shared" si="221"/>
        <v>-29.624077124403172</v>
      </c>
      <c r="AS322" s="33">
        <f t="shared" si="222"/>
        <v>-186.63622167596114</v>
      </c>
      <c r="AT322" s="31">
        <f t="shared" si="223"/>
        <v>9.9592076295540992E-10</v>
      </c>
      <c r="AU322" s="31">
        <f t="shared" si="224"/>
        <v>8.6764657547039781E-4</v>
      </c>
      <c r="AV322" s="32">
        <f t="shared" si="225"/>
        <v>-1.5930689747461765E-12</v>
      </c>
      <c r="AW322" s="31">
        <f t="shared" si="226"/>
        <v>-3.4705863021464575E-5</v>
      </c>
      <c r="AX322" s="34">
        <f t="shared" si="227"/>
        <v>9.9432769398066366E-10</v>
      </c>
      <c r="AY322" s="35">
        <f t="shared" si="228"/>
        <v>8.3294071244893319E-4</v>
      </c>
      <c r="AZ322" s="10">
        <f t="shared" si="229"/>
        <v>-29.624077123408846</v>
      </c>
      <c r="BA322" s="10">
        <f t="shared" si="230"/>
        <v>-186.63538873524868</v>
      </c>
      <c r="BB322" s="10">
        <f t="shared" si="231"/>
        <v>-6.6353887352486822</v>
      </c>
      <c r="BC322" s="37"/>
      <c r="BD322" s="46">
        <f t="shared" si="232"/>
        <v>-30</v>
      </c>
      <c r="BE322" s="46">
        <f t="shared" si="233"/>
        <v>-187</v>
      </c>
      <c r="BF322" s="46">
        <f t="shared" si="234"/>
        <v>-7</v>
      </c>
    </row>
    <row r="323" spans="22:58" x14ac:dyDescent="0.3">
      <c r="V323" s="29">
        <v>4.1900000000000199</v>
      </c>
      <c r="W323" s="38">
        <f t="shared" si="204"/>
        <v>154881.66189125541</v>
      </c>
      <c r="X323" s="30">
        <f t="shared" si="203"/>
        <v>2.6066753699001226</v>
      </c>
      <c r="Y323" s="31">
        <f t="shared" si="205"/>
        <v>-38.666170435728986</v>
      </c>
      <c r="Z323" s="31">
        <f t="shared" si="206"/>
        <v>-89.331926951728789</v>
      </c>
      <c r="AA323" s="31">
        <f t="shared" si="207"/>
        <v>5.7158620644188431</v>
      </c>
      <c r="AB323" s="31">
        <f t="shared" si="208"/>
        <v>-58.811623172913109</v>
      </c>
      <c r="AC323" s="31">
        <f t="shared" si="209"/>
        <v>0.82497061092803514</v>
      </c>
      <c r="AD323" s="31">
        <f t="shared" si="210"/>
        <v>24.578436704072949</v>
      </c>
      <c r="AE323" s="31">
        <f t="shared" si="211"/>
        <v>-29.518662390481985</v>
      </c>
      <c r="AF323" s="31">
        <f t="shared" si="212"/>
        <v>-123.56511342056896</v>
      </c>
      <c r="AG323" s="31">
        <f t="shared" si="200"/>
        <v>92.110410468749379</v>
      </c>
      <c r="AH323" s="31">
        <f t="shared" si="213"/>
        <v>-117.39813607469898</v>
      </c>
      <c r="AI323" s="31">
        <f t="shared" si="214"/>
        <v>-89.999922693532511</v>
      </c>
      <c r="AJ323" s="31">
        <f t="shared" si="215"/>
        <v>36.155528728182183</v>
      </c>
      <c r="AK323" s="31">
        <f t="shared" si="216"/>
        <v>89.108002289636602</v>
      </c>
      <c r="AL323" s="32">
        <f t="shared" si="217"/>
        <v>-6.8016186151372935</v>
      </c>
      <c r="AM323" s="31">
        <f t="shared" si="218"/>
        <v>-62.806113752265695</v>
      </c>
      <c r="AN323" s="31">
        <f t="shared" si="219"/>
        <v>4.0661845070952864</v>
      </c>
      <c r="AO323" s="31">
        <f t="shared" si="220"/>
        <v>-63.698034156161604</v>
      </c>
      <c r="AP323" s="30">
        <f t="shared" si="201"/>
        <v>23.609121289162623</v>
      </c>
      <c r="AQ323" s="30">
        <f t="shared" si="202"/>
        <v>-27.95880017344075</v>
      </c>
      <c r="AR323" s="31">
        <f t="shared" si="221"/>
        <v>-29.802156767664826</v>
      </c>
      <c r="AS323" s="33">
        <f t="shared" si="222"/>
        <v>-187.26314757673057</v>
      </c>
      <c r="AT323" s="31">
        <f t="shared" si="223"/>
        <v>1.0428584380569159E-9</v>
      </c>
      <c r="AU323" s="31">
        <f t="shared" si="224"/>
        <v>8.8785666045205385E-4</v>
      </c>
      <c r="AV323" s="32">
        <f t="shared" si="225"/>
        <v>-1.6682865171373469E-12</v>
      </c>
      <c r="AW323" s="31">
        <f t="shared" si="226"/>
        <v>-3.551426642092025E-5</v>
      </c>
      <c r="AX323" s="34">
        <f t="shared" si="227"/>
        <v>1.0411901515397786E-9</v>
      </c>
      <c r="AY323" s="35">
        <f t="shared" si="228"/>
        <v>8.5234239403113364E-4</v>
      </c>
      <c r="AZ323" s="10">
        <f t="shared" si="229"/>
        <v>-29.802156766623636</v>
      </c>
      <c r="BA323" s="10">
        <f t="shared" si="230"/>
        <v>-187.26229523433653</v>
      </c>
      <c r="BB323" s="10">
        <f t="shared" si="231"/>
        <v>-7.2622952343365341</v>
      </c>
      <c r="BC323" s="37"/>
      <c r="BD323" s="46">
        <f t="shared" si="232"/>
        <v>-30</v>
      </c>
      <c r="BE323" s="46">
        <f t="shared" si="233"/>
        <v>-187</v>
      </c>
      <c r="BF323" s="46">
        <f t="shared" si="234"/>
        <v>-7</v>
      </c>
    </row>
    <row r="324" spans="22:58" x14ac:dyDescent="0.3">
      <c r="V324" s="29">
        <v>4.2000000000000197</v>
      </c>
      <c r="W324" s="36">
        <f t="shared" si="204"/>
        <v>158489.3192461188</v>
      </c>
      <c r="X324" s="30">
        <f t="shared" si="203"/>
        <v>2.6066753699001226</v>
      </c>
      <c r="Y324" s="31">
        <f t="shared" si="205"/>
        <v>-38.866143861990516</v>
      </c>
      <c r="Z324" s="31">
        <f t="shared" si="206"/>
        <v>-89.347132819295425</v>
      </c>
      <c r="AA324" s="31">
        <f t="shared" si="207"/>
        <v>5.8631249513118933</v>
      </c>
      <c r="AB324" s="31">
        <f t="shared" si="208"/>
        <v>-59.392927509327414</v>
      </c>
      <c r="AC324" s="31">
        <f t="shared" si="209"/>
        <v>0.8602371015556034</v>
      </c>
      <c r="AD324" s="31">
        <f t="shared" si="210"/>
        <v>25.081208410124891</v>
      </c>
      <c r="AE324" s="31">
        <f t="shared" si="211"/>
        <v>-29.536106439222895</v>
      </c>
      <c r="AF324" s="31">
        <f t="shared" si="212"/>
        <v>-123.65885191849794</v>
      </c>
      <c r="AG324" s="31">
        <f t="shared" ref="AG324:AG387" si="235">DC_gain_comp</f>
        <v>92.110410468749379</v>
      </c>
      <c r="AH324" s="31">
        <f t="shared" si="213"/>
        <v>-117.59813607469863</v>
      </c>
      <c r="AI324" s="31">
        <f t="shared" si="214"/>
        <v>-89.999924453242556</v>
      </c>
      <c r="AJ324" s="31">
        <f t="shared" si="215"/>
        <v>36.35548135660251</v>
      </c>
      <c r="AK324" s="31">
        <f t="shared" si="216"/>
        <v>89.128303466927036</v>
      </c>
      <c r="AL324" s="32">
        <f t="shared" si="217"/>
        <v>-6.9606023882132568</v>
      </c>
      <c r="AM324" s="31">
        <f t="shared" si="218"/>
        <v>-63.338777309421651</v>
      </c>
      <c r="AN324" s="31">
        <f t="shared" si="219"/>
        <v>3.9071533624400026</v>
      </c>
      <c r="AO324" s="31">
        <f t="shared" si="220"/>
        <v>-64.210398295737178</v>
      </c>
      <c r="AP324" s="30">
        <f t="shared" ref="AP324:AP387" si="236">-20*LOG(GmPS*Rsns)</f>
        <v>23.609121289162623</v>
      </c>
      <c r="AQ324" s="30">
        <f t="shared" ref="AQ324:AQ387" si="237">20*LOG(Vref/Vout)</f>
        <v>-27.95880017344075</v>
      </c>
      <c r="AR324" s="31">
        <f t="shared" si="221"/>
        <v>-29.978631961061019</v>
      </c>
      <c r="AS324" s="33">
        <f t="shared" si="222"/>
        <v>-187.86925021423514</v>
      </c>
      <c r="AT324" s="31">
        <f t="shared" si="223"/>
        <v>1.0920044230562979E-9</v>
      </c>
      <c r="AU324" s="31">
        <f t="shared" si="224"/>
        <v>9.0853749878695256E-4</v>
      </c>
      <c r="AV324" s="32">
        <f t="shared" si="225"/>
        <v>-1.7473613693947319E-12</v>
      </c>
      <c r="AW324" s="31">
        <f t="shared" si="226"/>
        <v>-3.6341499954519173E-5</v>
      </c>
      <c r="AX324" s="34">
        <f t="shared" si="227"/>
        <v>1.0902570616869032E-9</v>
      </c>
      <c r="AY324" s="35">
        <f t="shared" si="228"/>
        <v>8.7219599883243341E-4</v>
      </c>
      <c r="AZ324" s="10">
        <f t="shared" si="229"/>
        <v>-29.978631959970762</v>
      </c>
      <c r="BA324" s="10">
        <f t="shared" si="230"/>
        <v>-187.86837801823631</v>
      </c>
      <c r="BB324" s="10">
        <f t="shared" si="231"/>
        <v>-7.8683780182363137</v>
      </c>
      <c r="BC324" s="48"/>
      <c r="BD324" s="46">
        <f t="shared" si="232"/>
        <v>-30</v>
      </c>
      <c r="BE324" s="46">
        <f t="shared" si="233"/>
        <v>-188</v>
      </c>
      <c r="BF324" s="46">
        <f t="shared" si="234"/>
        <v>-8</v>
      </c>
    </row>
    <row r="325" spans="22:58" x14ac:dyDescent="0.3">
      <c r="V325" s="29">
        <v>4.2100000000000204</v>
      </c>
      <c r="W325" s="38">
        <f t="shared" si="204"/>
        <v>162181.00973590088</v>
      </c>
      <c r="X325" s="30">
        <f t="shared" ref="X325:X388" si="238">DC_gain_power</f>
        <v>2.6066753699001226</v>
      </c>
      <c r="Y325" s="31">
        <f t="shared" si="205"/>
        <v>-39.06611848411552</v>
      </c>
      <c r="Z325" s="31">
        <f t="shared" si="206"/>
        <v>-89.361992647929213</v>
      </c>
      <c r="AA325" s="31">
        <f t="shared" si="207"/>
        <v>6.0121564564571006</v>
      </c>
      <c r="AB325" s="31">
        <f t="shared" si="208"/>
        <v>-59.967822705544329</v>
      </c>
      <c r="AC325" s="31">
        <f t="shared" si="209"/>
        <v>0.89686125704732544</v>
      </c>
      <c r="AD325" s="31">
        <f t="shared" si="210"/>
        <v>25.591450715264518</v>
      </c>
      <c r="AE325" s="31">
        <f t="shared" si="211"/>
        <v>-29.550425400710971</v>
      </c>
      <c r="AF325" s="31">
        <f t="shared" si="212"/>
        <v>-123.73836463820903</v>
      </c>
      <c r="AG325" s="31">
        <f t="shared" si="235"/>
        <v>92.110410468749379</v>
      </c>
      <c r="AH325" s="31">
        <f t="shared" si="213"/>
        <v>-117.79813607469831</v>
      </c>
      <c r="AI325" s="31">
        <f t="shared" si="214"/>
        <v>-89.999926172896693</v>
      </c>
      <c r="AJ325" s="31">
        <f t="shared" si="215"/>
        <v>36.555436116612782</v>
      </c>
      <c r="AK325" s="31">
        <f t="shared" si="216"/>
        <v>89.148142744517017</v>
      </c>
      <c r="AL325" s="32">
        <f t="shared" si="217"/>
        <v>-7.1210672382490889</v>
      </c>
      <c r="AM325" s="31">
        <f t="shared" si="218"/>
        <v>-63.864165593660509</v>
      </c>
      <c r="AN325" s="31">
        <f t="shared" si="219"/>
        <v>3.746643272414766</v>
      </c>
      <c r="AO325" s="31">
        <f t="shared" si="220"/>
        <v>-64.715949022040178</v>
      </c>
      <c r="AP325" s="30">
        <f t="shared" si="236"/>
        <v>23.609121289162623</v>
      </c>
      <c r="AQ325" s="30">
        <f t="shared" si="237"/>
        <v>-27.95880017344075</v>
      </c>
      <c r="AR325" s="31">
        <f t="shared" si="221"/>
        <v>-30.153461012574333</v>
      </c>
      <c r="AS325" s="33">
        <f t="shared" si="222"/>
        <v>-188.45431366024923</v>
      </c>
      <c r="AT325" s="31">
        <f t="shared" si="223"/>
        <v>1.1434686512846913E-9</v>
      </c>
      <c r="AU325" s="31">
        <f t="shared" si="224"/>
        <v>9.2970005572930192E-4</v>
      </c>
      <c r="AV325" s="32">
        <f t="shared" si="225"/>
        <v>-1.8283648765852247E-12</v>
      </c>
      <c r="AW325" s="31">
        <f t="shared" si="226"/>
        <v>-3.7188002232430634E-5</v>
      </c>
      <c r="AX325" s="34">
        <f t="shared" si="227"/>
        <v>1.141640286408106E-9</v>
      </c>
      <c r="AY325" s="35">
        <f t="shared" si="228"/>
        <v>8.9251205349687125E-4</v>
      </c>
      <c r="AZ325" s="10">
        <f t="shared" si="229"/>
        <v>-30.153461011432693</v>
      </c>
      <c r="BA325" s="10">
        <f t="shared" si="230"/>
        <v>-188.45342114819573</v>
      </c>
      <c r="BB325" s="10">
        <f t="shared" si="231"/>
        <v>-8.45342114819573</v>
      </c>
      <c r="BC325" s="37"/>
      <c r="BD325" s="46">
        <f t="shared" si="232"/>
        <v>-30</v>
      </c>
      <c r="BE325" s="46">
        <f t="shared" si="233"/>
        <v>-188</v>
      </c>
      <c r="BF325" s="46">
        <f t="shared" si="234"/>
        <v>-8</v>
      </c>
    </row>
    <row r="326" spans="22:58" x14ac:dyDescent="0.3">
      <c r="V326" s="29">
        <v>4.2200000000000202</v>
      </c>
      <c r="W326" s="38">
        <f t="shared" si="204"/>
        <v>165958.69074376384</v>
      </c>
      <c r="X326" s="30">
        <f t="shared" si="238"/>
        <v>2.6066753699001226</v>
      </c>
      <c r="Y326" s="31">
        <f t="shared" si="205"/>
        <v>-39.266094248294586</v>
      </c>
      <c r="Z326" s="31">
        <f t="shared" si="206"/>
        <v>-89.376514308507183</v>
      </c>
      <c r="AA326" s="31">
        <f t="shared" si="207"/>
        <v>6.1629171000826304</v>
      </c>
      <c r="AB326" s="31">
        <f t="shared" si="208"/>
        <v>-60.536150514021585</v>
      </c>
      <c r="AC326" s="31">
        <f t="shared" si="209"/>
        <v>0.93488327916900482</v>
      </c>
      <c r="AD326" s="31">
        <f t="shared" si="210"/>
        <v>26.109110375748784</v>
      </c>
      <c r="AE326" s="31">
        <f t="shared" si="211"/>
        <v>-29.561618499142828</v>
      </c>
      <c r="AF326" s="31">
        <f t="shared" si="212"/>
        <v>-123.80355444677998</v>
      </c>
      <c r="AG326" s="31">
        <f t="shared" si="235"/>
        <v>92.110410468749379</v>
      </c>
      <c r="AH326" s="31">
        <f t="shared" si="213"/>
        <v>-117.99813607469795</v>
      </c>
      <c r="AI326" s="31">
        <f t="shared" si="214"/>
        <v>-89.999927853406746</v>
      </c>
      <c r="AJ326" s="31">
        <f t="shared" si="215"/>
        <v>36.755392912318051</v>
      </c>
      <c r="AK326" s="31">
        <f t="shared" si="216"/>
        <v>89.167530622413935</v>
      </c>
      <c r="AL326" s="32">
        <f t="shared" si="217"/>
        <v>-7.2829725001473165</v>
      </c>
      <c r="AM326" s="31">
        <f t="shared" si="218"/>
        <v>-64.382203702688628</v>
      </c>
      <c r="AN326" s="31">
        <f t="shared" si="219"/>
        <v>3.58469480622216</v>
      </c>
      <c r="AO326" s="31">
        <f t="shared" si="220"/>
        <v>-65.214600933681439</v>
      </c>
      <c r="AP326" s="30">
        <f t="shared" si="236"/>
        <v>23.609121289162623</v>
      </c>
      <c r="AQ326" s="30">
        <f t="shared" si="237"/>
        <v>-27.95880017344075</v>
      </c>
      <c r="AR326" s="31">
        <f t="shared" si="221"/>
        <v>-30.326602577198795</v>
      </c>
      <c r="AS326" s="33">
        <f t="shared" si="222"/>
        <v>-189.01815538046142</v>
      </c>
      <c r="AT326" s="31">
        <f t="shared" si="223"/>
        <v>1.1973591274182934E-9</v>
      </c>
      <c r="AU326" s="31">
        <f t="shared" si="224"/>
        <v>9.5135555194688444E-4</v>
      </c>
      <c r="AV326" s="32">
        <f t="shared" si="225"/>
        <v>-1.9170830035081463E-12</v>
      </c>
      <c r="AW326" s="31">
        <f t="shared" si="226"/>
        <v>-3.8054222081367001E-5</v>
      </c>
      <c r="AX326" s="34">
        <f t="shared" si="227"/>
        <v>1.1954420444147853E-9</v>
      </c>
      <c r="AY326" s="35">
        <f t="shared" si="228"/>
        <v>9.1330132986551743E-4</v>
      </c>
      <c r="AZ326" s="10">
        <f t="shared" si="229"/>
        <v>-30.326602576003353</v>
      </c>
      <c r="BA326" s="10">
        <f t="shared" si="230"/>
        <v>-189.01724207913156</v>
      </c>
      <c r="BB326" s="10">
        <f t="shared" si="231"/>
        <v>-9.0172420791315631</v>
      </c>
      <c r="BC326" s="37"/>
      <c r="BD326" s="46">
        <f t="shared" si="232"/>
        <v>-30</v>
      </c>
      <c r="BE326" s="46">
        <f t="shared" si="233"/>
        <v>-189</v>
      </c>
      <c r="BF326" s="46">
        <f t="shared" si="234"/>
        <v>-9</v>
      </c>
    </row>
    <row r="327" spans="22:58" x14ac:dyDescent="0.3">
      <c r="V327" s="29">
        <v>4.23000000000002</v>
      </c>
      <c r="W327" s="36">
        <f t="shared" si="204"/>
        <v>169824.36524618237</v>
      </c>
      <c r="X327" s="30">
        <f t="shared" si="238"/>
        <v>2.6066753699001226</v>
      </c>
      <c r="Y327" s="31">
        <f t="shared" si="205"/>
        <v>-39.466071103139036</v>
      </c>
      <c r="Z327" s="31">
        <f t="shared" si="206"/>
        <v>-89.390705493139009</v>
      </c>
      <c r="AA327" s="31">
        <f t="shared" si="207"/>
        <v>6.315366938152259</v>
      </c>
      <c r="AB327" s="31">
        <f t="shared" si="208"/>
        <v>-61.097764889018485</v>
      </c>
      <c r="AC327" s="31">
        <f t="shared" si="209"/>
        <v>0.974343633843468</v>
      </c>
      <c r="AD327" s="31">
        <f t="shared" si="210"/>
        <v>26.634123757938166</v>
      </c>
      <c r="AE327" s="31">
        <f t="shared" si="211"/>
        <v>-29.569685161243186</v>
      </c>
      <c r="AF327" s="31">
        <f t="shared" si="212"/>
        <v>-123.85434662421932</v>
      </c>
      <c r="AG327" s="31">
        <f t="shared" si="235"/>
        <v>92.110410468749379</v>
      </c>
      <c r="AH327" s="31">
        <f t="shared" si="213"/>
        <v>-118.19813607469763</v>
      </c>
      <c r="AI327" s="31">
        <f t="shared" si="214"/>
        <v>-89.999929495663693</v>
      </c>
      <c r="AJ327" s="31">
        <f t="shared" si="215"/>
        <v>36.955351652135683</v>
      </c>
      <c r="AK327" s="31">
        <f t="shared" si="216"/>
        <v>89.186477362557369</v>
      </c>
      <c r="AL327" s="32">
        <f t="shared" si="217"/>
        <v>-7.4462776963666499</v>
      </c>
      <c r="AM327" s="31">
        <f t="shared" si="218"/>
        <v>-64.892827461646533</v>
      </c>
      <c r="AN327" s="31">
        <f t="shared" si="219"/>
        <v>3.4213483498207822</v>
      </c>
      <c r="AO327" s="31">
        <f t="shared" si="220"/>
        <v>-65.706279594752857</v>
      </c>
      <c r="AP327" s="30">
        <f t="shared" si="236"/>
        <v>23.609121289162623</v>
      </c>
      <c r="AQ327" s="30">
        <f t="shared" si="237"/>
        <v>-27.95880017344075</v>
      </c>
      <c r="AR327" s="31">
        <f t="shared" si="221"/>
        <v>-30.498015695700531</v>
      </c>
      <c r="AS327" s="33">
        <f t="shared" si="222"/>
        <v>-189.56062621897217</v>
      </c>
      <c r="AT327" s="31">
        <f t="shared" si="223"/>
        <v>1.2537896420980964E-9</v>
      </c>
      <c r="AU327" s="31">
        <f t="shared" si="224"/>
        <v>9.7351546947041924E-4</v>
      </c>
      <c r="AV327" s="32">
        <f t="shared" si="225"/>
        <v>-2.0058011304310688E-12</v>
      </c>
      <c r="AW327" s="31">
        <f t="shared" si="226"/>
        <v>-3.8940618782558108E-5</v>
      </c>
      <c r="AX327" s="34">
        <f t="shared" si="227"/>
        <v>1.2517838409676654E-9</v>
      </c>
      <c r="AY327" s="35">
        <f t="shared" si="228"/>
        <v>9.3457485068786116E-4</v>
      </c>
      <c r="AZ327" s="10">
        <f t="shared" si="229"/>
        <v>-30.498015694448746</v>
      </c>
      <c r="BA327" s="10">
        <f t="shared" si="230"/>
        <v>-189.5596916441215</v>
      </c>
      <c r="BB327" s="10">
        <f t="shared" si="231"/>
        <v>-9.5596916441215001</v>
      </c>
      <c r="BC327" s="48"/>
      <c r="BD327" s="46">
        <f t="shared" si="232"/>
        <v>-30</v>
      </c>
      <c r="BE327" s="46">
        <f t="shared" si="233"/>
        <v>-190</v>
      </c>
      <c r="BF327" s="46">
        <f t="shared" si="234"/>
        <v>-10</v>
      </c>
    </row>
    <row r="328" spans="22:58" x14ac:dyDescent="0.3">
      <c r="V328" s="29">
        <v>4.2400000000000198</v>
      </c>
      <c r="W328" s="38">
        <f t="shared" si="204"/>
        <v>173780.08287494563</v>
      </c>
      <c r="X328" s="30">
        <f t="shared" si="238"/>
        <v>2.6066753699001226</v>
      </c>
      <c r="Y328" s="31">
        <f t="shared" si="205"/>
        <v>-39.666048999571935</v>
      </c>
      <c r="Z328" s="31">
        <f t="shared" si="206"/>
        <v>-89.404573719209978</v>
      </c>
      <c r="AA328" s="31">
        <f t="shared" si="207"/>
        <v>6.4694656662518994</v>
      </c>
      <c r="AB328" s="31">
        <f t="shared" si="208"/>
        <v>-61.65253188791138</v>
      </c>
      <c r="AC328" s="31">
        <f t="shared" si="209"/>
        <v>1.015282978409473</v>
      </c>
      <c r="AD328" s="31">
        <f t="shared" si="210"/>
        <v>27.166416516688209</v>
      </c>
      <c r="AE328" s="31">
        <f t="shared" si="211"/>
        <v>-29.574624985010438</v>
      </c>
      <c r="AF328" s="31">
        <f t="shared" si="212"/>
        <v>-123.89068909043314</v>
      </c>
      <c r="AG328" s="31">
        <f t="shared" si="235"/>
        <v>92.110410468749379</v>
      </c>
      <c r="AH328" s="31">
        <f t="shared" si="213"/>
        <v>-118.39813607469735</v>
      </c>
      <c r="AI328" s="31">
        <f t="shared" si="214"/>
        <v>-89.999931100538333</v>
      </c>
      <c r="AJ328" s="31">
        <f t="shared" si="215"/>
        <v>37.155312248601497</v>
      </c>
      <c r="AK328" s="31">
        <f t="shared" si="216"/>
        <v>89.204992994175441</v>
      </c>
      <c r="AL328" s="32">
        <f t="shared" si="217"/>
        <v>-7.6109426099154929</v>
      </c>
      <c r="AM328" s="31">
        <f t="shared" si="218"/>
        <v>-65.395983102522933</v>
      </c>
      <c r="AN328" s="31">
        <f t="shared" si="219"/>
        <v>3.256644032738035</v>
      </c>
      <c r="AO328" s="31">
        <f t="shared" si="220"/>
        <v>-66.190921208885825</v>
      </c>
      <c r="AP328" s="30">
        <f t="shared" si="236"/>
        <v>23.609121289162623</v>
      </c>
      <c r="AQ328" s="30">
        <f t="shared" si="237"/>
        <v>-27.95880017344075</v>
      </c>
      <c r="AR328" s="31">
        <f t="shared" si="221"/>
        <v>-30.667659836550531</v>
      </c>
      <c r="AS328" s="33">
        <f t="shared" si="222"/>
        <v>-190.08161029931898</v>
      </c>
      <c r="AT328" s="31">
        <f t="shared" si="223"/>
        <v>1.3128778432749524E-9</v>
      </c>
      <c r="AU328" s="31">
        <f t="shared" si="224"/>
        <v>9.9619155778147032E-4</v>
      </c>
      <c r="AV328" s="32">
        <f t="shared" si="225"/>
        <v>-2.1003052221533133E-12</v>
      </c>
      <c r="AW328" s="31">
        <f t="shared" si="226"/>
        <v>-3.984766231526772E-5</v>
      </c>
      <c r="AX328" s="34">
        <f t="shared" si="227"/>
        <v>1.3107775380527992E-9</v>
      </c>
      <c r="AY328" s="35">
        <f t="shared" si="228"/>
        <v>9.5634389546620261E-4</v>
      </c>
      <c r="AZ328" s="10">
        <f t="shared" si="229"/>
        <v>-30.667659835239753</v>
      </c>
      <c r="BA328" s="10">
        <f t="shared" si="230"/>
        <v>-190.08065395542351</v>
      </c>
      <c r="BB328" s="10">
        <f t="shared" si="231"/>
        <v>-10.080653955423514</v>
      </c>
      <c r="BC328" s="37"/>
      <c r="BD328" s="46">
        <f t="shared" si="232"/>
        <v>-31</v>
      </c>
      <c r="BE328" s="46">
        <f t="shared" si="233"/>
        <v>-190</v>
      </c>
      <c r="BF328" s="46">
        <f t="shared" si="234"/>
        <v>-10</v>
      </c>
    </row>
    <row r="329" spans="22:58" x14ac:dyDescent="0.3">
      <c r="V329" s="29">
        <v>4.2500000000000204</v>
      </c>
      <c r="W329" s="38">
        <f t="shared" si="204"/>
        <v>177827.94100390084</v>
      </c>
      <c r="X329" s="30">
        <f t="shared" si="238"/>
        <v>2.6066753699001226</v>
      </c>
      <c r="Y329" s="31">
        <f t="shared" si="205"/>
        <v>-39.866027890724233</v>
      </c>
      <c r="Z329" s="31">
        <f t="shared" si="206"/>
        <v>-89.418126333333475</v>
      </c>
      <c r="AA329" s="31">
        <f t="shared" si="207"/>
        <v>6.6251727199517196</v>
      </c>
      <c r="AB329" s="31">
        <f t="shared" si="208"/>
        <v>-62.200329531836402</v>
      </c>
      <c r="AC329" s="31">
        <f t="shared" si="209"/>
        <v>1.0577420839848055</v>
      </c>
      <c r="AD329" s="31">
        <f t="shared" si="210"/>
        <v>27.705903295145461</v>
      </c>
      <c r="AE329" s="31">
        <f t="shared" si="211"/>
        <v>-29.576437716887582</v>
      </c>
      <c r="AF329" s="31">
        <f t="shared" si="212"/>
        <v>-123.91255257002443</v>
      </c>
      <c r="AG329" s="31">
        <f t="shared" si="235"/>
        <v>92.110410468749379</v>
      </c>
      <c r="AH329" s="31">
        <f t="shared" si="213"/>
        <v>-118.59813607469707</v>
      </c>
      <c r="AI329" s="31">
        <f t="shared" si="214"/>
        <v>-89.999932668881556</v>
      </c>
      <c r="AJ329" s="31">
        <f t="shared" si="215"/>
        <v>37.355274618184765</v>
      </c>
      <c r="AK329" s="31">
        <f t="shared" si="216"/>
        <v>89.223087319023321</v>
      </c>
      <c r="AL329" s="32">
        <f t="shared" si="217"/>
        <v>-7.7769273523967755</v>
      </c>
      <c r="AM329" s="31">
        <f t="shared" si="218"/>
        <v>-65.891626925040313</v>
      </c>
      <c r="AN329" s="31">
        <f t="shared" si="219"/>
        <v>3.090621659840302</v>
      </c>
      <c r="AO329" s="31">
        <f t="shared" si="220"/>
        <v>-66.668472274898548</v>
      </c>
      <c r="AP329" s="30">
        <f t="shared" si="236"/>
        <v>23.609121289162623</v>
      </c>
      <c r="AQ329" s="30">
        <f t="shared" si="237"/>
        <v>-27.95880017344075</v>
      </c>
      <c r="AR329" s="31">
        <f t="shared" si="221"/>
        <v>-30.835494941325408</v>
      </c>
      <c r="AS329" s="33">
        <f t="shared" si="222"/>
        <v>-190.58102484492298</v>
      </c>
      <c r="AT329" s="31">
        <f t="shared" si="223"/>
        <v>1.3747529508293045E-9</v>
      </c>
      <c r="AU329" s="31">
        <f t="shared" si="224"/>
        <v>1.019395840042187E-3</v>
      </c>
      <c r="AV329" s="32">
        <f t="shared" si="225"/>
        <v>-2.1986666237417727E-12</v>
      </c>
      <c r="AW329" s="31">
        <f t="shared" si="226"/>
        <v>-4.0775833605983105E-5</v>
      </c>
      <c r="AX329" s="34">
        <f t="shared" si="227"/>
        <v>1.3725542842055629E-9</v>
      </c>
      <c r="AY329" s="35">
        <f t="shared" si="228"/>
        <v>9.7862000643620392E-4</v>
      </c>
      <c r="AZ329" s="10">
        <f t="shared" si="229"/>
        <v>-30.835494939952852</v>
      </c>
      <c r="BA329" s="10">
        <f t="shared" si="230"/>
        <v>-190.58004622491654</v>
      </c>
      <c r="BB329" s="10">
        <f t="shared" si="231"/>
        <v>-10.580046224916543</v>
      </c>
      <c r="BC329" s="37"/>
      <c r="BD329" s="46">
        <f t="shared" si="232"/>
        <v>-31</v>
      </c>
      <c r="BE329" s="46">
        <f t="shared" si="233"/>
        <v>-191</v>
      </c>
      <c r="BF329" s="46">
        <f t="shared" si="234"/>
        <v>-11</v>
      </c>
    </row>
    <row r="330" spans="22:58" x14ac:dyDescent="0.3">
      <c r="V330" s="29">
        <v>4.2600000000000202</v>
      </c>
      <c r="W330" s="36">
        <f t="shared" si="204"/>
        <v>181970.0858610071</v>
      </c>
      <c r="X330" s="30">
        <f t="shared" si="238"/>
        <v>2.6066753699001226</v>
      </c>
      <c r="Y330" s="31">
        <f t="shared" si="205"/>
        <v>-40.066007731835384</v>
      </c>
      <c r="Z330" s="31">
        <f t="shared" si="206"/>
        <v>-89.431370515215235</v>
      </c>
      <c r="AA330" s="31">
        <f t="shared" si="207"/>
        <v>6.7824473712900417</v>
      </c>
      <c r="AB330" s="31">
        <f t="shared" si="208"/>
        <v>-62.741047628677364</v>
      </c>
      <c r="AC330" s="31">
        <f t="shared" si="209"/>
        <v>1.101761753030662</v>
      </c>
      <c r="AD330" s="31">
        <f t="shared" si="210"/>
        <v>28.252487449050648</v>
      </c>
      <c r="AE330" s="31">
        <f t="shared" si="211"/>
        <v>-29.575123237614559</v>
      </c>
      <c r="AF330" s="31">
        <f t="shared" si="212"/>
        <v>-123.91993069484195</v>
      </c>
      <c r="AG330" s="31">
        <f t="shared" si="235"/>
        <v>92.110410468749379</v>
      </c>
      <c r="AH330" s="31">
        <f t="shared" si="213"/>
        <v>-118.7981360746968</v>
      </c>
      <c r="AI330" s="31">
        <f t="shared" si="214"/>
        <v>-89.999934201524923</v>
      </c>
      <c r="AJ330" s="31">
        <f t="shared" si="215"/>
        <v>37.555238681111376</v>
      </c>
      <c r="AK330" s="31">
        <f t="shared" si="216"/>
        <v>89.240769916506409</v>
      </c>
      <c r="AL330" s="32">
        <f t="shared" si="217"/>
        <v>-7.9441924270865236</v>
      </c>
      <c r="AM330" s="31">
        <f t="shared" si="218"/>
        <v>-66.379724941946506</v>
      </c>
      <c r="AN330" s="31">
        <f t="shared" si="219"/>
        <v>2.9233206480774321</v>
      </c>
      <c r="AO330" s="31">
        <f t="shared" si="220"/>
        <v>-67.13888922696502</v>
      </c>
      <c r="AP330" s="30">
        <f t="shared" si="236"/>
        <v>23.609121289162623</v>
      </c>
      <c r="AQ330" s="30">
        <f t="shared" si="237"/>
        <v>-27.95880017344075</v>
      </c>
      <c r="AR330" s="31">
        <f t="shared" si="221"/>
        <v>-31.001481473815254</v>
      </c>
      <c r="AS330" s="33">
        <f t="shared" si="222"/>
        <v>-191.05881992180696</v>
      </c>
      <c r="AT330" s="31">
        <f t="shared" si="223"/>
        <v>1.4395441846415904E-9</v>
      </c>
      <c r="AU330" s="31">
        <f t="shared" si="224"/>
        <v>1.043140619470135E-3</v>
      </c>
      <c r="AV330" s="32">
        <f t="shared" si="225"/>
        <v>-2.3028139901295549E-12</v>
      </c>
      <c r="AW330" s="31">
        <f t="shared" si="226"/>
        <v>-4.1725624783408248E-5</v>
      </c>
      <c r="AX330" s="34">
        <f t="shared" si="227"/>
        <v>1.4372413706514608E-9</v>
      </c>
      <c r="AY330" s="35">
        <f t="shared" si="228"/>
        <v>1.0014149946867268E-3</v>
      </c>
      <c r="AZ330" s="10">
        <f t="shared" si="229"/>
        <v>-31.001481472378014</v>
      </c>
      <c r="BA330" s="10">
        <f t="shared" si="230"/>
        <v>-191.05781850681228</v>
      </c>
      <c r="BB330" s="10">
        <f t="shared" si="231"/>
        <v>-11.057818506812282</v>
      </c>
      <c r="BC330" s="48"/>
      <c r="BD330" s="46">
        <f t="shared" si="232"/>
        <v>-31</v>
      </c>
      <c r="BE330" s="46">
        <f t="shared" si="233"/>
        <v>-191</v>
      </c>
      <c r="BF330" s="46">
        <f t="shared" si="234"/>
        <v>-11</v>
      </c>
    </row>
    <row r="331" spans="22:58" x14ac:dyDescent="0.3">
      <c r="V331" s="29">
        <v>4.27000000000002</v>
      </c>
      <c r="W331" s="38">
        <f t="shared" si="204"/>
        <v>186208.71366629537</v>
      </c>
      <c r="X331" s="30">
        <f t="shared" si="238"/>
        <v>2.6066753699001226</v>
      </c>
      <c r="Y331" s="31">
        <f t="shared" si="205"/>
        <v>-40.265988480158619</v>
      </c>
      <c r="Z331" s="31">
        <f t="shared" si="206"/>
        <v>-89.444313281431221</v>
      </c>
      <c r="AA331" s="31">
        <f t="shared" si="207"/>
        <v>6.9412488210783447</v>
      </c>
      <c r="AB331" s="31">
        <f t="shared" si="208"/>
        <v>-63.274587561508497</v>
      </c>
      <c r="AC331" s="31">
        <f t="shared" si="209"/>
        <v>1.147382732259921</v>
      </c>
      <c r="AD331" s="31">
        <f t="shared" si="210"/>
        <v>28.80606079870406</v>
      </c>
      <c r="AE331" s="31">
        <f t="shared" si="211"/>
        <v>-29.570681556920228</v>
      </c>
      <c r="AF331" s="31">
        <f t="shared" si="212"/>
        <v>-123.91284004423565</v>
      </c>
      <c r="AG331" s="31">
        <f t="shared" si="235"/>
        <v>92.110410468749379</v>
      </c>
      <c r="AH331" s="31">
        <f t="shared" si="213"/>
        <v>-118.99813607469653</v>
      </c>
      <c r="AI331" s="31">
        <f t="shared" si="214"/>
        <v>-89.999935699281082</v>
      </c>
      <c r="AJ331" s="31">
        <f t="shared" si="215"/>
        <v>37.755204361195126</v>
      </c>
      <c r="AK331" s="31">
        <f t="shared" si="216"/>
        <v>89.258050148690629</v>
      </c>
      <c r="AL331" s="32">
        <f t="shared" si="217"/>
        <v>-8.1126987870652005</v>
      </c>
      <c r="AM331" s="31">
        <f t="shared" si="218"/>
        <v>-66.860252511531868</v>
      </c>
      <c r="AN331" s="31">
        <f t="shared" si="219"/>
        <v>2.7547799681827723</v>
      </c>
      <c r="AO331" s="31">
        <f t="shared" si="220"/>
        <v>-67.602138062122322</v>
      </c>
      <c r="AP331" s="30">
        <f t="shared" si="236"/>
        <v>23.609121289162623</v>
      </c>
      <c r="AQ331" s="30">
        <f t="shared" si="237"/>
        <v>-27.95880017344075</v>
      </c>
      <c r="AR331" s="31">
        <f t="shared" si="221"/>
        <v>-31.165580473015581</v>
      </c>
      <c r="AS331" s="33">
        <f t="shared" si="222"/>
        <v>-191.51497810635797</v>
      </c>
      <c r="AT331" s="31">
        <f t="shared" si="223"/>
        <v>1.5073865505570384E-9</v>
      </c>
      <c r="AU331" s="31">
        <f t="shared" si="224"/>
        <v>1.0674384858616339E-3</v>
      </c>
      <c r="AV331" s="32">
        <f t="shared" si="225"/>
        <v>-2.4108186663835524E-12</v>
      </c>
      <c r="AW331" s="31">
        <f t="shared" si="226"/>
        <v>-4.2697539439397388E-5</v>
      </c>
      <c r="AX331" s="34">
        <f t="shared" si="227"/>
        <v>1.5049757318906548E-9</v>
      </c>
      <c r="AY331" s="35">
        <f t="shared" si="228"/>
        <v>1.0247409464222365E-3</v>
      </c>
      <c r="AZ331" s="10">
        <f t="shared" si="229"/>
        <v>-31.165580471510605</v>
      </c>
      <c r="BA331" s="10">
        <f t="shared" si="230"/>
        <v>-191.51395336541154</v>
      </c>
      <c r="BB331" s="10">
        <f t="shared" si="231"/>
        <v>-11.513953365411538</v>
      </c>
      <c r="BC331" s="37"/>
      <c r="BD331" s="46">
        <f t="shared" si="232"/>
        <v>-31</v>
      </c>
      <c r="BE331" s="46">
        <f t="shared" si="233"/>
        <v>-192</v>
      </c>
      <c r="BF331" s="46">
        <f t="shared" si="234"/>
        <v>-12</v>
      </c>
    </row>
    <row r="332" spans="22:58" x14ac:dyDescent="0.3">
      <c r="V332" s="29">
        <v>4.2800000000000198</v>
      </c>
      <c r="W332" s="38">
        <f t="shared" si="204"/>
        <v>190546.07179633353</v>
      </c>
      <c r="X332" s="30">
        <f t="shared" si="238"/>
        <v>2.6066753699001226</v>
      </c>
      <c r="Y332" s="31">
        <f t="shared" si="205"/>
        <v>-40.4659700948704</v>
      </c>
      <c r="Z332" s="31">
        <f t="shared" si="206"/>
        <v>-89.456961489120786</v>
      </c>
      <c r="AA332" s="31">
        <f t="shared" si="207"/>
        <v>7.1015362867782175</v>
      </c>
      <c r="AB332" s="31">
        <f t="shared" si="208"/>
        <v>-63.80086204565152</v>
      </c>
      <c r="AC332" s="31">
        <f t="shared" si="209"/>
        <v>1.1946456210795555</v>
      </c>
      <c r="AD332" s="31">
        <f t="shared" si="210"/>
        <v>29.366503411768548</v>
      </c>
      <c r="AE332" s="31">
        <f t="shared" si="211"/>
        <v>-29.563112817112504</v>
      </c>
      <c r="AF332" s="31">
        <f t="shared" si="212"/>
        <v>-123.89132012300377</v>
      </c>
      <c r="AG332" s="31">
        <f t="shared" si="235"/>
        <v>92.110410468749379</v>
      </c>
      <c r="AH332" s="31">
        <f t="shared" si="213"/>
        <v>-119.19813607469628</v>
      </c>
      <c r="AI332" s="31">
        <f t="shared" si="214"/>
        <v>-89.999937162944136</v>
      </c>
      <c r="AJ332" s="31">
        <f t="shared" si="215"/>
        <v>37.955171585676382</v>
      </c>
      <c r="AK332" s="31">
        <f t="shared" si="216"/>
        <v>89.274937165202047</v>
      </c>
      <c r="AL332" s="32">
        <f t="shared" si="217"/>
        <v>-8.2824078884534309</v>
      </c>
      <c r="AM332" s="31">
        <f t="shared" si="218"/>
        <v>-67.333193960058807</v>
      </c>
      <c r="AN332" s="31">
        <f t="shared" si="219"/>
        <v>2.5850380912760507</v>
      </c>
      <c r="AO332" s="31">
        <f t="shared" si="220"/>
        <v>-68.058193957800896</v>
      </c>
      <c r="AP332" s="30">
        <f t="shared" si="236"/>
        <v>23.609121289162623</v>
      </c>
      <c r="AQ332" s="30">
        <f t="shared" si="237"/>
        <v>-27.95880017344075</v>
      </c>
      <c r="AR332" s="31">
        <f t="shared" si="221"/>
        <v>-31.327753610114581</v>
      </c>
      <c r="AS332" s="33">
        <f t="shared" si="222"/>
        <v>-191.94951408080465</v>
      </c>
      <c r="AT332" s="31">
        <f t="shared" si="223"/>
        <v>1.5784266263504669E-9</v>
      </c>
      <c r="AU332" s="31">
        <f t="shared" si="224"/>
        <v>1.0923023222670328E-3</v>
      </c>
      <c r="AV332" s="32">
        <f t="shared" si="225"/>
        <v>-2.5265379623699799E-12</v>
      </c>
      <c r="AW332" s="31">
        <f t="shared" si="226"/>
        <v>-4.3692092895966087E-5</v>
      </c>
      <c r="AX332" s="34">
        <f t="shared" si="227"/>
        <v>1.575900088388097E-9</v>
      </c>
      <c r="AY332" s="35">
        <f t="shared" si="228"/>
        <v>1.0486102293710668E-3</v>
      </c>
      <c r="AZ332" s="10">
        <f t="shared" si="229"/>
        <v>-31.327753608538682</v>
      </c>
      <c r="BA332" s="10">
        <f t="shared" si="230"/>
        <v>-191.94846547057529</v>
      </c>
      <c r="BB332" s="10">
        <f t="shared" si="231"/>
        <v>-11.948465470575286</v>
      </c>
      <c r="BC332" s="37"/>
      <c r="BD332" s="46">
        <f t="shared" si="232"/>
        <v>-31</v>
      </c>
      <c r="BE332" s="46">
        <f t="shared" si="233"/>
        <v>-192</v>
      </c>
      <c r="BF332" s="46">
        <f t="shared" si="234"/>
        <v>-12</v>
      </c>
    </row>
    <row r="333" spans="22:58" x14ac:dyDescent="0.3">
      <c r="V333" s="29">
        <v>4.2900000000000196</v>
      </c>
      <c r="W333" s="36">
        <f t="shared" si="204"/>
        <v>194984.45997581352</v>
      </c>
      <c r="X333" s="30">
        <f t="shared" si="238"/>
        <v>2.6066753699001226</v>
      </c>
      <c r="Y333" s="31">
        <f t="shared" si="205"/>
        <v>-40.665952536983795</v>
      </c>
      <c r="Z333" s="31">
        <f t="shared" si="206"/>
        <v>-89.469321839597313</v>
      </c>
      <c r="AA333" s="31">
        <f t="shared" si="207"/>
        <v>7.2632690857514017</v>
      </c>
      <c r="AB333" s="31">
        <f t="shared" si="208"/>
        <v>-64.319794857523632</v>
      </c>
      <c r="AC333" s="31">
        <f t="shared" si="209"/>
        <v>1.2435907758074152</v>
      </c>
      <c r="AD333" s="31">
        <f t="shared" si="210"/>
        <v>29.933683420075496</v>
      </c>
      <c r="AE333" s="31">
        <f t="shared" si="211"/>
        <v>-29.552417305524852</v>
      </c>
      <c r="AF333" s="31">
        <f t="shared" si="212"/>
        <v>-123.85543327704546</v>
      </c>
      <c r="AG333" s="31">
        <f t="shared" si="235"/>
        <v>92.110410468749379</v>
      </c>
      <c r="AH333" s="31">
        <f t="shared" si="213"/>
        <v>-119.39813607469604</v>
      </c>
      <c r="AI333" s="31">
        <f t="shared" si="214"/>
        <v>-89.999938593290139</v>
      </c>
      <c r="AJ333" s="31">
        <f t="shared" si="215"/>
        <v>38.155140285068072</v>
      </c>
      <c r="AK333" s="31">
        <f t="shared" si="216"/>
        <v>89.291439908018035</v>
      </c>
      <c r="AL333" s="32">
        <f t="shared" si="217"/>
        <v>-8.4532817388332209</v>
      </c>
      <c r="AM333" s="31">
        <f t="shared" si="218"/>
        <v>-67.798542196645656</v>
      </c>
      <c r="AN333" s="31">
        <f t="shared" si="219"/>
        <v>2.414132940288189</v>
      </c>
      <c r="AO333" s="31">
        <f t="shared" si="220"/>
        <v>-68.50704088191776</v>
      </c>
      <c r="AP333" s="30">
        <f t="shared" si="236"/>
        <v>23.609121289162623</v>
      </c>
      <c r="AQ333" s="30">
        <f t="shared" si="237"/>
        <v>-27.95880017344075</v>
      </c>
      <c r="AR333" s="31">
        <f t="shared" si="221"/>
        <v>-31.487963249514792</v>
      </c>
      <c r="AS333" s="33">
        <f t="shared" si="222"/>
        <v>-192.36247415896321</v>
      </c>
      <c r="AT333" s="31">
        <f t="shared" si="223"/>
        <v>1.6528167757614835E-9</v>
      </c>
      <c r="AU333" s="31">
        <f t="shared" si="224"/>
        <v>1.1177453118214665E-3</v>
      </c>
      <c r="AV333" s="32">
        <f t="shared" si="225"/>
        <v>-2.644185913289516E-12</v>
      </c>
      <c r="AW333" s="31">
        <f t="shared" si="226"/>
        <v>-4.47098124785214E-5</v>
      </c>
      <c r="AX333" s="34">
        <f t="shared" si="227"/>
        <v>1.650172589848194E-9</v>
      </c>
      <c r="AY333" s="35">
        <f t="shared" si="228"/>
        <v>1.073035499342945E-3</v>
      </c>
      <c r="AZ333" s="10">
        <f t="shared" si="229"/>
        <v>-31.48796324786462</v>
      </c>
      <c r="BA333" s="10">
        <f t="shared" si="230"/>
        <v>-192.36140112346388</v>
      </c>
      <c r="BB333" s="10">
        <f t="shared" si="231"/>
        <v>-12.361401123463878</v>
      </c>
      <c r="BC333" s="48"/>
      <c r="BD333" s="46">
        <f t="shared" si="232"/>
        <v>-31</v>
      </c>
      <c r="BE333" s="46">
        <f t="shared" si="233"/>
        <v>-192</v>
      </c>
      <c r="BF333" s="46">
        <f t="shared" si="234"/>
        <v>-12</v>
      </c>
    </row>
    <row r="334" spans="22:58" x14ac:dyDescent="0.3">
      <c r="V334" s="29">
        <v>4.3000000000000203</v>
      </c>
      <c r="W334" s="38">
        <f t="shared" si="204"/>
        <v>199526.2314968975</v>
      </c>
      <c r="X334" s="30">
        <f t="shared" si="238"/>
        <v>2.6066753699001226</v>
      </c>
      <c r="Y334" s="31">
        <f t="shared" si="205"/>
        <v>-40.865935769266017</v>
      </c>
      <c r="Z334" s="31">
        <f t="shared" si="206"/>
        <v>-89.481400881877633</v>
      </c>
      <c r="AA334" s="31">
        <f t="shared" si="207"/>
        <v>7.4264067137325984</v>
      </c>
      <c r="AB334" s="31">
        <f t="shared" si="208"/>
        <v>-64.831320538437069</v>
      </c>
      <c r="AC334" s="31">
        <f t="shared" si="209"/>
        <v>1.2942582099553008</v>
      </c>
      <c r="AD334" s="31">
        <f t="shared" si="210"/>
        <v>30.507456873554727</v>
      </c>
      <c r="AE334" s="31">
        <f t="shared" si="211"/>
        <v>-29.538595475677994</v>
      </c>
      <c r="AF334" s="31">
        <f t="shared" si="212"/>
        <v>-123.80526454675996</v>
      </c>
      <c r="AG334" s="31">
        <f t="shared" si="235"/>
        <v>92.110410468749379</v>
      </c>
      <c r="AH334" s="31">
        <f t="shared" si="213"/>
        <v>-119.59813607469584</v>
      </c>
      <c r="AI334" s="31">
        <f t="shared" si="214"/>
        <v>-89.999939991077511</v>
      </c>
      <c r="AJ334" s="31">
        <f t="shared" si="215"/>
        <v>38.355110393008623</v>
      </c>
      <c r="AK334" s="31">
        <f t="shared" si="216"/>
        <v>89.307567116152498</v>
      </c>
      <c r="AL334" s="32">
        <f t="shared" si="217"/>
        <v>-8.6252829409621139</v>
      </c>
      <c r="AM334" s="31">
        <f t="shared" si="218"/>
        <v>-68.256298322993928</v>
      </c>
      <c r="AN334" s="31">
        <f t="shared" si="219"/>
        <v>2.2421018461000433</v>
      </c>
      <c r="AO334" s="31">
        <f t="shared" si="220"/>
        <v>-68.948671197918941</v>
      </c>
      <c r="AP334" s="30">
        <f t="shared" si="236"/>
        <v>23.609121289162623</v>
      </c>
      <c r="AQ334" s="30">
        <f t="shared" si="237"/>
        <v>-27.95880017344075</v>
      </c>
      <c r="AR334" s="31">
        <f t="shared" si="221"/>
        <v>-31.646172513856079</v>
      </c>
      <c r="AS334" s="33">
        <f t="shared" si="222"/>
        <v>-192.7539357446789</v>
      </c>
      <c r="AT334" s="31">
        <f t="shared" si="223"/>
        <v>1.730713219839553E-9</v>
      </c>
      <c r="AU334" s="31">
        <f t="shared" si="224"/>
        <v>1.1437809447347367E-3</v>
      </c>
      <c r="AV334" s="32">
        <f t="shared" si="225"/>
        <v>-2.7695484839414823E-12</v>
      </c>
      <c r="AW334" s="31">
        <f t="shared" si="226"/>
        <v>-4.5751237795457204E-5</v>
      </c>
      <c r="AX334" s="34">
        <f t="shared" si="227"/>
        <v>1.7279436713556114E-9</v>
      </c>
      <c r="AY334" s="35">
        <f t="shared" si="228"/>
        <v>1.0980297069392794E-3</v>
      </c>
      <c r="AZ334" s="10">
        <f t="shared" si="229"/>
        <v>-31.646172512128135</v>
      </c>
      <c r="BA334" s="10">
        <f t="shared" si="230"/>
        <v>-192.75283771497195</v>
      </c>
      <c r="BB334" s="10">
        <f t="shared" si="231"/>
        <v>-12.752837714971946</v>
      </c>
      <c r="BC334" s="37"/>
      <c r="BD334" s="46">
        <f t="shared" si="232"/>
        <v>-32</v>
      </c>
      <c r="BE334" s="46">
        <f t="shared" si="233"/>
        <v>-193</v>
      </c>
      <c r="BF334" s="46">
        <f t="shared" si="234"/>
        <v>-13</v>
      </c>
    </row>
    <row r="335" spans="22:58" x14ac:dyDescent="0.3">
      <c r="V335" s="29">
        <v>4.31000000000002</v>
      </c>
      <c r="W335" s="38">
        <f t="shared" si="204"/>
        <v>204173.79446696263</v>
      </c>
      <c r="X335" s="30">
        <f t="shared" si="238"/>
        <v>2.6066753699001226</v>
      </c>
      <c r="Y335" s="31">
        <f t="shared" si="205"/>
        <v>-41.065919756159403</v>
      </c>
      <c r="Z335" s="31">
        <f t="shared" si="206"/>
        <v>-89.493205016132649</v>
      </c>
      <c r="AA335" s="31">
        <f t="shared" si="207"/>
        <v>7.5909089184199265</v>
      </c>
      <c r="AB335" s="31">
        <f t="shared" si="208"/>
        <v>-65.335384076463953</v>
      </c>
      <c r="AC335" s="31">
        <f t="shared" si="209"/>
        <v>1.3466874909226592</v>
      </c>
      <c r="AD335" s="31">
        <f t="shared" si="210"/>
        <v>31.087667634324756</v>
      </c>
      <c r="AE335" s="31">
        <f t="shared" si="211"/>
        <v>-29.521647976916693</v>
      </c>
      <c r="AF335" s="31">
        <f t="shared" si="212"/>
        <v>-123.74092145827183</v>
      </c>
      <c r="AG335" s="31">
        <f t="shared" si="235"/>
        <v>92.110410468749379</v>
      </c>
      <c r="AH335" s="31">
        <f t="shared" si="213"/>
        <v>-119.79813607469563</v>
      </c>
      <c r="AI335" s="31">
        <f t="shared" si="214"/>
        <v>-89.999941357047362</v>
      </c>
      <c r="AJ335" s="31">
        <f t="shared" si="215"/>
        <v>38.555081846121389</v>
      </c>
      <c r="AK335" s="31">
        <f t="shared" si="216"/>
        <v>89.323327330237106</v>
      </c>
      <c r="AL335" s="32">
        <f t="shared" si="217"/>
        <v>-8.7983747319097496</v>
      </c>
      <c r="AM335" s="31">
        <f t="shared" si="218"/>
        <v>-68.706471240184229</v>
      </c>
      <c r="AN335" s="31">
        <f t="shared" si="219"/>
        <v>2.0689815082653844</v>
      </c>
      <c r="AO335" s="31">
        <f t="shared" si="220"/>
        <v>-69.383085266994485</v>
      </c>
      <c r="AP335" s="30">
        <f t="shared" si="236"/>
        <v>23.609121289162623</v>
      </c>
      <c r="AQ335" s="30">
        <f t="shared" si="237"/>
        <v>-27.95880017344075</v>
      </c>
      <c r="AR335" s="31">
        <f t="shared" si="221"/>
        <v>-31.802345352929436</v>
      </c>
      <c r="AS335" s="33">
        <f t="shared" si="222"/>
        <v>-193.12400672526633</v>
      </c>
      <c r="AT335" s="31">
        <f t="shared" si="223"/>
        <v>1.8122779655989282E-9</v>
      </c>
      <c r="AU335" s="31">
        <f t="shared" si="224"/>
        <v>1.170423025443989E-3</v>
      </c>
      <c r="AV335" s="32">
        <f t="shared" si="225"/>
        <v>-2.9006970193927723E-12</v>
      </c>
      <c r="AW335" s="31">
        <f t="shared" si="226"/>
        <v>-4.6816921024261253E-5</v>
      </c>
      <c r="AX335" s="34">
        <f t="shared" si="227"/>
        <v>1.8093772685795355E-9</v>
      </c>
      <c r="AY335" s="35">
        <f t="shared" si="228"/>
        <v>1.1236061044197277E-3</v>
      </c>
      <c r="AZ335" s="10">
        <f t="shared" si="229"/>
        <v>-31.80234535112006</v>
      </c>
      <c r="BA335" s="10">
        <f t="shared" si="230"/>
        <v>-193.12288311916191</v>
      </c>
      <c r="BB335" s="10">
        <f t="shared" si="231"/>
        <v>-13.122883119161912</v>
      </c>
      <c r="BC335" s="37"/>
      <c r="BD335" s="46">
        <f t="shared" si="232"/>
        <v>-32</v>
      </c>
      <c r="BE335" s="46">
        <f t="shared" si="233"/>
        <v>-193</v>
      </c>
      <c r="BF335" s="46">
        <f t="shared" si="234"/>
        <v>-13</v>
      </c>
    </row>
    <row r="336" spans="22:58" x14ac:dyDescent="0.3">
      <c r="V336" s="29">
        <v>4.3200000000000198</v>
      </c>
      <c r="W336" s="36">
        <f t="shared" si="204"/>
        <v>208929.61308541353</v>
      </c>
      <c r="X336" s="30">
        <f t="shared" si="238"/>
        <v>2.6066753699001226</v>
      </c>
      <c r="Y336" s="31">
        <f t="shared" si="205"/>
        <v>-41.265904463706171</v>
      </c>
      <c r="Z336" s="31">
        <f t="shared" si="206"/>
        <v>-89.504740497060055</v>
      </c>
      <c r="AA336" s="31">
        <f t="shared" si="207"/>
        <v>7.7567357681214038</v>
      </c>
      <c r="AB336" s="31">
        <f t="shared" si="208"/>
        <v>-65.831940569409625</v>
      </c>
      <c r="AC336" s="31">
        <f t="shared" si="209"/>
        <v>1.4009176334985614</v>
      </c>
      <c r="AD336" s="31">
        <f t="shared" si="210"/>
        <v>31.674147313859173</v>
      </c>
      <c r="AE336" s="31">
        <f t="shared" si="211"/>
        <v>-29.501575692186083</v>
      </c>
      <c r="AF336" s="31">
        <f t="shared" si="212"/>
        <v>-123.6625337526105</v>
      </c>
      <c r="AG336" s="31">
        <f t="shared" si="235"/>
        <v>92.110410468749379</v>
      </c>
      <c r="AH336" s="31">
        <f t="shared" si="213"/>
        <v>-119.99813607469541</v>
      </c>
      <c r="AI336" s="31">
        <f t="shared" si="214"/>
        <v>-89.999942691923934</v>
      </c>
      <c r="AJ336" s="31">
        <f t="shared" si="215"/>
        <v>38.755054583880543</v>
      </c>
      <c r="AK336" s="31">
        <f t="shared" si="216"/>
        <v>89.338728897000891</v>
      </c>
      <c r="AL336" s="32">
        <f t="shared" si="217"/>
        <v>-8.9725210177663968</v>
      </c>
      <c r="AM336" s="31">
        <f t="shared" si="218"/>
        <v>-69.149077254603085</v>
      </c>
      <c r="AN336" s="31">
        <f t="shared" si="219"/>
        <v>1.8948079601681158</v>
      </c>
      <c r="AO336" s="31">
        <f t="shared" si="220"/>
        <v>-69.810291049526128</v>
      </c>
      <c r="AP336" s="30">
        <f t="shared" si="236"/>
        <v>23.609121289162623</v>
      </c>
      <c r="AQ336" s="30">
        <f t="shared" si="237"/>
        <v>-27.95880017344075</v>
      </c>
      <c r="AR336" s="31">
        <f t="shared" si="221"/>
        <v>-31.956446616296095</v>
      </c>
      <c r="AS336" s="33">
        <f t="shared" si="222"/>
        <v>-193.47282480213664</v>
      </c>
      <c r="AT336" s="31">
        <f t="shared" si="223"/>
        <v>1.8976884492933121E-9</v>
      </c>
      <c r="AU336" s="31">
        <f t="shared" si="224"/>
        <v>1.1976856799330194E-3</v>
      </c>
      <c r="AV336" s="32">
        <f t="shared" si="225"/>
        <v>-3.035702864710278E-12</v>
      </c>
      <c r="AW336" s="31">
        <f t="shared" si="226"/>
        <v>-4.7907427204287469E-5</v>
      </c>
      <c r="AX336" s="34">
        <f t="shared" si="227"/>
        <v>1.8946527464286017E-9</v>
      </c>
      <c r="AY336" s="35">
        <f t="shared" si="228"/>
        <v>1.149778252728732E-3</v>
      </c>
      <c r="AZ336" s="10">
        <f t="shared" si="229"/>
        <v>-31.956446614401443</v>
      </c>
      <c r="BA336" s="10">
        <f t="shared" si="230"/>
        <v>-193.4716750238839</v>
      </c>
      <c r="BB336" s="10">
        <f t="shared" si="231"/>
        <v>-13.471675023883904</v>
      </c>
      <c r="BC336" s="48"/>
      <c r="BD336" s="46">
        <f t="shared" si="232"/>
        <v>-32</v>
      </c>
      <c r="BE336" s="46">
        <f t="shared" si="233"/>
        <v>-193</v>
      </c>
      <c r="BF336" s="46">
        <f t="shared" si="234"/>
        <v>-13</v>
      </c>
    </row>
    <row r="337" spans="22:58" x14ac:dyDescent="0.3">
      <c r="V337" s="29">
        <v>4.3300000000000196</v>
      </c>
      <c r="W337" s="38">
        <f t="shared" si="204"/>
        <v>213796.20895023298</v>
      </c>
      <c r="X337" s="30">
        <f t="shared" si="238"/>
        <v>2.6066753699001226</v>
      </c>
      <c r="Y337" s="31">
        <f t="shared" si="205"/>
        <v>-41.465889859476462</v>
      </c>
      <c r="Z337" s="31">
        <f t="shared" si="206"/>
        <v>-89.516013437181726</v>
      </c>
      <c r="AA337" s="31">
        <f t="shared" si="207"/>
        <v>7.923847715435298</v>
      </c>
      <c r="AB337" s="31">
        <f t="shared" si="208"/>
        <v>-66.320954871842247</v>
      </c>
      <c r="AC337" s="31">
        <f t="shared" si="209"/>
        <v>1.4569869906221389</v>
      </c>
      <c r="AD337" s="31">
        <f t="shared" si="210"/>
        <v>32.266715255978603</v>
      </c>
      <c r="AE337" s="31">
        <f t="shared" si="211"/>
        <v>-29.478379783518903</v>
      </c>
      <c r="AF337" s="31">
        <f t="shared" si="212"/>
        <v>-123.57025305304538</v>
      </c>
      <c r="AG337" s="31">
        <f t="shared" si="235"/>
        <v>92.110410468749379</v>
      </c>
      <c r="AH337" s="31">
        <f t="shared" si="213"/>
        <v>-120.19813607469521</v>
      </c>
      <c r="AI337" s="31">
        <f t="shared" si="214"/>
        <v>-89.999943996415013</v>
      </c>
      <c r="AJ337" s="31">
        <f t="shared" si="215"/>
        <v>38.955028548482922</v>
      </c>
      <c r="AK337" s="31">
        <f t="shared" si="216"/>
        <v>89.353779973650219</v>
      </c>
      <c r="AL337" s="32">
        <f t="shared" si="217"/>
        <v>-9.147686404088585</v>
      </c>
      <c r="AM337" s="31">
        <f t="shared" si="218"/>
        <v>-69.584139684892449</v>
      </c>
      <c r="AN337" s="31">
        <f t="shared" si="219"/>
        <v>1.719616538448502</v>
      </c>
      <c r="AO337" s="31">
        <f t="shared" si="220"/>
        <v>-70.230303707657242</v>
      </c>
      <c r="AP337" s="30">
        <f t="shared" si="236"/>
        <v>23.609121289162623</v>
      </c>
      <c r="AQ337" s="30">
        <f t="shared" si="237"/>
        <v>-27.95880017344075</v>
      </c>
      <c r="AR337" s="31">
        <f t="shared" si="221"/>
        <v>-32.108442129348532</v>
      </c>
      <c r="AS337" s="33">
        <f t="shared" si="222"/>
        <v>-193.80055676070262</v>
      </c>
      <c r="AT337" s="31">
        <f t="shared" si="223"/>
        <v>1.9871240358313301E-9</v>
      </c>
      <c r="AU337" s="31">
        <f t="shared" si="224"/>
        <v>1.2255833632220559E-3</v>
      </c>
      <c r="AV337" s="32">
        <f t="shared" si="225"/>
        <v>-3.1784233297602156E-12</v>
      </c>
      <c r="AW337" s="31">
        <f t="shared" si="226"/>
        <v>-4.902333453634718E-5</v>
      </c>
      <c r="AX337" s="34">
        <f t="shared" si="227"/>
        <v>1.98394561250157E-9</v>
      </c>
      <c r="AY337" s="35">
        <f t="shared" si="228"/>
        <v>1.1765600286857086E-3</v>
      </c>
      <c r="AZ337" s="10">
        <f t="shared" si="229"/>
        <v>-32.108442127364583</v>
      </c>
      <c r="BA337" s="10">
        <f t="shared" si="230"/>
        <v>-193.79938020067394</v>
      </c>
      <c r="BB337" s="10">
        <f t="shared" si="231"/>
        <v>-13.799380200673937</v>
      </c>
      <c r="BC337" s="37"/>
      <c r="BD337" s="46">
        <f t="shared" si="232"/>
        <v>-32</v>
      </c>
      <c r="BE337" s="46">
        <f t="shared" si="233"/>
        <v>-194</v>
      </c>
      <c r="BF337" s="46">
        <f t="shared" si="234"/>
        <v>-14</v>
      </c>
    </row>
    <row r="338" spans="22:58" x14ac:dyDescent="0.3">
      <c r="V338" s="29">
        <v>4.3400000000000203</v>
      </c>
      <c r="W338" s="38">
        <f t="shared" si="204"/>
        <v>218776.16239496562</v>
      </c>
      <c r="X338" s="30">
        <f t="shared" si="238"/>
        <v>2.6066753699001226</v>
      </c>
      <c r="Y338" s="31">
        <f t="shared" si="205"/>
        <v>-41.665875912499537</v>
      </c>
      <c r="Z338" s="31">
        <f t="shared" si="206"/>
        <v>-89.527029810066665</v>
      </c>
      <c r="AA338" s="31">
        <f t="shared" si="207"/>
        <v>8.092205655979015</v>
      </c>
      <c r="AB338" s="31">
        <f t="shared" si="208"/>
        <v>-66.802401229012446</v>
      </c>
      <c r="AC338" s="31">
        <f t="shared" si="209"/>
        <v>1.5149331419035559</v>
      </c>
      <c r="AD338" s="31">
        <f t="shared" si="210"/>
        <v>32.865178568211867</v>
      </c>
      <c r="AE338" s="31">
        <f t="shared" si="211"/>
        <v>-29.452061744716843</v>
      </c>
      <c r="AF338" s="31">
        <f t="shared" si="212"/>
        <v>-123.46425247086725</v>
      </c>
      <c r="AG338" s="31">
        <f t="shared" si="235"/>
        <v>92.110410468749379</v>
      </c>
      <c r="AH338" s="31">
        <f t="shared" si="213"/>
        <v>-120.39813607469503</v>
      </c>
      <c r="AI338" s="31">
        <f t="shared" si="214"/>
        <v>-89.999945271212241</v>
      </c>
      <c r="AJ338" s="31">
        <f t="shared" si="215"/>
        <v>39.155003684725529</v>
      </c>
      <c r="AK338" s="31">
        <f t="shared" si="216"/>
        <v>89.368488532151432</v>
      </c>
      <c r="AL338" s="32">
        <f t="shared" si="217"/>
        <v>-9.3238362222606206</v>
      </c>
      <c r="AM338" s="31">
        <f t="shared" si="218"/>
        <v>-70.011688471647659</v>
      </c>
      <c r="AN338" s="31">
        <f t="shared" si="219"/>
        <v>1.5434418565192551</v>
      </c>
      <c r="AO338" s="31">
        <f t="shared" si="220"/>
        <v>-70.643145210708468</v>
      </c>
      <c r="AP338" s="30">
        <f t="shared" si="236"/>
        <v>23.609121289162623</v>
      </c>
      <c r="AQ338" s="30">
        <f t="shared" si="237"/>
        <v>-27.95880017344075</v>
      </c>
      <c r="AR338" s="31">
        <f t="shared" si="221"/>
        <v>-32.258298772475712</v>
      </c>
      <c r="AS338" s="33">
        <f t="shared" si="222"/>
        <v>-194.10739768157572</v>
      </c>
      <c r="AT338" s="31">
        <f t="shared" si="223"/>
        <v>2.0807737333962563E-9</v>
      </c>
      <c r="AU338" s="31">
        <f t="shared" si="224"/>
        <v>1.2541308670319952E-3</v>
      </c>
      <c r="AV338" s="32">
        <f t="shared" si="225"/>
        <v>-3.3288584145425847E-12</v>
      </c>
      <c r="AW338" s="31">
        <f t="shared" si="226"/>
        <v>-5.016523468927865E-5</v>
      </c>
      <c r="AX338" s="34">
        <f t="shared" si="227"/>
        <v>2.0774448749817136E-9</v>
      </c>
      <c r="AY338" s="35">
        <f t="shared" si="228"/>
        <v>1.2039656323427166E-3</v>
      </c>
      <c r="AZ338" s="10">
        <f t="shared" si="229"/>
        <v>-32.25829877039827</v>
      </c>
      <c r="BA338" s="10">
        <f t="shared" si="230"/>
        <v>-194.10619371594336</v>
      </c>
      <c r="BB338" s="10">
        <f t="shared" si="231"/>
        <v>-14.106193715943363</v>
      </c>
      <c r="BC338" s="37"/>
      <c r="BD338" s="46">
        <f t="shared" si="232"/>
        <v>-32</v>
      </c>
      <c r="BE338" s="46">
        <f t="shared" si="233"/>
        <v>-194</v>
      </c>
      <c r="BF338" s="46">
        <f t="shared" si="234"/>
        <v>-14</v>
      </c>
    </row>
    <row r="339" spans="22:58" x14ac:dyDescent="0.3">
      <c r="V339" s="29">
        <v>4.3500000000000298</v>
      </c>
      <c r="W339" s="36">
        <f t="shared" si="204"/>
        <v>223872.11385684973</v>
      </c>
      <c r="X339" s="30">
        <f t="shared" si="238"/>
        <v>2.6066753699001226</v>
      </c>
      <c r="Y339" s="31">
        <f t="shared" si="205"/>
        <v>-41.865862593198351</v>
      </c>
      <c r="Z339" s="31">
        <f t="shared" si="206"/>
        <v>-89.53779545348165</v>
      </c>
      <c r="AA339" s="31">
        <f t="shared" si="207"/>
        <v>8.2617709822147098</v>
      </c>
      <c r="AB339" s="31">
        <f t="shared" si="208"/>
        <v>-67.27626290036784</v>
      </c>
      <c r="AC339" s="31">
        <f t="shared" si="209"/>
        <v>1.5747927804573714</v>
      </c>
      <c r="AD339" s="31">
        <f t="shared" si="210"/>
        <v>33.469332203819732</v>
      </c>
      <c r="AE339" s="31">
        <f t="shared" si="211"/>
        <v>-29.422623460626145</v>
      </c>
      <c r="AF339" s="31">
        <f t="shared" si="212"/>
        <v>-123.34472615002974</v>
      </c>
      <c r="AG339" s="31">
        <f t="shared" si="235"/>
        <v>92.110410468749379</v>
      </c>
      <c r="AH339" s="31">
        <f t="shared" si="213"/>
        <v>-120.59813607469506</v>
      </c>
      <c r="AI339" s="31">
        <f t="shared" si="214"/>
        <v>-89.999946516991542</v>
      </c>
      <c r="AJ339" s="31">
        <f t="shared" si="215"/>
        <v>39.354979939888864</v>
      </c>
      <c r="AK339" s="31">
        <f t="shared" si="216"/>
        <v>89.382862363417956</v>
      </c>
      <c r="AL339" s="32">
        <f t="shared" si="217"/>
        <v>-9.5009365519612814</v>
      </c>
      <c r="AM339" s="31">
        <f t="shared" si="218"/>
        <v>-70.431759791423005</v>
      </c>
      <c r="AN339" s="31">
        <f t="shared" si="219"/>
        <v>1.3663177819818983</v>
      </c>
      <c r="AO339" s="31">
        <f t="shared" si="220"/>
        <v>-71.048843944996591</v>
      </c>
      <c r="AP339" s="30">
        <f t="shared" si="236"/>
        <v>23.609121289162623</v>
      </c>
      <c r="AQ339" s="30">
        <f t="shared" si="237"/>
        <v>-27.95880017344075</v>
      </c>
      <c r="AR339" s="31">
        <f t="shared" si="221"/>
        <v>-32.40598456292237</v>
      </c>
      <c r="AS339" s="33">
        <f t="shared" si="222"/>
        <v>-194.39357009502635</v>
      </c>
      <c r="AT339" s="31">
        <f t="shared" si="223"/>
        <v>2.1788361934460147E-9</v>
      </c>
      <c r="AU339" s="31">
        <f t="shared" si="224"/>
        <v>1.2833433276271974E-3</v>
      </c>
      <c r="AV339" s="32">
        <f t="shared" si="225"/>
        <v>-3.4870081190573861E-12</v>
      </c>
      <c r="AW339" s="31">
        <f t="shared" si="226"/>
        <v>-5.1333733113658801E-5</v>
      </c>
      <c r="AX339" s="34">
        <f t="shared" si="227"/>
        <v>2.1753491853269571E-9</v>
      </c>
      <c r="AY339" s="35">
        <f t="shared" si="228"/>
        <v>1.2320095945135387E-3</v>
      </c>
      <c r="AZ339" s="10">
        <f t="shared" si="229"/>
        <v>-32.405984560747022</v>
      </c>
      <c r="BA339" s="10">
        <f t="shared" si="230"/>
        <v>-194.39233808543185</v>
      </c>
      <c r="BB339" s="10">
        <f t="shared" si="231"/>
        <v>-14.392338085431845</v>
      </c>
      <c r="BC339" s="48"/>
      <c r="BD339" s="46">
        <f t="shared" si="232"/>
        <v>-32</v>
      </c>
      <c r="BE339" s="46">
        <f t="shared" si="233"/>
        <v>-194</v>
      </c>
      <c r="BF339" s="46">
        <f t="shared" si="234"/>
        <v>-14</v>
      </c>
    </row>
    <row r="340" spans="22:58" x14ac:dyDescent="0.3">
      <c r="V340" s="29">
        <v>4.3600000000000296</v>
      </c>
      <c r="W340" s="38">
        <f t="shared" si="204"/>
        <v>229086.76527679298</v>
      </c>
      <c r="X340" s="30">
        <f t="shared" si="238"/>
        <v>2.6066753699001226</v>
      </c>
      <c r="Y340" s="31">
        <f t="shared" si="205"/>
        <v>-42.06584987332613</v>
      </c>
      <c r="Z340" s="31">
        <f t="shared" si="206"/>
        <v>-89.548316072470925</v>
      </c>
      <c r="AA340" s="31">
        <f t="shared" si="207"/>
        <v>8.4325056324483771</v>
      </c>
      <c r="AB340" s="31">
        <f t="shared" si="208"/>
        <v>-67.742531775219746</v>
      </c>
      <c r="AC340" s="31">
        <f t="shared" si="209"/>
        <v>1.6366015986467797</v>
      </c>
      <c r="AD340" s="31">
        <f t="shared" si="210"/>
        <v>34.07895909647673</v>
      </c>
      <c r="AE340" s="31">
        <f t="shared" si="211"/>
        <v>-29.39006727233085</v>
      </c>
      <c r="AF340" s="31">
        <f t="shared" si="212"/>
        <v>-123.21188875121393</v>
      </c>
      <c r="AG340" s="31">
        <f t="shared" si="235"/>
        <v>92.110410468749379</v>
      </c>
      <c r="AH340" s="31">
        <f t="shared" si="213"/>
        <v>-120.79813607469487</v>
      </c>
      <c r="AI340" s="31">
        <f t="shared" si="214"/>
        <v>-89.999947734413453</v>
      </c>
      <c r="AJ340" s="31">
        <f t="shared" si="215"/>
        <v>39.554957263624495</v>
      </c>
      <c r="AK340" s="31">
        <f t="shared" si="216"/>
        <v>89.396909081404161</v>
      </c>
      <c r="AL340" s="32">
        <f t="shared" si="217"/>
        <v>-9.6789542399316488</v>
      </c>
      <c r="AM340" s="31">
        <f t="shared" si="218"/>
        <v>-70.844395676439035</v>
      </c>
      <c r="AN340" s="31">
        <f t="shared" si="219"/>
        <v>1.1882774177473578</v>
      </c>
      <c r="AO340" s="31">
        <f t="shared" si="220"/>
        <v>-71.447434329448328</v>
      </c>
      <c r="AP340" s="30">
        <f t="shared" si="236"/>
        <v>23.609121289162623</v>
      </c>
      <c r="AQ340" s="30">
        <f t="shared" si="237"/>
        <v>-27.95880017344075</v>
      </c>
      <c r="AR340" s="31">
        <f t="shared" si="221"/>
        <v>-32.551468738861615</v>
      </c>
      <c r="AS340" s="33">
        <f t="shared" si="222"/>
        <v>-194.65932308066226</v>
      </c>
      <c r="AT340" s="31">
        <f t="shared" si="223"/>
        <v>2.2815216393681093E-9</v>
      </c>
      <c r="AU340" s="31">
        <f t="shared" si="224"/>
        <v>1.3132362338408223E-3</v>
      </c>
      <c r="AV340" s="32">
        <f t="shared" si="225"/>
        <v>-3.6490151334384048E-12</v>
      </c>
      <c r="AW340" s="31">
        <f t="shared" si="226"/>
        <v>-5.2529449362816778E-5</v>
      </c>
      <c r="AX340" s="34">
        <f t="shared" si="227"/>
        <v>2.2778726242346711E-9</v>
      </c>
      <c r="AY340" s="35">
        <f t="shared" si="228"/>
        <v>1.2607067844780055E-3</v>
      </c>
      <c r="AZ340" s="10">
        <f t="shared" si="229"/>
        <v>-32.551468736583743</v>
      </c>
      <c r="BA340" s="10">
        <f t="shared" si="230"/>
        <v>-194.65806237387778</v>
      </c>
      <c r="BB340" s="10">
        <f t="shared" si="231"/>
        <v>-14.658062373877783</v>
      </c>
      <c r="BC340" s="37"/>
      <c r="BD340" s="46">
        <f t="shared" si="232"/>
        <v>-33</v>
      </c>
      <c r="BE340" s="46">
        <f t="shared" si="233"/>
        <v>-195</v>
      </c>
      <c r="BF340" s="46">
        <f t="shared" si="234"/>
        <v>-15</v>
      </c>
    </row>
    <row r="341" spans="22:58" x14ac:dyDescent="0.3">
      <c r="V341" s="29">
        <v>4.3700000000000303</v>
      </c>
      <c r="W341" s="38">
        <f t="shared" si="204"/>
        <v>234422.88153200864</v>
      </c>
      <c r="X341" s="30">
        <f t="shared" si="238"/>
        <v>2.6066753699001226</v>
      </c>
      <c r="Y341" s="31">
        <f t="shared" si="205"/>
        <v>-42.265837725907716</v>
      </c>
      <c r="Z341" s="31">
        <f t="shared" si="206"/>
        <v>-89.558597242366602</v>
      </c>
      <c r="AA341" s="31">
        <f t="shared" si="207"/>
        <v>8.6043721351091502</v>
      </c>
      <c r="AB341" s="31">
        <f t="shared" si="208"/>
        <v>-68.201207982976442</v>
      </c>
      <c r="AC341" s="31">
        <f t="shared" si="209"/>
        <v>1.7003941733817987</v>
      </c>
      <c r="AD341" s="31">
        <f t="shared" si="210"/>
        <v>34.693830349282806</v>
      </c>
      <c r="AE341" s="31">
        <f t="shared" si="211"/>
        <v>-29.354396047516641</v>
      </c>
      <c r="AF341" s="31">
        <f t="shared" si="212"/>
        <v>-123.06597487606022</v>
      </c>
      <c r="AG341" s="31">
        <f t="shared" si="235"/>
        <v>92.110410468749379</v>
      </c>
      <c r="AH341" s="31">
        <f t="shared" si="213"/>
        <v>-120.99813607469471</v>
      </c>
      <c r="AI341" s="31">
        <f t="shared" si="214"/>
        <v>-89.999948924123444</v>
      </c>
      <c r="AJ341" s="31">
        <f t="shared" si="215"/>
        <v>39.754935607849646</v>
      </c>
      <c r="AK341" s="31">
        <f t="shared" si="216"/>
        <v>89.410636127107864</v>
      </c>
      <c r="AL341" s="32">
        <f t="shared" si="217"/>
        <v>-9.8578569152489983</v>
      </c>
      <c r="AM341" s="31">
        <f t="shared" si="218"/>
        <v>-71.249643641235977</v>
      </c>
      <c r="AN341" s="31">
        <f t="shared" si="219"/>
        <v>1.0093530866553131</v>
      </c>
      <c r="AO341" s="31">
        <f t="shared" si="220"/>
        <v>-71.838956438251557</v>
      </c>
      <c r="AP341" s="30">
        <f t="shared" si="236"/>
        <v>23.609121289162623</v>
      </c>
      <c r="AQ341" s="30">
        <f t="shared" si="237"/>
        <v>-27.95880017344075</v>
      </c>
      <c r="AR341" s="31">
        <f t="shared" si="221"/>
        <v>-32.694721845139455</v>
      </c>
      <c r="AS341" s="33">
        <f t="shared" si="222"/>
        <v>-194.9049313143118</v>
      </c>
      <c r="AT341" s="31">
        <f t="shared" si="223"/>
        <v>2.3890480091697577E-9</v>
      </c>
      <c r="AU341" s="31">
        <f t="shared" si="224"/>
        <v>1.3438254352873952E-3</v>
      </c>
      <c r="AV341" s="32">
        <f t="shared" si="225"/>
        <v>-3.8225940774180712E-12</v>
      </c>
      <c r="AW341" s="31">
        <f t="shared" si="226"/>
        <v>-5.3753017421336514E-5</v>
      </c>
      <c r="AX341" s="34">
        <f t="shared" si="227"/>
        <v>2.3852254150923398E-9</v>
      </c>
      <c r="AY341" s="35">
        <f t="shared" si="228"/>
        <v>1.2900724178660588E-3</v>
      </c>
      <c r="AZ341" s="10">
        <f t="shared" si="229"/>
        <v>-32.694721842754227</v>
      </c>
      <c r="BA341" s="10">
        <f t="shared" si="230"/>
        <v>-194.90364124189392</v>
      </c>
      <c r="BB341" s="10">
        <f t="shared" si="231"/>
        <v>-14.903641241893922</v>
      </c>
      <c r="BC341" s="37"/>
      <c r="BD341" s="46">
        <f t="shared" si="232"/>
        <v>-33</v>
      </c>
      <c r="BE341" s="46">
        <f t="shared" si="233"/>
        <v>-195</v>
      </c>
      <c r="BF341" s="46">
        <f t="shared" si="234"/>
        <v>-15</v>
      </c>
    </row>
    <row r="342" spans="22:58" x14ac:dyDescent="0.3">
      <c r="V342" s="29">
        <v>4.3800000000000301</v>
      </c>
      <c r="W342" s="36">
        <f t="shared" si="204"/>
        <v>239883.29190196586</v>
      </c>
      <c r="X342" s="30">
        <f t="shared" si="238"/>
        <v>2.6066753699001226</v>
      </c>
      <c r="Y342" s="31">
        <f t="shared" si="205"/>
        <v>-42.465826125181458</v>
      </c>
      <c r="Z342" s="31">
        <f t="shared" si="206"/>
        <v>-89.568644411731185</v>
      </c>
      <c r="AA342" s="31">
        <f t="shared" si="207"/>
        <v>8.7773336484324567</v>
      </c>
      <c r="AB342" s="31">
        <f t="shared" si="208"/>
        <v>-68.652299500179225</v>
      </c>
      <c r="AC342" s="31">
        <f t="shared" si="209"/>
        <v>1.7662038516511049</v>
      </c>
      <c r="AD342" s="31">
        <f t="shared" si="210"/>
        <v>35.313705479378768</v>
      </c>
      <c r="AE342" s="31">
        <f t="shared" si="211"/>
        <v>-29.315613255197771</v>
      </c>
      <c r="AF342" s="31">
        <f t="shared" si="212"/>
        <v>-122.90723843253164</v>
      </c>
      <c r="AG342" s="31">
        <f t="shared" si="235"/>
        <v>92.110410468749379</v>
      </c>
      <c r="AH342" s="31">
        <f t="shared" si="213"/>
        <v>-121.19813607469456</v>
      </c>
      <c r="AI342" s="31">
        <f t="shared" si="214"/>
        <v>-89.999950086752349</v>
      </c>
      <c r="AJ342" s="31">
        <f t="shared" si="215"/>
        <v>39.954914926644406</v>
      </c>
      <c r="AK342" s="31">
        <f t="shared" si="216"/>
        <v>89.424050772483326</v>
      </c>
      <c r="AL342" s="32">
        <f t="shared" si="217"/>
        <v>-10.037613001308694</v>
      </c>
      <c r="AM342" s="31">
        <f t="shared" si="218"/>
        <v>-71.647556317350521</v>
      </c>
      <c r="AN342" s="31">
        <f t="shared" si="219"/>
        <v>0.82957631939053122</v>
      </c>
      <c r="AO342" s="31">
        <f t="shared" si="220"/>
        <v>-72.223455631619544</v>
      </c>
      <c r="AP342" s="30">
        <f t="shared" si="236"/>
        <v>23.609121289162623</v>
      </c>
      <c r="AQ342" s="30">
        <f t="shared" si="237"/>
        <v>-27.95880017344075</v>
      </c>
      <c r="AR342" s="31">
        <f t="shared" si="221"/>
        <v>-32.835715820085369</v>
      </c>
      <c r="AS342" s="33">
        <f t="shared" si="222"/>
        <v>-195.13069406415119</v>
      </c>
      <c r="AT342" s="31">
        <f t="shared" si="223"/>
        <v>2.5016390268229557E-9</v>
      </c>
      <c r="AU342" s="31">
        <f t="shared" si="224"/>
        <v>1.3751271507663418E-3</v>
      </c>
      <c r="AV342" s="32">
        <f t="shared" si="225"/>
        <v>-4.0038876411301706E-12</v>
      </c>
      <c r="AW342" s="31">
        <f t="shared" si="226"/>
        <v>-5.5005086041198186E-5</v>
      </c>
      <c r="AX342" s="34">
        <f t="shared" si="227"/>
        <v>2.4976351391818257E-9</v>
      </c>
      <c r="AY342" s="35">
        <f t="shared" si="228"/>
        <v>1.3201220647251436E-3</v>
      </c>
      <c r="AZ342" s="10">
        <f t="shared" si="229"/>
        <v>-32.835715817587733</v>
      </c>
      <c r="BA342" s="10">
        <f t="shared" si="230"/>
        <v>-195.12937394208646</v>
      </c>
      <c r="BB342" s="10">
        <f t="shared" si="231"/>
        <v>-15.12937394208646</v>
      </c>
      <c r="BC342" s="48"/>
      <c r="BD342" s="46">
        <f t="shared" si="232"/>
        <v>-33</v>
      </c>
      <c r="BE342" s="46">
        <f t="shared" si="233"/>
        <v>-195</v>
      </c>
      <c r="BF342" s="46">
        <f t="shared" si="234"/>
        <v>-15</v>
      </c>
    </row>
    <row r="343" spans="22:58" x14ac:dyDescent="0.3">
      <c r="V343" s="29">
        <v>4.3900000000000299</v>
      </c>
      <c r="W343" s="38">
        <f t="shared" si="204"/>
        <v>245470.89156852019</v>
      </c>
      <c r="X343" s="30">
        <f t="shared" si="238"/>
        <v>2.6066753699001226</v>
      </c>
      <c r="Y343" s="31">
        <f t="shared" si="205"/>
        <v>-42.665815046544964</v>
      </c>
      <c r="Z343" s="31">
        <f t="shared" si="206"/>
        <v>-89.578462905233863</v>
      </c>
      <c r="AA343" s="31">
        <f t="shared" si="207"/>
        <v>8.9513539956971204</v>
      </c>
      <c r="AB343" s="31">
        <f t="shared" si="208"/>
        <v>-69.095821756431192</v>
      </c>
      <c r="AC343" s="31">
        <f t="shared" si="209"/>
        <v>1.8340626370027762</v>
      </c>
      <c r="AD343" s="31">
        <f t="shared" si="210"/>
        <v>35.938332719048596</v>
      </c>
      <c r="AE343" s="31">
        <f t="shared" si="211"/>
        <v>-29.273723043944944</v>
      </c>
      <c r="AF343" s="31">
        <f t="shared" si="212"/>
        <v>-122.73595194261648</v>
      </c>
      <c r="AG343" s="31">
        <f t="shared" si="235"/>
        <v>92.110410468749379</v>
      </c>
      <c r="AH343" s="31">
        <f t="shared" si="213"/>
        <v>-121.39813607469442</v>
      </c>
      <c r="AI343" s="31">
        <f t="shared" si="214"/>
        <v>-89.999951222916565</v>
      </c>
      <c r="AJ343" s="31">
        <f t="shared" si="215"/>
        <v>40.154895176154781</v>
      </c>
      <c r="AK343" s="31">
        <f t="shared" si="216"/>
        <v>89.437160124266967</v>
      </c>
      <c r="AL343" s="32">
        <f t="shared" si="217"/>
        <v>-10.218191724724047</v>
      </c>
      <c r="AM343" s="31">
        <f t="shared" si="218"/>
        <v>-72.038191096964383</v>
      </c>
      <c r="AN343" s="31">
        <f t="shared" si="219"/>
        <v>0.64897784548569248</v>
      </c>
      <c r="AO343" s="31">
        <f t="shared" si="220"/>
        <v>-72.60098219561398</v>
      </c>
      <c r="AP343" s="30">
        <f t="shared" si="236"/>
        <v>23.609121289162623</v>
      </c>
      <c r="AQ343" s="30">
        <f t="shared" si="237"/>
        <v>-27.95880017344075</v>
      </c>
      <c r="AR343" s="31">
        <f t="shared" si="221"/>
        <v>-32.974424082737379</v>
      </c>
      <c r="AS343" s="33">
        <f t="shared" si="222"/>
        <v>-195.33693413823045</v>
      </c>
      <c r="AT343" s="31">
        <f t="shared" si="223"/>
        <v>2.6195377028490039E-9</v>
      </c>
      <c r="AU343" s="31">
        <f t="shared" si="224"/>
        <v>1.4071579768614639E-3</v>
      </c>
      <c r="AV343" s="32">
        <f t="shared" si="225"/>
        <v>-4.1909671696415973E-12</v>
      </c>
      <c r="AW343" s="31">
        <f t="shared" si="226"/>
        <v>-5.6286319085757216E-5</v>
      </c>
      <c r="AX343" s="34">
        <f t="shared" si="227"/>
        <v>2.6153467356793623E-9</v>
      </c>
      <c r="AY343" s="35">
        <f t="shared" si="228"/>
        <v>1.3508716577757067E-3</v>
      </c>
      <c r="AZ343" s="10">
        <f t="shared" si="229"/>
        <v>-32.974424080122034</v>
      </c>
      <c r="BA343" s="10">
        <f t="shared" si="230"/>
        <v>-195.33558326657268</v>
      </c>
      <c r="BB343" s="10">
        <f t="shared" si="231"/>
        <v>-15.335583266572684</v>
      </c>
      <c r="BC343" s="37"/>
      <c r="BD343" s="46">
        <f t="shared" si="232"/>
        <v>-33</v>
      </c>
      <c r="BE343" s="46">
        <f t="shared" si="233"/>
        <v>-195</v>
      </c>
      <c r="BF343" s="46">
        <f t="shared" si="234"/>
        <v>-15</v>
      </c>
    </row>
    <row r="344" spans="22:58" x14ac:dyDescent="0.3">
      <c r="V344" s="29">
        <v>4.4000000000000297</v>
      </c>
      <c r="W344" s="38">
        <f t="shared" si="204"/>
        <v>251188.64315097555</v>
      </c>
      <c r="X344" s="30">
        <f t="shared" si="238"/>
        <v>2.6066753699001226</v>
      </c>
      <c r="Y344" s="31">
        <f t="shared" si="205"/>
        <v>-42.865804466502865</v>
      </c>
      <c r="Z344" s="31">
        <f t="shared" si="206"/>
        <v>-89.588057926461886</v>
      </c>
      <c r="AA344" s="31">
        <f t="shared" si="207"/>
        <v>9.1263976961784312</v>
      </c>
      <c r="AB344" s="31">
        <f t="shared" si="208"/>
        <v>-69.531797241127322</v>
      </c>
      <c r="AC344" s="31">
        <f t="shared" si="209"/>
        <v>1.9040010777146008</v>
      </c>
      <c r="AD344" s="31">
        <f t="shared" si="210"/>
        <v>36.567449373727904</v>
      </c>
      <c r="AE344" s="31">
        <f t="shared" si="211"/>
        <v>-29.228730322709712</v>
      </c>
      <c r="AF344" s="31">
        <f t="shared" si="212"/>
        <v>-122.55240579386131</v>
      </c>
      <c r="AG344" s="31">
        <f t="shared" si="235"/>
        <v>92.110410468749379</v>
      </c>
      <c r="AH344" s="31">
        <f t="shared" si="213"/>
        <v>-121.59813607469428</v>
      </c>
      <c r="AI344" s="31">
        <f t="shared" si="214"/>
        <v>-89.99995233321853</v>
      </c>
      <c r="AJ344" s="31">
        <f t="shared" si="215"/>
        <v>40.354876314499784</v>
      </c>
      <c r="AK344" s="31">
        <f t="shared" si="216"/>
        <v>89.449971127717262</v>
      </c>
      <c r="AL344" s="32">
        <f t="shared" si="217"/>
        <v>-10.399563121348974</v>
      </c>
      <c r="AM344" s="31">
        <f t="shared" si="218"/>
        <v>-72.421609786323884</v>
      </c>
      <c r="AN344" s="31">
        <f t="shared" si="219"/>
        <v>0.46758758720590698</v>
      </c>
      <c r="AO344" s="31">
        <f t="shared" si="220"/>
        <v>-72.971590991825153</v>
      </c>
      <c r="AP344" s="30">
        <f t="shared" si="236"/>
        <v>23.609121289162623</v>
      </c>
      <c r="AQ344" s="30">
        <f t="shared" si="237"/>
        <v>-27.95880017344075</v>
      </c>
      <c r="AR344" s="31">
        <f t="shared" si="221"/>
        <v>-33.11082161978193</v>
      </c>
      <c r="AS344" s="33">
        <f t="shared" si="222"/>
        <v>-195.52399678568645</v>
      </c>
      <c r="AT344" s="31">
        <f t="shared" si="223"/>
        <v>2.7429947623889116E-9</v>
      </c>
      <c r="AU344" s="31">
        <f t="shared" si="224"/>
        <v>1.4399348967406552E-3</v>
      </c>
      <c r="AV344" s="32">
        <f t="shared" si="225"/>
        <v>-4.3896186277516721E-12</v>
      </c>
      <c r="AW344" s="31">
        <f t="shared" si="226"/>
        <v>-5.7597395881732944E-5</v>
      </c>
      <c r="AX344" s="34">
        <f t="shared" si="227"/>
        <v>2.7386051437611598E-9</v>
      </c>
      <c r="AY344" s="35">
        <f t="shared" si="228"/>
        <v>1.3823375008589222E-3</v>
      </c>
      <c r="AZ344" s="10">
        <f t="shared" si="229"/>
        <v>-33.110821617043328</v>
      </c>
      <c r="BA344" s="10">
        <f t="shared" si="230"/>
        <v>-195.52261444818558</v>
      </c>
      <c r="BB344" s="10">
        <f t="shared" si="231"/>
        <v>-15.522614448185578</v>
      </c>
      <c r="BC344" s="37"/>
      <c r="BD344" s="46">
        <f t="shared" si="232"/>
        <v>-33</v>
      </c>
      <c r="BE344" s="46">
        <f t="shared" si="233"/>
        <v>-196</v>
      </c>
      <c r="BF344" s="46">
        <f t="shared" si="234"/>
        <v>-16</v>
      </c>
    </row>
    <row r="345" spans="22:58" x14ac:dyDescent="0.3">
      <c r="V345" s="29">
        <v>4.4100000000000303</v>
      </c>
      <c r="W345" s="36">
        <f t="shared" si="204"/>
        <v>257039.57827690477</v>
      </c>
      <c r="X345" s="30">
        <f t="shared" si="238"/>
        <v>2.6066753699001226</v>
      </c>
      <c r="Y345" s="31">
        <f t="shared" si="205"/>
        <v>-43.065794362617055</v>
      </c>
      <c r="Z345" s="31">
        <f t="shared" si="206"/>
        <v>-89.597434560668603</v>
      </c>
      <c r="AA345" s="31">
        <f t="shared" si="207"/>
        <v>9.3024299919949485</v>
      </c>
      <c r="AB345" s="31">
        <f t="shared" si="208"/>
        <v>-69.960255112733037</v>
      </c>
      <c r="AC345" s="31">
        <f t="shared" si="209"/>
        <v>1.9760481574150455</v>
      </c>
      <c r="AD345" s="31">
        <f t="shared" si="210"/>
        <v>37.200782236866893</v>
      </c>
      <c r="AE345" s="31">
        <f t="shared" si="211"/>
        <v>-29.180640843306936</v>
      </c>
      <c r="AF345" s="31">
        <f t="shared" si="212"/>
        <v>-122.35690743653473</v>
      </c>
      <c r="AG345" s="31">
        <f t="shared" si="235"/>
        <v>92.110410468749379</v>
      </c>
      <c r="AH345" s="31">
        <f t="shared" si="213"/>
        <v>-121.79813607469414</v>
      </c>
      <c r="AI345" s="31">
        <f t="shared" si="214"/>
        <v>-89.999953418246946</v>
      </c>
      <c r="AJ345" s="31">
        <f t="shared" si="215"/>
        <v>40.55485830168265</v>
      </c>
      <c r="AK345" s="31">
        <f t="shared" si="216"/>
        <v>89.462490570271058</v>
      </c>
      <c r="AL345" s="32">
        <f t="shared" si="217"/>
        <v>-10.581698039628233</v>
      </c>
      <c r="AM345" s="31">
        <f t="shared" si="218"/>
        <v>-72.797878269604311</v>
      </c>
      <c r="AN345" s="31">
        <f t="shared" si="219"/>
        <v>0.28543465610965413</v>
      </c>
      <c r="AO345" s="31">
        <f t="shared" si="220"/>
        <v>-73.335341117580199</v>
      </c>
      <c r="AP345" s="30">
        <f t="shared" si="236"/>
        <v>23.609121289162623</v>
      </c>
      <c r="AQ345" s="30">
        <f t="shared" si="237"/>
        <v>-27.95880017344075</v>
      </c>
      <c r="AR345" s="31">
        <f t="shared" si="221"/>
        <v>-33.244885071475409</v>
      </c>
      <c r="AS345" s="33">
        <f t="shared" si="222"/>
        <v>-195.69224855411494</v>
      </c>
      <c r="AT345" s="31">
        <f t="shared" si="223"/>
        <v>2.8722667165484602E-9</v>
      </c>
      <c r="AU345" s="31">
        <f t="shared" si="224"/>
        <v>1.4734752891606066E-3</v>
      </c>
      <c r="AV345" s="32">
        <f t="shared" si="225"/>
        <v>-4.5959847055941824E-12</v>
      </c>
      <c r="AW345" s="31">
        <f t="shared" si="226"/>
        <v>-5.8939011579396851E-5</v>
      </c>
      <c r="AX345" s="34">
        <f t="shared" si="227"/>
        <v>2.8676707318428662E-9</v>
      </c>
      <c r="AY345" s="35">
        <f t="shared" si="228"/>
        <v>1.4145362775812098E-3</v>
      </c>
      <c r="AZ345" s="10">
        <f t="shared" si="229"/>
        <v>-33.244885068607736</v>
      </c>
      <c r="BA345" s="10">
        <f t="shared" si="230"/>
        <v>-195.69083401783735</v>
      </c>
      <c r="BB345" s="10">
        <f t="shared" si="231"/>
        <v>-15.690834017837346</v>
      </c>
      <c r="BC345" s="48"/>
      <c r="BD345" s="46">
        <f t="shared" si="232"/>
        <v>-33</v>
      </c>
      <c r="BE345" s="46">
        <f t="shared" si="233"/>
        <v>-196</v>
      </c>
      <c r="BF345" s="46">
        <f t="shared" si="234"/>
        <v>-16</v>
      </c>
    </row>
    <row r="346" spans="22:58" x14ac:dyDescent="0.3">
      <c r="V346" s="29">
        <v>4.4200000000000301</v>
      </c>
      <c r="W346" s="38">
        <f t="shared" si="204"/>
        <v>263026.79918955651</v>
      </c>
      <c r="X346" s="30">
        <f t="shared" si="238"/>
        <v>2.6066753699001226</v>
      </c>
      <c r="Y346" s="31">
        <f t="shared" si="205"/>
        <v>-43.265784713459041</v>
      </c>
      <c r="Z346" s="31">
        <f t="shared" si="206"/>
        <v>-89.606597777459385</v>
      </c>
      <c r="AA346" s="31">
        <f t="shared" si="207"/>
        <v>9.4794168710368201</v>
      </c>
      <c r="AB346" s="31">
        <f t="shared" si="208"/>
        <v>-70.381230812189486</v>
      </c>
      <c r="AC346" s="31">
        <f t="shared" si="209"/>
        <v>2.0502311889277247</v>
      </c>
      <c r="AD346" s="31">
        <f t="shared" si="210"/>
        <v>37.838048061092756</v>
      </c>
      <c r="AE346" s="31">
        <f t="shared" si="211"/>
        <v>-29.129461283594374</v>
      </c>
      <c r="AF346" s="31">
        <f t="shared" si="212"/>
        <v>-122.14978052855611</v>
      </c>
      <c r="AG346" s="31">
        <f t="shared" si="235"/>
        <v>92.110410468749379</v>
      </c>
      <c r="AH346" s="31">
        <f t="shared" si="213"/>
        <v>-121.998136074694</v>
      </c>
      <c r="AI346" s="31">
        <f t="shared" si="214"/>
        <v>-89.999954478577109</v>
      </c>
      <c r="AJ346" s="31">
        <f t="shared" si="215"/>
        <v>40.754841099506045</v>
      </c>
      <c r="AK346" s="31">
        <f t="shared" si="216"/>
        <v>89.474725085117853</v>
      </c>
      <c r="AL346" s="32">
        <f t="shared" si="217"/>
        <v>-10.764568141475985</v>
      </c>
      <c r="AM346" s="31">
        <f t="shared" si="218"/>
        <v>-73.167066183770359</v>
      </c>
      <c r="AN346" s="31">
        <f t="shared" si="219"/>
        <v>0.10254735208543586</v>
      </c>
      <c r="AO346" s="31">
        <f t="shared" si="220"/>
        <v>-73.692295577229615</v>
      </c>
      <c r="AP346" s="30">
        <f t="shared" si="236"/>
        <v>23.609121289162623</v>
      </c>
      <c r="AQ346" s="30">
        <f t="shared" si="237"/>
        <v>-27.95880017344075</v>
      </c>
      <c r="AR346" s="31">
        <f t="shared" si="221"/>
        <v>-33.376592815787063</v>
      </c>
      <c r="AS346" s="33">
        <f t="shared" si="222"/>
        <v>-195.84207610578574</v>
      </c>
      <c r="AT346" s="31">
        <f t="shared" si="223"/>
        <v>3.0076312916376609E-9</v>
      </c>
      <c r="AU346" s="31">
        <f t="shared" si="224"/>
        <v>1.507796937681238E-3</v>
      </c>
      <c r="AV346" s="32">
        <f t="shared" si="225"/>
        <v>-4.8119940581022356E-12</v>
      </c>
      <c r="AW346" s="31">
        <f t="shared" si="226"/>
        <v>-6.0311877521149901E-5</v>
      </c>
      <c r="AX346" s="34">
        <f t="shared" si="227"/>
        <v>3.0028192975795586E-9</v>
      </c>
      <c r="AY346" s="35">
        <f t="shared" si="228"/>
        <v>1.4474850601600882E-3</v>
      </c>
      <c r="AZ346" s="10">
        <f t="shared" si="229"/>
        <v>-33.376592812784246</v>
      </c>
      <c r="BA346" s="10">
        <f t="shared" si="230"/>
        <v>-195.84062862072557</v>
      </c>
      <c r="BB346" s="10">
        <f t="shared" si="231"/>
        <v>-15.840628620725568</v>
      </c>
      <c r="BC346" s="37"/>
      <c r="BD346" s="46">
        <f t="shared" si="232"/>
        <v>-33</v>
      </c>
      <c r="BE346" s="46">
        <f t="shared" si="233"/>
        <v>-196</v>
      </c>
      <c r="BF346" s="46">
        <f t="shared" si="234"/>
        <v>-16</v>
      </c>
    </row>
    <row r="347" spans="22:58" x14ac:dyDescent="0.3">
      <c r="V347" s="29">
        <v>4.4300000000000299</v>
      </c>
      <c r="W347" s="38">
        <f t="shared" si="204"/>
        <v>269153.48039271031</v>
      </c>
      <c r="X347" s="30">
        <f t="shared" si="238"/>
        <v>2.6066753699001226</v>
      </c>
      <c r="Y347" s="31">
        <f t="shared" si="205"/>
        <v>-43.465775498564689</v>
      </c>
      <c r="Z347" s="31">
        <f t="shared" si="206"/>
        <v>-89.615552433417037</v>
      </c>
      <c r="AA347" s="31">
        <f t="shared" si="207"/>
        <v>9.6573250861720261</v>
      </c>
      <c r="AB347" s="31">
        <f t="shared" si="208"/>
        <v>-70.794765681862302</v>
      </c>
      <c r="AC347" s="31">
        <f t="shared" si="209"/>
        <v>2.126575712115701</v>
      </c>
      <c r="AD347" s="31">
        <f t="shared" si="210"/>
        <v>38.4789540845983</v>
      </c>
      <c r="AE347" s="31">
        <f t="shared" si="211"/>
        <v>-29.075199330376837</v>
      </c>
      <c r="AF347" s="31">
        <f t="shared" si="212"/>
        <v>-121.93136403068102</v>
      </c>
      <c r="AG347" s="31">
        <f t="shared" si="235"/>
        <v>92.110410468749379</v>
      </c>
      <c r="AH347" s="31">
        <f t="shared" si="213"/>
        <v>-122.19813607469389</v>
      </c>
      <c r="AI347" s="31">
        <f t="shared" si="214"/>
        <v>-89.999955514771202</v>
      </c>
      <c r="AJ347" s="31">
        <f t="shared" si="215"/>
        <v>40.954824671491352</v>
      </c>
      <c r="AK347" s="31">
        <f t="shared" si="216"/>
        <v>89.48668115469404</v>
      </c>
      <c r="AL347" s="32">
        <f t="shared" si="217"/>
        <v>-10.948145900879256</v>
      </c>
      <c r="AM347" s="31">
        <f t="shared" si="218"/>
        <v>-73.529246604871219</v>
      </c>
      <c r="AN347" s="31">
        <f t="shared" si="219"/>
        <v>-8.1046835332417189E-2</v>
      </c>
      <c r="AO347" s="31">
        <f t="shared" si="220"/>
        <v>-74.04252096494838</v>
      </c>
      <c r="AP347" s="30">
        <f t="shared" si="236"/>
        <v>23.609121289162623</v>
      </c>
      <c r="AQ347" s="30">
        <f t="shared" si="237"/>
        <v>-27.95880017344075</v>
      </c>
      <c r="AR347" s="31">
        <f t="shared" si="221"/>
        <v>-33.505925049987383</v>
      </c>
      <c r="AS347" s="33">
        <f t="shared" si="222"/>
        <v>-195.97388499562942</v>
      </c>
      <c r="AT347" s="31">
        <f t="shared" si="223"/>
        <v>3.1493777858960902E-9</v>
      </c>
      <c r="AU347" s="31">
        <f t="shared" si="224"/>
        <v>1.5429180400948058E-3</v>
      </c>
      <c r="AV347" s="32">
        <f t="shared" si="225"/>
        <v>-5.0376466852758327E-12</v>
      </c>
      <c r="AW347" s="31">
        <f t="shared" si="226"/>
        <v>-6.1716721618686765E-5</v>
      </c>
      <c r="AX347" s="34">
        <f t="shared" si="227"/>
        <v>3.1443401392108144E-9</v>
      </c>
      <c r="AY347" s="35">
        <f t="shared" si="228"/>
        <v>1.4812013184761191E-3</v>
      </c>
      <c r="AZ347" s="10">
        <f t="shared" si="229"/>
        <v>-33.505925046843039</v>
      </c>
      <c r="BA347" s="10">
        <f t="shared" si="230"/>
        <v>-195.97240379431094</v>
      </c>
      <c r="BB347" s="10">
        <f t="shared" si="231"/>
        <v>-15.972403794310935</v>
      </c>
      <c r="BC347" s="37"/>
      <c r="BD347" s="46">
        <f t="shared" si="232"/>
        <v>-34</v>
      </c>
      <c r="BE347" s="46">
        <f t="shared" si="233"/>
        <v>-196</v>
      </c>
      <c r="BF347" s="46">
        <f t="shared" si="234"/>
        <v>-16</v>
      </c>
    </row>
    <row r="348" spans="22:58" x14ac:dyDescent="0.3">
      <c r="V348" s="29">
        <v>4.4400000000000297</v>
      </c>
      <c r="W348" s="36">
        <f t="shared" si="204"/>
        <v>275422.87033383577</v>
      </c>
      <c r="X348" s="30">
        <f t="shared" si="238"/>
        <v>2.6066753699001226</v>
      </c>
      <c r="Y348" s="31">
        <f t="shared" si="205"/>
        <v>-43.665766698390634</v>
      </c>
      <c r="Z348" s="31">
        <f t="shared" si="206"/>
        <v>-89.624303274667881</v>
      </c>
      <c r="AA348" s="31">
        <f t="shared" si="207"/>
        <v>9.8361221709319242</v>
      </c>
      <c r="AB348" s="31">
        <f t="shared" si="208"/>
        <v>-71.200906591289538</v>
      </c>
      <c r="AC348" s="31">
        <f t="shared" si="209"/>
        <v>2.2051053964961707</v>
      </c>
      <c r="AD348" s="31">
        <f t="shared" si="210"/>
        <v>39.123198611150876</v>
      </c>
      <c r="AE348" s="31">
        <f t="shared" si="211"/>
        <v>-29.017863761062415</v>
      </c>
      <c r="AF348" s="31">
        <f t="shared" si="212"/>
        <v>-121.70201125480654</v>
      </c>
      <c r="AG348" s="31">
        <f t="shared" si="235"/>
        <v>92.110410468749379</v>
      </c>
      <c r="AH348" s="31">
        <f t="shared" si="213"/>
        <v>-122.39813607469375</v>
      </c>
      <c r="AI348" s="31">
        <f t="shared" si="214"/>
        <v>-89.999956527378629</v>
      </c>
      <c r="AJ348" s="31">
        <f t="shared" si="215"/>
        <v>41.154808982801086</v>
      </c>
      <c r="AK348" s="31">
        <f t="shared" si="216"/>
        <v>89.498365114098618</v>
      </c>
      <c r="AL348" s="32">
        <f t="shared" si="217"/>
        <v>-11.132404600416629</v>
      </c>
      <c r="AM348" s="31">
        <f t="shared" si="218"/>
        <v>-73.884495746103553</v>
      </c>
      <c r="AN348" s="31">
        <f t="shared" si="219"/>
        <v>-0.26532122355991739</v>
      </c>
      <c r="AO348" s="31">
        <f t="shared" si="220"/>
        <v>-74.386087159383564</v>
      </c>
      <c r="AP348" s="30">
        <f t="shared" si="236"/>
        <v>23.609121289162623</v>
      </c>
      <c r="AQ348" s="30">
        <f t="shared" si="237"/>
        <v>-27.95880017344075</v>
      </c>
      <c r="AR348" s="31">
        <f t="shared" si="221"/>
        <v>-33.632863868900458</v>
      </c>
      <c r="AS348" s="33">
        <f t="shared" si="222"/>
        <v>-196.08809841419009</v>
      </c>
      <c r="AT348" s="31">
        <f t="shared" si="223"/>
        <v>3.2978032121830206E-9</v>
      </c>
      <c r="AU348" s="31">
        <f t="shared" si="224"/>
        <v>1.5788572180745837E-3</v>
      </c>
      <c r="AV348" s="32">
        <f t="shared" si="225"/>
        <v>-5.2767998969811901E-12</v>
      </c>
      <c r="AW348" s="31">
        <f t="shared" si="226"/>
        <v>-6.3154288738943113E-5</v>
      </c>
      <c r="AX348" s="34">
        <f t="shared" si="227"/>
        <v>3.2925264122860393E-9</v>
      </c>
      <c r="AY348" s="35">
        <f t="shared" si="228"/>
        <v>1.5157029293356406E-3</v>
      </c>
      <c r="AZ348" s="10">
        <f t="shared" si="229"/>
        <v>-33.632863865607931</v>
      </c>
      <c r="BA348" s="10">
        <f t="shared" si="230"/>
        <v>-196.08658271126075</v>
      </c>
      <c r="BB348" s="10">
        <f t="shared" si="231"/>
        <v>-16.086582711260746</v>
      </c>
      <c r="BC348" s="48"/>
      <c r="BD348" s="46">
        <f t="shared" si="232"/>
        <v>-34</v>
      </c>
      <c r="BE348" s="46">
        <f t="shared" si="233"/>
        <v>-196</v>
      </c>
      <c r="BF348" s="46">
        <f t="shared" si="234"/>
        <v>-16</v>
      </c>
    </row>
    <row r="349" spans="22:58" x14ac:dyDescent="0.3">
      <c r="V349" s="29">
        <v>4.4500000000000304</v>
      </c>
      <c r="W349" s="38">
        <f t="shared" si="204"/>
        <v>281838.2931264654</v>
      </c>
      <c r="X349" s="30">
        <f t="shared" si="238"/>
        <v>2.6066753699001226</v>
      </c>
      <c r="Y349" s="31">
        <f t="shared" si="205"/>
        <v>-43.865758294273036</v>
      </c>
      <c r="Z349" s="31">
        <f t="shared" si="206"/>
        <v>-89.632854939389787</v>
      </c>
      <c r="AA349" s="31">
        <f t="shared" si="207"/>
        <v>10.015776451881923</v>
      </c>
      <c r="AB349" s="31">
        <f t="shared" si="208"/>
        <v>-71.599705570834558</v>
      </c>
      <c r="AC349" s="31">
        <f t="shared" si="209"/>
        <v>2.2858419493814153</v>
      </c>
      <c r="AD349" s="31">
        <f t="shared" si="210"/>
        <v>39.770471641585267</v>
      </c>
      <c r="AE349" s="31">
        <f t="shared" si="211"/>
        <v>-28.957464523109575</v>
      </c>
      <c r="AF349" s="31">
        <f t="shared" si="212"/>
        <v>-121.46208886863909</v>
      </c>
      <c r="AG349" s="31">
        <f t="shared" si="235"/>
        <v>92.110410468749379</v>
      </c>
      <c r="AH349" s="31">
        <f t="shared" si="213"/>
        <v>-122.59813607469367</v>
      </c>
      <c r="AI349" s="31">
        <f t="shared" si="214"/>
        <v>-89.999957516936306</v>
      </c>
      <c r="AJ349" s="31">
        <f t="shared" si="215"/>
        <v>41.35479400016532</v>
      </c>
      <c r="AK349" s="31">
        <f t="shared" si="216"/>
        <v>89.50978315443227</v>
      </c>
      <c r="AL349" s="32">
        <f t="shared" si="217"/>
        <v>-11.317318325877006</v>
      </c>
      <c r="AM349" s="31">
        <f t="shared" si="218"/>
        <v>-74.232892667880961</v>
      </c>
      <c r="AN349" s="31">
        <f t="shared" si="219"/>
        <v>-0.45024993165597671</v>
      </c>
      <c r="AO349" s="31">
        <f t="shared" si="220"/>
        <v>-74.723067030384996</v>
      </c>
      <c r="AP349" s="30">
        <f t="shared" si="236"/>
        <v>23.609121289162623</v>
      </c>
      <c r="AQ349" s="30">
        <f t="shared" si="237"/>
        <v>-27.95880017344075</v>
      </c>
      <c r="AR349" s="31">
        <f t="shared" si="221"/>
        <v>-33.757393339043681</v>
      </c>
      <c r="AS349" s="33">
        <f t="shared" si="222"/>
        <v>-196.1851558990241</v>
      </c>
      <c r="AT349" s="31">
        <f t="shared" si="223"/>
        <v>3.4532238699070144E-9</v>
      </c>
      <c r="AU349" s="31">
        <f t="shared" si="224"/>
        <v>1.6156335270483377E-3</v>
      </c>
      <c r="AV349" s="32">
        <f t="shared" si="225"/>
        <v>-5.5255963833520929E-12</v>
      </c>
      <c r="AW349" s="31">
        <f t="shared" si="226"/>
        <v>-6.4625341099034704E-5</v>
      </c>
      <c r="AX349" s="34">
        <f t="shared" si="227"/>
        <v>3.4476982735236624E-9</v>
      </c>
      <c r="AY349" s="35">
        <f t="shared" si="228"/>
        <v>1.551008185949303E-3</v>
      </c>
      <c r="AZ349" s="10">
        <f t="shared" si="229"/>
        <v>-33.757393335595985</v>
      </c>
      <c r="BA349" s="10">
        <f t="shared" si="230"/>
        <v>-196.18360489083815</v>
      </c>
      <c r="BB349" s="10">
        <f t="shared" si="231"/>
        <v>-16.183604890838154</v>
      </c>
      <c r="BC349" s="37"/>
      <c r="BD349" s="46">
        <f t="shared" si="232"/>
        <v>-34</v>
      </c>
      <c r="BE349" s="46">
        <f t="shared" si="233"/>
        <v>-196</v>
      </c>
      <c r="BF349" s="46">
        <f t="shared" si="234"/>
        <v>-16</v>
      </c>
    </row>
    <row r="350" spans="22:58" x14ac:dyDescent="0.3">
      <c r="V350" s="29">
        <v>4.4600000000000302</v>
      </c>
      <c r="W350" s="38">
        <f t="shared" si="204"/>
        <v>288403.1503126811</v>
      </c>
      <c r="X350" s="30">
        <f t="shared" si="238"/>
        <v>2.6066753699001226</v>
      </c>
      <c r="Y350" s="31">
        <f t="shared" si="205"/>
        <v>-44.065750268387838</v>
      </c>
      <c r="Z350" s="31">
        <f t="shared" si="206"/>
        <v>-89.641211960263675</v>
      </c>
      <c r="AA350" s="31">
        <f t="shared" si="207"/>
        <v>10.196257057883706</v>
      </c>
      <c r="AB350" s="31">
        <f t="shared" si="208"/>
        <v>-71.991219454200973</v>
      </c>
      <c r="AC350" s="31">
        <f t="shared" si="209"/>
        <v>2.3688050302770742</v>
      </c>
      <c r="AD350" s="31">
        <f t="shared" si="210"/>
        <v>40.42045555411228</v>
      </c>
      <c r="AE350" s="31">
        <f t="shared" si="211"/>
        <v>-28.894012810326934</v>
      </c>
      <c r="AF350" s="31">
        <f t="shared" si="212"/>
        <v>-121.21197586035235</v>
      </c>
      <c r="AG350" s="31">
        <f t="shared" si="235"/>
        <v>92.110410468749379</v>
      </c>
      <c r="AH350" s="31">
        <f t="shared" si="213"/>
        <v>-122.79813607469356</v>
      </c>
      <c r="AI350" s="31">
        <f t="shared" si="214"/>
        <v>-89.999958483968896</v>
      </c>
      <c r="AJ350" s="31">
        <f t="shared" si="215"/>
        <v>41.554779691810985</v>
      </c>
      <c r="AK350" s="31">
        <f t="shared" si="216"/>
        <v>89.520941326061461</v>
      </c>
      <c r="AL350" s="32">
        <f t="shared" si="217"/>
        <v>-11.502861959155435</v>
      </c>
      <c r="AM350" s="31">
        <f t="shared" si="218"/>
        <v>-74.574519000060178</v>
      </c>
      <c r="AN350" s="31">
        <f t="shared" si="219"/>
        <v>-0.63580787328863053</v>
      </c>
      <c r="AO350" s="31">
        <f t="shared" si="220"/>
        <v>-75.053536157967613</v>
      </c>
      <c r="AP350" s="30">
        <f t="shared" si="236"/>
        <v>23.609121289162623</v>
      </c>
      <c r="AQ350" s="30">
        <f t="shared" si="237"/>
        <v>-27.95880017344075</v>
      </c>
      <c r="AR350" s="31">
        <f t="shared" si="221"/>
        <v>-33.879499567893689</v>
      </c>
      <c r="AS350" s="33">
        <f t="shared" si="222"/>
        <v>-196.26551201831995</v>
      </c>
      <c r="AT350" s="31">
        <f t="shared" si="223"/>
        <v>3.6159695590611194E-9</v>
      </c>
      <c r="AU350" s="31">
        <f t="shared" si="224"/>
        <v>1.6532664663017509E-3</v>
      </c>
      <c r="AV350" s="32">
        <f t="shared" si="225"/>
        <v>-5.7859647993216494E-12</v>
      </c>
      <c r="AW350" s="31">
        <f t="shared" si="226"/>
        <v>-6.6130658670394315E-5</v>
      </c>
      <c r="AX350" s="34">
        <f t="shared" si="227"/>
        <v>3.6101835942617976E-9</v>
      </c>
      <c r="AY350" s="35">
        <f t="shared" si="228"/>
        <v>1.5871358076313567E-3</v>
      </c>
      <c r="AZ350" s="10">
        <f t="shared" si="229"/>
        <v>-33.879499564283506</v>
      </c>
      <c r="BA350" s="10">
        <f t="shared" si="230"/>
        <v>-196.26392488251233</v>
      </c>
      <c r="BB350" s="10">
        <f t="shared" si="231"/>
        <v>-16.263924882512327</v>
      </c>
      <c r="BC350" s="37"/>
      <c r="BD350" s="46">
        <f t="shared" si="232"/>
        <v>-34</v>
      </c>
      <c r="BE350" s="46">
        <f t="shared" si="233"/>
        <v>-196</v>
      </c>
      <c r="BF350" s="46">
        <f t="shared" si="234"/>
        <v>-16</v>
      </c>
    </row>
    <row r="351" spans="22:58" x14ac:dyDescent="0.3">
      <c r="V351" s="29">
        <v>4.4700000000000299</v>
      </c>
      <c r="W351" s="36">
        <f t="shared" si="204"/>
        <v>295120.922666659</v>
      </c>
      <c r="X351" s="30">
        <f t="shared" si="238"/>
        <v>2.6066753699001226</v>
      </c>
      <c r="Y351" s="31">
        <f t="shared" si="205"/>
        <v>-44.265742603713115</v>
      </c>
      <c r="Z351" s="31">
        <f t="shared" si="206"/>
        <v>-89.649378766869518</v>
      </c>
      <c r="AA351" s="31">
        <f t="shared" si="207"/>
        <v>10.377533926455856</v>
      </c>
      <c r="AB351" s="31">
        <f t="shared" si="208"/>
        <v>-72.375509530629401</v>
      </c>
      <c r="AC351" s="31">
        <f t="shared" si="209"/>
        <v>2.4540121722349575</v>
      </c>
      <c r="AD351" s="31">
        <f t="shared" si="210"/>
        <v>41.072825830260783</v>
      </c>
      <c r="AE351" s="31">
        <f t="shared" si="211"/>
        <v>-28.827521135122179</v>
      </c>
      <c r="AF351" s="31">
        <f t="shared" si="212"/>
        <v>-120.95206246723815</v>
      </c>
      <c r="AG351" s="31">
        <f t="shared" si="235"/>
        <v>92.110410468749379</v>
      </c>
      <c r="AH351" s="31">
        <f t="shared" si="213"/>
        <v>-122.99813607469345</v>
      </c>
      <c r="AI351" s="31">
        <f t="shared" si="214"/>
        <v>-89.999959428989129</v>
      </c>
      <c r="AJ351" s="31">
        <f t="shared" si="215"/>
        <v>41.754766027394645</v>
      </c>
      <c r="AK351" s="31">
        <f t="shared" si="216"/>
        <v>89.531845541809005</v>
      </c>
      <c r="AL351" s="32">
        <f t="shared" si="217"/>
        <v>-11.689011169596075</v>
      </c>
      <c r="AM351" s="31">
        <f t="shared" si="218"/>
        <v>-74.909458676395928</v>
      </c>
      <c r="AN351" s="31">
        <f t="shared" si="219"/>
        <v>-0.82197074814549964</v>
      </c>
      <c r="AO351" s="31">
        <f t="shared" si="220"/>
        <v>-75.377572563576052</v>
      </c>
      <c r="AP351" s="30">
        <f t="shared" si="236"/>
        <v>23.609121289162623</v>
      </c>
      <c r="AQ351" s="30">
        <f t="shared" si="237"/>
        <v>-27.95880017344075</v>
      </c>
      <c r="AR351" s="31">
        <f t="shared" si="221"/>
        <v>-33.999170767545806</v>
      </c>
      <c r="AS351" s="33">
        <f t="shared" si="222"/>
        <v>-196.32963503081419</v>
      </c>
      <c r="AT351" s="31">
        <f t="shared" si="223"/>
        <v>3.7863835802228674E-9</v>
      </c>
      <c r="AU351" s="31">
        <f t="shared" si="224"/>
        <v>1.691775989317216E-3</v>
      </c>
      <c r="AV351" s="32">
        <f t="shared" si="225"/>
        <v>-6.0579051448898628E-12</v>
      </c>
      <c r="AW351" s="31">
        <f t="shared" si="226"/>
        <v>-6.7671039592323448E-5</v>
      </c>
      <c r="AX351" s="34">
        <f t="shared" si="227"/>
        <v>3.7803256750779773E-9</v>
      </c>
      <c r="AY351" s="35">
        <f t="shared" si="228"/>
        <v>1.6241049497248926E-3</v>
      </c>
      <c r="AZ351" s="10">
        <f t="shared" si="229"/>
        <v>-33.999170763765477</v>
      </c>
      <c r="BA351" s="10">
        <f t="shared" si="230"/>
        <v>-196.32801092586448</v>
      </c>
      <c r="BB351" s="10">
        <f t="shared" si="231"/>
        <v>-16.328010925864476</v>
      </c>
      <c r="BC351" s="48"/>
      <c r="BD351" s="46">
        <f t="shared" si="232"/>
        <v>-34</v>
      </c>
      <c r="BE351" s="46">
        <f t="shared" si="233"/>
        <v>-196</v>
      </c>
      <c r="BF351" s="46">
        <f t="shared" si="234"/>
        <v>-16</v>
      </c>
    </row>
    <row r="352" spans="22:58" x14ac:dyDescent="0.3">
      <c r="V352" s="29">
        <v>4.4800000000000297</v>
      </c>
      <c r="W352" s="38">
        <f t="shared" si="204"/>
        <v>301995.1720402225</v>
      </c>
      <c r="X352" s="30">
        <f t="shared" si="238"/>
        <v>2.6066753699001226</v>
      </c>
      <c r="Y352" s="31">
        <f t="shared" si="205"/>
        <v>-44.46573528399297</v>
      </c>
      <c r="Z352" s="31">
        <f t="shared" si="206"/>
        <v>-89.657359688028066</v>
      </c>
      <c r="AA352" s="31">
        <f t="shared" si="207"/>
        <v>10.559577807437275</v>
      </c>
      <c r="AB352" s="31">
        <f t="shared" si="208"/>
        <v>-72.752641207463867</v>
      </c>
      <c r="AC352" s="31">
        <f t="shared" si="209"/>
        <v>2.5414787108138519</v>
      </c>
      <c r="AD352" s="31">
        <f t="shared" si="210"/>
        <v>41.727251822774996</v>
      </c>
      <c r="AE352" s="31">
        <f t="shared" si="211"/>
        <v>-28.758003395841719</v>
      </c>
      <c r="AF352" s="31">
        <f t="shared" si="212"/>
        <v>-120.68274907271692</v>
      </c>
      <c r="AG352" s="31">
        <f t="shared" si="235"/>
        <v>92.110410468749379</v>
      </c>
      <c r="AH352" s="31">
        <f t="shared" si="213"/>
        <v>-123.19813607469334</v>
      </c>
      <c r="AI352" s="31">
        <f t="shared" si="214"/>
        <v>-89.999960352498093</v>
      </c>
      <c r="AJ352" s="31">
        <f t="shared" si="215"/>
        <v>41.954752977938227</v>
      </c>
      <c r="AK352" s="31">
        <f t="shared" si="216"/>
        <v>89.542501580073051</v>
      </c>
      <c r="AL352" s="32">
        <f t="shared" si="217"/>
        <v>-11.875742403943967</v>
      </c>
      <c r="AM352" s="31">
        <f t="shared" si="218"/>
        <v>-75.23779768122472</v>
      </c>
      <c r="AN352" s="31">
        <f t="shared" si="219"/>
        <v>-1.0087150319496985</v>
      </c>
      <c r="AO352" s="31">
        <f t="shared" si="220"/>
        <v>-75.695256453649762</v>
      </c>
      <c r="AP352" s="30">
        <f t="shared" si="236"/>
        <v>23.609121289162623</v>
      </c>
      <c r="AQ352" s="30">
        <f t="shared" si="237"/>
        <v>-27.95880017344075</v>
      </c>
      <c r="AR352" s="31">
        <f t="shared" si="221"/>
        <v>-34.116397312069545</v>
      </c>
      <c r="AS352" s="33">
        <f t="shared" si="222"/>
        <v>-196.37800552636668</v>
      </c>
      <c r="AT352" s="31">
        <f t="shared" si="223"/>
        <v>3.9648304491739981E-9</v>
      </c>
      <c r="AU352" s="31">
        <f t="shared" si="224"/>
        <v>1.7311825143534363E-3</v>
      </c>
      <c r="AV352" s="32">
        <f t="shared" si="225"/>
        <v>-6.3433460749898389E-12</v>
      </c>
      <c r="AW352" s="31">
        <f t="shared" si="226"/>
        <v>-6.9247300595176513E-5</v>
      </c>
      <c r="AX352" s="34">
        <f t="shared" si="227"/>
        <v>3.9584871030990085E-9</v>
      </c>
      <c r="AY352" s="35">
        <f t="shared" si="228"/>
        <v>1.6619352137582598E-3</v>
      </c>
      <c r="AZ352" s="10">
        <f t="shared" si="229"/>
        <v>-34.116397308111054</v>
      </c>
      <c r="BA352" s="10">
        <f t="shared" si="230"/>
        <v>-196.37634359115293</v>
      </c>
      <c r="BB352" s="10">
        <f t="shared" si="231"/>
        <v>-16.376343591152931</v>
      </c>
      <c r="BC352" s="37"/>
      <c r="BD352" s="46">
        <f t="shared" si="232"/>
        <v>-34</v>
      </c>
      <c r="BE352" s="46">
        <f t="shared" si="233"/>
        <v>-196</v>
      </c>
      <c r="BF352" s="46">
        <f t="shared" si="234"/>
        <v>-16</v>
      </c>
    </row>
    <row r="353" spans="22:58" x14ac:dyDescent="0.3">
      <c r="V353" s="29">
        <v>4.4900000000000304</v>
      </c>
      <c r="W353" s="38">
        <f t="shared" si="204"/>
        <v>309029.54325138091</v>
      </c>
      <c r="X353" s="30">
        <f t="shared" si="238"/>
        <v>2.6066753699001226</v>
      </c>
      <c r="Y353" s="31">
        <f t="shared" si="205"/>
        <v>-44.665728293702998</v>
      </c>
      <c r="Z353" s="31">
        <f t="shared" si="206"/>
        <v>-89.665158954089875</v>
      </c>
      <c r="AA353" s="31">
        <f t="shared" si="207"/>
        <v>10.742360264154838</v>
      </c>
      <c r="AB353" s="31">
        <f t="shared" si="208"/>
        <v>-73.122683683653705</v>
      </c>
      <c r="AC353" s="31">
        <f t="shared" si="209"/>
        <v>2.6312177212492074</v>
      </c>
      <c r="AD353" s="31">
        <f t="shared" si="210"/>
        <v>42.383397561324138</v>
      </c>
      <c r="AE353" s="31">
        <f t="shared" si="211"/>
        <v>-28.685474938398826</v>
      </c>
      <c r="AF353" s="31">
        <f t="shared" si="212"/>
        <v>-120.40444507641945</v>
      </c>
      <c r="AG353" s="31">
        <f t="shared" si="235"/>
        <v>92.110410468749379</v>
      </c>
      <c r="AH353" s="31">
        <f t="shared" si="213"/>
        <v>-123.39813607469326</v>
      </c>
      <c r="AI353" s="31">
        <f t="shared" si="214"/>
        <v>-89.999961254985422</v>
      </c>
      <c r="AJ353" s="31">
        <f t="shared" si="215"/>
        <v>42.154740515767514</v>
      </c>
      <c r="AK353" s="31">
        <f t="shared" si="216"/>
        <v>89.552915087875732</v>
      </c>
      <c r="AL353" s="32">
        <f t="shared" si="217"/>
        <v>-12.063032875059225</v>
      </c>
      <c r="AM353" s="31">
        <f t="shared" si="218"/>
        <v>-75.559623808314171</v>
      </c>
      <c r="AN353" s="31">
        <f t="shared" si="219"/>
        <v>-1.1960179652355869</v>
      </c>
      <c r="AO353" s="31">
        <f t="shared" si="220"/>
        <v>-76.006669975423861</v>
      </c>
      <c r="AP353" s="30">
        <f t="shared" si="236"/>
        <v>23.609121289162623</v>
      </c>
      <c r="AQ353" s="30">
        <f t="shared" si="237"/>
        <v>-27.95880017344075</v>
      </c>
      <c r="AR353" s="31">
        <f t="shared" si="221"/>
        <v>-34.231171787912544</v>
      </c>
      <c r="AS353" s="33">
        <f t="shared" si="222"/>
        <v>-196.4111150518433</v>
      </c>
      <c r="AT353" s="31">
        <f t="shared" si="223"/>
        <v>4.1516881822807238E-9</v>
      </c>
      <c r="AU353" s="31">
        <f t="shared" si="224"/>
        <v>1.7715069352714434E-3</v>
      </c>
      <c r="AV353" s="32">
        <f t="shared" si="225"/>
        <v>-6.6422875896215811E-12</v>
      </c>
      <c r="AW353" s="31">
        <f t="shared" si="226"/>
        <v>-7.0860277433401511E-5</v>
      </c>
      <c r="AX353" s="34">
        <f t="shared" si="227"/>
        <v>4.1450458946911025E-9</v>
      </c>
      <c r="AY353" s="35">
        <f t="shared" si="228"/>
        <v>1.700646657838042E-3</v>
      </c>
      <c r="AZ353" s="10">
        <f t="shared" si="229"/>
        <v>-34.2311717837675</v>
      </c>
      <c r="BA353" s="10">
        <f t="shared" si="230"/>
        <v>-196.40941440518546</v>
      </c>
      <c r="BB353" s="10">
        <f t="shared" si="231"/>
        <v>-16.409414405185458</v>
      </c>
      <c r="BC353" s="37"/>
      <c r="BD353" s="46">
        <f t="shared" si="232"/>
        <v>-34</v>
      </c>
      <c r="BE353" s="46">
        <f t="shared" si="233"/>
        <v>-196</v>
      </c>
      <c r="BF353" s="46">
        <f t="shared" si="234"/>
        <v>-16</v>
      </c>
    </row>
    <row r="354" spans="22:58" x14ac:dyDescent="0.3">
      <c r="V354" s="29">
        <v>4.5000000000000302</v>
      </c>
      <c r="W354" s="36">
        <f t="shared" si="204"/>
        <v>316227.76601686032</v>
      </c>
      <c r="X354" s="30">
        <f t="shared" si="238"/>
        <v>2.6066753699001226</v>
      </c>
      <c r="Y354" s="31">
        <f t="shared" si="205"/>
        <v>-44.865721618017382</v>
      </c>
      <c r="Z354" s="31">
        <f t="shared" si="206"/>
        <v>-89.67278069917225</v>
      </c>
      <c r="AA354" s="31">
        <f t="shared" si="207"/>
        <v>10.925853672292277</v>
      </c>
      <c r="AB354" s="31">
        <f t="shared" si="208"/>
        <v>-73.485709634642376</v>
      </c>
      <c r="AC354" s="31">
        <f t="shared" si="209"/>
        <v>2.7232399643714982</v>
      </c>
      <c r="AD354" s="31">
        <f t="shared" si="210"/>
        <v>43.040922591455178</v>
      </c>
      <c r="AE354" s="31">
        <f t="shared" si="211"/>
        <v>-28.609952611453483</v>
      </c>
      <c r="AF354" s="31">
        <f t="shared" si="212"/>
        <v>-120.11756774235945</v>
      </c>
      <c r="AG354" s="31">
        <f t="shared" si="235"/>
        <v>92.110410468749379</v>
      </c>
      <c r="AH354" s="31">
        <f t="shared" si="213"/>
        <v>-123.59813607469317</v>
      </c>
      <c r="AI354" s="31">
        <f t="shared" si="214"/>
        <v>-89.999962136929625</v>
      </c>
      <c r="AJ354" s="31">
        <f t="shared" si="215"/>
        <v>42.354728614453478</v>
      </c>
      <c r="AK354" s="31">
        <f t="shared" si="216"/>
        <v>89.563091583843232</v>
      </c>
      <c r="AL354" s="32">
        <f t="shared" si="217"/>
        <v>-12.250860549539105</v>
      </c>
      <c r="AM354" s="31">
        <f t="shared" si="218"/>
        <v>-75.875026431759593</v>
      </c>
      <c r="AN354" s="31">
        <f t="shared" si="219"/>
        <v>-1.3838575410294212</v>
      </c>
      <c r="AO354" s="31">
        <f t="shared" si="220"/>
        <v>-76.311896984845987</v>
      </c>
      <c r="AP354" s="30">
        <f t="shared" si="236"/>
        <v>23.609121289162623</v>
      </c>
      <c r="AQ354" s="30">
        <f t="shared" si="237"/>
        <v>-27.95880017344075</v>
      </c>
      <c r="AR354" s="31">
        <f t="shared" si="221"/>
        <v>-34.343489036761028</v>
      </c>
      <c r="AS354" s="33">
        <f t="shared" si="222"/>
        <v>-196.42946472720544</v>
      </c>
      <c r="AT354" s="31">
        <f t="shared" si="223"/>
        <v>4.3473502251486596E-9</v>
      </c>
      <c r="AU354" s="31">
        <f t="shared" si="224"/>
        <v>1.8127706326128E-3</v>
      </c>
      <c r="AV354" s="32">
        <f t="shared" si="225"/>
        <v>-6.9547296887850909E-12</v>
      </c>
      <c r="AW354" s="31">
        <f t="shared" si="226"/>
        <v>-7.2510825328668088E-5</v>
      </c>
      <c r="AX354" s="34">
        <f t="shared" si="227"/>
        <v>4.3403954954598743E-9</v>
      </c>
      <c r="AY354" s="35">
        <f t="shared" si="228"/>
        <v>1.740259807284132E-3</v>
      </c>
      <c r="AZ354" s="10">
        <f t="shared" si="229"/>
        <v>-34.343489032420635</v>
      </c>
      <c r="BA354" s="10">
        <f t="shared" si="230"/>
        <v>-196.42772446739815</v>
      </c>
      <c r="BB354" s="10">
        <f t="shared" si="231"/>
        <v>-16.42772446739815</v>
      </c>
      <c r="BC354" s="48"/>
      <c r="BD354" s="46">
        <f t="shared" si="232"/>
        <v>-34</v>
      </c>
      <c r="BE354" s="46">
        <f t="shared" si="233"/>
        <v>-196</v>
      </c>
      <c r="BF354" s="46">
        <f t="shared" si="234"/>
        <v>-16</v>
      </c>
    </row>
    <row r="355" spans="22:58" x14ac:dyDescent="0.3">
      <c r="V355" s="29">
        <v>4.51000000000003</v>
      </c>
      <c r="W355" s="38">
        <f t="shared" si="204"/>
        <v>323593.6569296511</v>
      </c>
      <c r="X355" s="30">
        <f t="shared" si="238"/>
        <v>2.6066753699001226</v>
      </c>
      <c r="Y355" s="31">
        <f t="shared" si="205"/>
        <v>-45.065715242777529</v>
      </c>
      <c r="Z355" s="31">
        <f t="shared" si="206"/>
        <v>-89.680228963345712</v>
      </c>
      <c r="AA355" s="31">
        <f t="shared" si="207"/>
        <v>11.110031216651819</v>
      </c>
      <c r="AB355" s="31">
        <f t="shared" si="208"/>
        <v>-73.841794908989641</v>
      </c>
      <c r="AC355" s="31">
        <f t="shared" si="209"/>
        <v>2.8175538417439134</v>
      </c>
      <c r="AD355" s="31">
        <f t="shared" si="210"/>
        <v>43.699482841837195</v>
      </c>
      <c r="AE355" s="31">
        <f t="shared" si="211"/>
        <v>-28.531454814481673</v>
      </c>
      <c r="AF355" s="31">
        <f t="shared" si="212"/>
        <v>-119.82254103049816</v>
      </c>
      <c r="AG355" s="31">
        <f t="shared" si="235"/>
        <v>92.110410468749379</v>
      </c>
      <c r="AH355" s="31">
        <f t="shared" si="213"/>
        <v>-123.79813607469309</v>
      </c>
      <c r="AI355" s="31">
        <f t="shared" si="214"/>
        <v>-89.999962998798324</v>
      </c>
      <c r="AJ355" s="31">
        <f t="shared" si="215"/>
        <v>42.554717248756361</v>
      </c>
      <c r="AK355" s="31">
        <f t="shared" si="216"/>
        <v>89.573036461118676</v>
      </c>
      <c r="AL355" s="32">
        <f t="shared" si="217"/>
        <v>-12.439204134384724</v>
      </c>
      <c r="AM355" s="31">
        <f t="shared" si="218"/>
        <v>-76.18409628875871</v>
      </c>
      <c r="AN355" s="31">
        <f t="shared" si="219"/>
        <v>-1.5722124915720741</v>
      </c>
      <c r="AO355" s="31">
        <f t="shared" si="220"/>
        <v>-76.611022826438358</v>
      </c>
      <c r="AP355" s="30">
        <f t="shared" si="236"/>
        <v>23.609121289162623</v>
      </c>
      <c r="AQ355" s="30">
        <f t="shared" si="237"/>
        <v>-27.95880017344075</v>
      </c>
      <c r="AR355" s="31">
        <f t="shared" si="221"/>
        <v>-34.453346190331871</v>
      </c>
      <c r="AS355" s="33">
        <f t="shared" si="222"/>
        <v>-196.43356385693653</v>
      </c>
      <c r="AT355" s="31">
        <f t="shared" si="223"/>
        <v>4.5522350958974742E-9</v>
      </c>
      <c r="AU355" s="31">
        <f t="shared" si="224"/>
        <v>1.8549954849358568E-3</v>
      </c>
      <c r="AV355" s="32">
        <f t="shared" si="225"/>
        <v>-7.2826010274134782E-12</v>
      </c>
      <c r="AW355" s="31">
        <f t="shared" si="226"/>
        <v>-7.4199819423317989E-5</v>
      </c>
      <c r="AX355" s="34">
        <f t="shared" si="227"/>
        <v>4.5449524948700608E-9</v>
      </c>
      <c r="AY355" s="35">
        <f t="shared" si="228"/>
        <v>1.7807956655125387E-3</v>
      </c>
      <c r="AZ355" s="10">
        <f t="shared" si="229"/>
        <v>-34.45334618578692</v>
      </c>
      <c r="BA355" s="10">
        <f t="shared" si="230"/>
        <v>-196.43178306127101</v>
      </c>
      <c r="BB355" s="10">
        <f t="shared" si="231"/>
        <v>-16.431783061271005</v>
      </c>
      <c r="BC355" s="37"/>
      <c r="BD355" s="46">
        <f t="shared" si="232"/>
        <v>-34</v>
      </c>
      <c r="BE355" s="46">
        <f t="shared" si="233"/>
        <v>-196</v>
      </c>
      <c r="BF355" s="46">
        <f t="shared" si="234"/>
        <v>-16</v>
      </c>
    </row>
    <row r="356" spans="22:58" x14ac:dyDescent="0.3">
      <c r="V356" s="29">
        <v>4.5200000000000298</v>
      </c>
      <c r="W356" s="38">
        <f t="shared" si="204"/>
        <v>331131.1214826139</v>
      </c>
      <c r="X356" s="30">
        <f t="shared" si="238"/>
        <v>2.6066753699001226</v>
      </c>
      <c r="Y356" s="31">
        <f t="shared" si="205"/>
        <v>-45.265709154461995</v>
      </c>
      <c r="Z356" s="31">
        <f t="shared" si="206"/>
        <v>-89.687507694771</v>
      </c>
      <c r="AA356" s="31">
        <f t="shared" si="207"/>
        <v>11.29486688599358</v>
      </c>
      <c r="AB356" s="31">
        <f t="shared" si="208"/>
        <v>-74.191018236975495</v>
      </c>
      <c r="AC356" s="31">
        <f t="shared" si="209"/>
        <v>2.9141653604139961</v>
      </c>
      <c r="AD356" s="31">
        <f t="shared" si="210"/>
        <v>44.358731514515917</v>
      </c>
      <c r="AE356" s="31">
        <f t="shared" si="211"/>
        <v>-28.450001538154297</v>
      </c>
      <c r="AF356" s="31">
        <f t="shared" si="212"/>
        <v>-119.51979441723057</v>
      </c>
      <c r="AG356" s="31">
        <f t="shared" si="235"/>
        <v>92.110410468749379</v>
      </c>
      <c r="AH356" s="31">
        <f t="shared" si="213"/>
        <v>-123.99813607469298</v>
      </c>
      <c r="AI356" s="31">
        <f t="shared" si="214"/>
        <v>-89.999963841048512</v>
      </c>
      <c r="AJ356" s="31">
        <f t="shared" si="215"/>
        <v>42.754706394572104</v>
      </c>
      <c r="AK356" s="31">
        <f t="shared" si="216"/>
        <v>89.582754990209381</v>
      </c>
      <c r="AL356" s="32">
        <f t="shared" si="217"/>
        <v>-12.628043062840737</v>
      </c>
      <c r="AM356" s="31">
        <f t="shared" si="218"/>
        <v>-76.486925274053704</v>
      </c>
      <c r="AN356" s="31">
        <f t="shared" si="219"/>
        <v>-1.7610622742122342</v>
      </c>
      <c r="AO356" s="31">
        <f t="shared" si="220"/>
        <v>-76.904134124892835</v>
      </c>
      <c r="AP356" s="30">
        <f t="shared" si="236"/>
        <v>23.609121289162623</v>
      </c>
      <c r="AQ356" s="30">
        <f t="shared" si="237"/>
        <v>-27.95880017344075</v>
      </c>
      <c r="AR356" s="31">
        <f t="shared" si="221"/>
        <v>-34.56074269664466</v>
      </c>
      <c r="AS356" s="33">
        <f t="shared" si="222"/>
        <v>-196.42392854212341</v>
      </c>
      <c r="AT356" s="31">
        <f t="shared" si="223"/>
        <v>4.7667748132312948E-9</v>
      </c>
      <c r="AU356" s="31">
        <f t="shared" si="224"/>
        <v>1.8982038804160413E-3</v>
      </c>
      <c r="AV356" s="32">
        <f t="shared" si="225"/>
        <v>-7.625901605506743E-12</v>
      </c>
      <c r="AW356" s="31">
        <f t="shared" si="226"/>
        <v>-7.5928155244376567E-5</v>
      </c>
      <c r="AX356" s="34">
        <f t="shared" si="227"/>
        <v>4.7591489116257879E-9</v>
      </c>
      <c r="AY356" s="35">
        <f t="shared" si="228"/>
        <v>1.8222757251716646E-3</v>
      </c>
      <c r="AZ356" s="10">
        <f t="shared" si="229"/>
        <v>-34.560742691885508</v>
      </c>
      <c r="BA356" s="10">
        <f t="shared" si="230"/>
        <v>-196.42210626639823</v>
      </c>
      <c r="BB356" s="10">
        <f t="shared" si="231"/>
        <v>-16.422106266398231</v>
      </c>
      <c r="BC356" s="37"/>
      <c r="BD356" s="46">
        <f t="shared" si="232"/>
        <v>-35</v>
      </c>
      <c r="BE356" s="46">
        <f t="shared" si="233"/>
        <v>-196</v>
      </c>
      <c r="BF356" s="46">
        <f t="shared" si="234"/>
        <v>-16</v>
      </c>
    </row>
    <row r="357" spans="22:58" x14ac:dyDescent="0.3">
      <c r="V357" s="29">
        <v>4.5300000000000296</v>
      </c>
      <c r="W357" s="36">
        <f t="shared" si="204"/>
        <v>338844.15613922582</v>
      </c>
      <c r="X357" s="30">
        <f t="shared" si="238"/>
        <v>2.6066753699001226</v>
      </c>
      <c r="Y357" s="31">
        <f t="shared" si="205"/>
        <v>-45.46570334015783</v>
      </c>
      <c r="Z357" s="31">
        <f t="shared" si="206"/>
        <v>-89.694620751787568</v>
      </c>
      <c r="AA357" s="31">
        <f t="shared" si="207"/>
        <v>11.480335466131173</v>
      </c>
      <c r="AB357" s="31">
        <f t="shared" si="208"/>
        <v>-74.53346095134755</v>
      </c>
      <c r="AC357" s="31">
        <f t="shared" si="209"/>
        <v>3.0130781075921247</v>
      </c>
      <c r="AD357" s="31">
        <f t="shared" si="210"/>
        <v>45.018319992627838</v>
      </c>
      <c r="AE357" s="31">
        <f t="shared" si="211"/>
        <v>-28.365614396534408</v>
      </c>
      <c r="AF357" s="31">
        <f t="shared" si="212"/>
        <v>-119.20976171050727</v>
      </c>
      <c r="AG357" s="31">
        <f t="shared" si="235"/>
        <v>92.110410468749379</v>
      </c>
      <c r="AH357" s="31">
        <f t="shared" si="213"/>
        <v>-124.19813607469291</v>
      </c>
      <c r="AI357" s="31">
        <f t="shared" si="214"/>
        <v>-89.999964664126736</v>
      </c>
      <c r="AJ357" s="31">
        <f t="shared" si="215"/>
        <v>42.954696028881294</v>
      </c>
      <c r="AK357" s="31">
        <f t="shared" si="216"/>
        <v>89.592252321769934</v>
      </c>
      <c r="AL357" s="32">
        <f t="shared" si="217"/>
        <v>-12.817357479528139</v>
      </c>
      <c r="AM357" s="31">
        <f t="shared" si="218"/>
        <v>-76.783606245792441</v>
      </c>
      <c r="AN357" s="31">
        <f t="shared" si="219"/>
        <v>-1.9503870565903778</v>
      </c>
      <c r="AO357" s="31">
        <f t="shared" si="220"/>
        <v>-77.191318588149244</v>
      </c>
      <c r="AP357" s="30">
        <f t="shared" si="236"/>
        <v>23.609121289162623</v>
      </c>
      <c r="AQ357" s="30">
        <f t="shared" si="237"/>
        <v>-27.95880017344075</v>
      </c>
      <c r="AR357" s="31">
        <f t="shared" si="221"/>
        <v>-34.665680337402911</v>
      </c>
      <c r="AS357" s="33">
        <f t="shared" si="222"/>
        <v>-196.4010802986565</v>
      </c>
      <c r="AT357" s="31">
        <f t="shared" si="223"/>
        <v>4.9914264683682876E-9</v>
      </c>
      <c r="AU357" s="31">
        <f t="shared" si="224"/>
        <v>1.9424187287163767E-3</v>
      </c>
      <c r="AV357" s="32">
        <f t="shared" si="225"/>
        <v>-7.9865600779979953E-12</v>
      </c>
      <c r="AW357" s="31">
        <f t="shared" si="226"/>
        <v>-7.7696749178373563E-5</v>
      </c>
      <c r="AX357" s="34">
        <f t="shared" si="227"/>
        <v>4.9834399082902898E-9</v>
      </c>
      <c r="AY357" s="35">
        <f t="shared" si="228"/>
        <v>1.8647219795380032E-3</v>
      </c>
      <c r="AZ357" s="10">
        <f t="shared" si="229"/>
        <v>-34.66568033241947</v>
      </c>
      <c r="BA357" s="10">
        <f t="shared" si="230"/>
        <v>-196.39921557667697</v>
      </c>
      <c r="BB357" s="10">
        <f t="shared" si="231"/>
        <v>-16.399215576676966</v>
      </c>
      <c r="BC357" s="48"/>
      <c r="BD357" s="46">
        <f t="shared" si="232"/>
        <v>-35</v>
      </c>
      <c r="BE357" s="46">
        <f t="shared" si="233"/>
        <v>-196</v>
      </c>
      <c r="BF357" s="46">
        <f t="shared" si="234"/>
        <v>-16</v>
      </c>
    </row>
    <row r="358" spans="22:58" x14ac:dyDescent="0.3">
      <c r="V358" s="29">
        <v>4.5400000000000302</v>
      </c>
      <c r="W358" s="38">
        <f t="shared" si="204"/>
        <v>346736.85045255604</v>
      </c>
      <c r="X358" s="30">
        <f t="shared" si="238"/>
        <v>2.6066753699001226</v>
      </c>
      <c r="Y358" s="31">
        <f t="shared" si="205"/>
        <v>-45.665697787533219</v>
      </c>
      <c r="Z358" s="31">
        <f t="shared" si="206"/>
        <v>-89.701571904954875</v>
      </c>
      <c r="AA358" s="31">
        <f t="shared" si="207"/>
        <v>11.666412531454034</v>
      </c>
      <c r="AB358" s="31">
        <f t="shared" si="208"/>
        <v>-74.869206720291842</v>
      </c>
      <c r="AC358" s="31">
        <f t="shared" si="209"/>
        <v>3.114293235482859</v>
      </c>
      <c r="AD358" s="31">
        <f t="shared" si="210"/>
        <v>45.677898759814312</v>
      </c>
      <c r="AE358" s="31">
        <f t="shared" si="211"/>
        <v>-28.278316650696201</v>
      </c>
      <c r="AF358" s="31">
        <f t="shared" si="212"/>
        <v>-118.89287986543239</v>
      </c>
      <c r="AG358" s="31">
        <f t="shared" si="235"/>
        <v>92.110410468749379</v>
      </c>
      <c r="AH358" s="31">
        <f t="shared" si="213"/>
        <v>-124.39813607469284</v>
      </c>
      <c r="AI358" s="31">
        <f t="shared" si="214"/>
        <v>-89.999965468469412</v>
      </c>
      <c r="AJ358" s="31">
        <f t="shared" si="215"/>
        <v>43.154686129700352</v>
      </c>
      <c r="AK358" s="31">
        <f t="shared" si="216"/>
        <v>89.601533489322421</v>
      </c>
      <c r="AL358" s="32">
        <f t="shared" si="217"/>
        <v>-13.007128224981944</v>
      </c>
      <c r="AM358" s="31">
        <f t="shared" si="218"/>
        <v>-77.074232842530165</v>
      </c>
      <c r="AN358" s="31">
        <f t="shared" si="219"/>
        <v>-2.1401677012250566</v>
      </c>
      <c r="AO358" s="31">
        <f t="shared" si="220"/>
        <v>-77.472664821677157</v>
      </c>
      <c r="AP358" s="30">
        <f t="shared" si="236"/>
        <v>23.609121289162623</v>
      </c>
      <c r="AQ358" s="30">
        <f t="shared" si="237"/>
        <v>-27.95880017344075</v>
      </c>
      <c r="AR358" s="31">
        <f t="shared" si="221"/>
        <v>-34.768163236199385</v>
      </c>
      <c r="AS358" s="33">
        <f t="shared" si="222"/>
        <v>-196.36554468710955</v>
      </c>
      <c r="AT358" s="31">
        <f t="shared" si="223"/>
        <v>5.2266664390758614E-9</v>
      </c>
      <c r="AU358" s="31">
        <f t="shared" si="224"/>
        <v>1.9876634731344754E-3</v>
      </c>
      <c r="AV358" s="32">
        <f t="shared" si="225"/>
        <v>-8.3626477899541314E-12</v>
      </c>
      <c r="AW358" s="31">
        <f t="shared" si="226"/>
        <v>-7.9506538957222947E-5</v>
      </c>
      <c r="AX358" s="34">
        <f t="shared" si="227"/>
        <v>5.2183037912859071E-9</v>
      </c>
      <c r="AY358" s="35">
        <f t="shared" si="228"/>
        <v>1.9081569341772523E-3</v>
      </c>
      <c r="AZ358" s="10">
        <f t="shared" si="229"/>
        <v>-34.768163230981081</v>
      </c>
      <c r="BA358" s="10">
        <f t="shared" si="230"/>
        <v>-196.36363653017537</v>
      </c>
      <c r="BB358" s="10">
        <f t="shared" si="231"/>
        <v>-16.36363653017537</v>
      </c>
      <c r="BC358" s="37"/>
      <c r="BD358" s="46">
        <f t="shared" si="232"/>
        <v>-35</v>
      </c>
      <c r="BE358" s="46">
        <f t="shared" si="233"/>
        <v>-196</v>
      </c>
      <c r="BF358" s="46">
        <f t="shared" si="234"/>
        <v>-16</v>
      </c>
    </row>
    <row r="359" spans="22:58" x14ac:dyDescent="0.3">
      <c r="V359" s="29">
        <v>4.55000000000003</v>
      </c>
      <c r="W359" s="38">
        <f t="shared" si="204"/>
        <v>354813.38923360041</v>
      </c>
      <c r="X359" s="30">
        <f t="shared" si="238"/>
        <v>2.6066753699001226</v>
      </c>
      <c r="Y359" s="31">
        <f t="shared" si="205"/>
        <v>-45.865692484811234</v>
      </c>
      <c r="Z359" s="31">
        <f t="shared" si="206"/>
        <v>-89.708364839047377</v>
      </c>
      <c r="AA359" s="31">
        <f t="shared" si="207"/>
        <v>11.853074435039481</v>
      </c>
      <c r="AB359" s="31">
        <f t="shared" si="208"/>
        <v>-75.198341292636044</v>
      </c>
      <c r="AC359" s="31">
        <f t="shared" si="209"/>
        <v>3.2178094564052806</v>
      </c>
      <c r="AD359" s="31">
        <f t="shared" si="210"/>
        <v>46.337118325437665</v>
      </c>
      <c r="AE359" s="31">
        <f t="shared" si="211"/>
        <v>-28.188133223466348</v>
      </c>
      <c r="AF359" s="31">
        <f t="shared" si="212"/>
        <v>-118.56958780624575</v>
      </c>
      <c r="AG359" s="31">
        <f t="shared" si="235"/>
        <v>92.110410468749379</v>
      </c>
      <c r="AH359" s="31">
        <f t="shared" si="213"/>
        <v>-124.59813607469277</v>
      </c>
      <c r="AI359" s="31">
        <f t="shared" si="214"/>
        <v>-89.999966254503022</v>
      </c>
      <c r="AJ359" s="31">
        <f t="shared" si="215"/>
        <v>43.354676676034856</v>
      </c>
      <c r="AK359" s="31">
        <f t="shared" si="216"/>
        <v>89.610603411915349</v>
      </c>
      <c r="AL359" s="32">
        <f t="shared" si="217"/>
        <v>-13.197336819697604</v>
      </c>
      <c r="AM359" s="31">
        <f t="shared" si="218"/>
        <v>-77.358899311066395</v>
      </c>
      <c r="AN359" s="31">
        <f t="shared" si="219"/>
        <v>-2.330385749606144</v>
      </c>
      <c r="AO359" s="31">
        <f t="shared" si="220"/>
        <v>-77.748262153654068</v>
      </c>
      <c r="AP359" s="30">
        <f t="shared" si="236"/>
        <v>23.609121289162623</v>
      </c>
      <c r="AQ359" s="30">
        <f t="shared" si="237"/>
        <v>-27.95880017344075</v>
      </c>
      <c r="AR359" s="31">
        <f t="shared" si="221"/>
        <v>-34.868197857350623</v>
      </c>
      <c r="AS359" s="33">
        <f t="shared" si="222"/>
        <v>-196.31784995989983</v>
      </c>
      <c r="AT359" s="31">
        <f t="shared" si="223"/>
        <v>5.4729903896706506E-9</v>
      </c>
      <c r="AU359" s="31">
        <f t="shared" si="224"/>
        <v>2.0339621030324791E-3</v>
      </c>
      <c r="AV359" s="32">
        <f t="shared" si="225"/>
        <v>-8.7560933963082599E-12</v>
      </c>
      <c r="AW359" s="31">
        <f t="shared" si="226"/>
        <v>-8.1358484155420551E-5</v>
      </c>
      <c r="AX359" s="34">
        <f t="shared" si="227"/>
        <v>5.4642342962743425E-9</v>
      </c>
      <c r="AY359" s="35">
        <f t="shared" si="228"/>
        <v>1.9526036188770586E-3</v>
      </c>
      <c r="AZ359" s="10">
        <f t="shared" si="229"/>
        <v>-34.868197851886386</v>
      </c>
      <c r="BA359" s="10">
        <f t="shared" si="230"/>
        <v>-196.31589735628094</v>
      </c>
      <c r="BB359" s="10">
        <f t="shared" si="231"/>
        <v>-16.315897356280942</v>
      </c>
      <c r="BC359" s="37"/>
      <c r="BD359" s="46">
        <f t="shared" si="232"/>
        <v>-35</v>
      </c>
      <c r="BE359" s="46">
        <f t="shared" si="233"/>
        <v>-196</v>
      </c>
      <c r="BF359" s="46">
        <f t="shared" si="234"/>
        <v>-16</v>
      </c>
    </row>
    <row r="360" spans="22:58" x14ac:dyDescent="0.3">
      <c r="V360" s="29">
        <v>4.5600000000000298</v>
      </c>
      <c r="W360" s="36">
        <f t="shared" si="204"/>
        <v>363078.05477012682</v>
      </c>
      <c r="X360" s="30">
        <f t="shared" si="238"/>
        <v>2.6066753699001226</v>
      </c>
      <c r="Y360" s="31">
        <f t="shared" si="205"/>
        <v>-46.065687420745014</v>
      </c>
      <c r="Z360" s="31">
        <f t="shared" si="206"/>
        <v>-89.715003155004311</v>
      </c>
      <c r="AA360" s="31">
        <f t="shared" si="207"/>
        <v>12.040298297509167</v>
      </c>
      <c r="AB360" s="31">
        <f t="shared" si="208"/>
        <v>-75.520952255229687</v>
      </c>
      <c r="AC360" s="31">
        <f t="shared" si="209"/>
        <v>3.3236230482461941</v>
      </c>
      <c r="AD360" s="31">
        <f t="shared" si="210"/>
        <v>46.995630149631644</v>
      </c>
      <c r="AE360" s="31">
        <f t="shared" si="211"/>
        <v>-28.095090705089529</v>
      </c>
      <c r="AF360" s="31">
        <f t="shared" si="212"/>
        <v>-118.24032526060236</v>
      </c>
      <c r="AG360" s="31">
        <f t="shared" si="235"/>
        <v>92.110410468749379</v>
      </c>
      <c r="AH360" s="31">
        <f t="shared" si="213"/>
        <v>-124.79813607469271</v>
      </c>
      <c r="AI360" s="31">
        <f t="shared" si="214"/>
        <v>-89.999967022644299</v>
      </c>
      <c r="AJ360" s="31">
        <f t="shared" si="215"/>
        <v>43.554667647835188</v>
      </c>
      <c r="AK360" s="31">
        <f t="shared" si="216"/>
        <v>89.619466896722386</v>
      </c>
      <c r="AL360" s="32">
        <f t="shared" si="217"/>
        <v>-13.387965447782316</v>
      </c>
      <c r="AM360" s="31">
        <f t="shared" si="218"/>
        <v>-77.637700344791412</v>
      </c>
      <c r="AN360" s="31">
        <f t="shared" si="219"/>
        <v>-2.521023405890455</v>
      </c>
      <c r="AO360" s="31">
        <f t="shared" si="220"/>
        <v>-78.018200470713325</v>
      </c>
      <c r="AP360" s="30">
        <f t="shared" si="236"/>
        <v>23.609121289162623</v>
      </c>
      <c r="AQ360" s="30">
        <f t="shared" si="237"/>
        <v>-27.95880017344075</v>
      </c>
      <c r="AR360" s="31">
        <f t="shared" si="221"/>
        <v>-34.965792995258113</v>
      </c>
      <c r="AS360" s="33">
        <f t="shared" si="222"/>
        <v>-196.25852573131567</v>
      </c>
      <c r="AT360" s="31">
        <f t="shared" si="223"/>
        <v>5.7309248429481035E-9</v>
      </c>
      <c r="AU360" s="31">
        <f t="shared" si="224"/>
        <v>2.0813391665565561E-3</v>
      </c>
      <c r="AV360" s="32">
        <f t="shared" si="225"/>
        <v>-9.168825551993492E-12</v>
      </c>
      <c r="AW360" s="31">
        <f t="shared" si="226"/>
        <v>-8.3253566698823973E-5</v>
      </c>
      <c r="AX360" s="34">
        <f t="shared" si="227"/>
        <v>5.7217560173961102E-9</v>
      </c>
      <c r="AY360" s="35">
        <f t="shared" si="228"/>
        <v>1.9980855998577322E-3</v>
      </c>
      <c r="AZ360" s="10">
        <f t="shared" si="229"/>
        <v>-34.965792989536354</v>
      </c>
      <c r="BA360" s="10">
        <f t="shared" si="230"/>
        <v>-196.25652764571581</v>
      </c>
      <c r="BB360" s="10">
        <f t="shared" si="231"/>
        <v>-16.256527645715806</v>
      </c>
      <c r="BC360" s="48"/>
      <c r="BD360" s="46">
        <f t="shared" si="232"/>
        <v>-35</v>
      </c>
      <c r="BE360" s="46">
        <f t="shared" si="233"/>
        <v>-196</v>
      </c>
      <c r="BF360" s="46">
        <f t="shared" si="234"/>
        <v>-16</v>
      </c>
    </row>
    <row r="361" spans="22:58" x14ac:dyDescent="0.3">
      <c r="V361" s="29">
        <v>4.5700000000000296</v>
      </c>
      <c r="W361" s="38">
        <f t="shared" ref="W361:W424" si="239">10*10^V361</f>
        <v>371535.22909719788</v>
      </c>
      <c r="X361" s="30">
        <f t="shared" si="238"/>
        <v>2.6066753699001226</v>
      </c>
      <c r="Y361" s="31">
        <f t="shared" ref="Y361:Y424" si="240">20*LOG(1/SQRT((W361/fp)^2+1))</f>
        <v>-46.26568258459379</v>
      </c>
      <c r="Z361" s="31">
        <f t="shared" ref="Z361:Z424" si="241">-180/PI()*ATAN(W361/fp)</f>
        <v>-89.721490371835401</v>
      </c>
      <c r="AA361" s="31">
        <f t="shared" ref="AA361:AA424" si="242">20*LOG(SQRT((W361/fzRHP)^2+1))</f>
        <v>12.228061994776008</v>
      </c>
      <c r="AB361" s="31">
        <f t="shared" ref="AB361:AB424" si="243">-180/PI()*ATAN(W361/fzRHP)</f>
        <v>-75.837128802388051</v>
      </c>
      <c r="AC361" s="31">
        <f t="shared" ref="AC361:AC424" si="244">20*LOG(SQRT((W361/fzESR)^2+1))</f>
        <v>3.4317278701970784</v>
      </c>
      <c r="AD361" s="31">
        <f t="shared" ref="AD361:AD424" si="245">180/PI()*ATAN(W361/fzESR)</f>
        <v>47.653087562219255</v>
      </c>
      <c r="AE361" s="31">
        <f t="shared" ref="AE361:AE424" si="246">X361+Y361+AA361+AC361</f>
        <v>-27.999217349720581</v>
      </c>
      <c r="AF361" s="31">
        <f t="shared" ref="AF361:AF424" si="247">Z361+AB361+AD361</f>
        <v>-117.9055316120042</v>
      </c>
      <c r="AG361" s="31">
        <f t="shared" si="235"/>
        <v>92.110410468749379</v>
      </c>
      <c r="AH361" s="31">
        <f t="shared" ref="AH361:AH424" si="248">20*LOG(1/SQRT((W361/fp_comp1)^2+1))</f>
        <v>-124.99813607469262</v>
      </c>
      <c r="AI361" s="31">
        <f t="shared" ref="AI361:AI424" si="249">-180/PI()*ATAN(W361/fp_comp1)</f>
        <v>-89.999967773300554</v>
      </c>
      <c r="AJ361" s="31">
        <f t="shared" ref="AJ361:AJ424" si="250">20*LOG(SQRT((W361/fz_comp)^2+1))</f>
        <v>43.754659025953913</v>
      </c>
      <c r="AK361" s="31">
        <f t="shared" ref="AK361:AK424" si="251">180/PI()*ATAN(W361/fz_comp)</f>
        <v>89.628128641582663</v>
      </c>
      <c r="AL361" s="32">
        <f t="shared" ref="AL361:AL424" si="252">20*LOG(1/SQRT((W361/fp_comp2)^2+1))</f>
        <v>-13.578996940299405</v>
      </c>
      <c r="AM361" s="31">
        <f t="shared" ref="AM361:AM424" si="253">-180/PI()*ATAN(W361/fp_comp2)</f>
        <v>-77.910730932198746</v>
      </c>
      <c r="AN361" s="31">
        <f t="shared" ref="AN361:AN424" si="254">AG361+AH361+AJ361+AL361</f>
        <v>-2.7120635202887371</v>
      </c>
      <c r="AO361" s="31">
        <f t="shared" ref="AO361:AO424" si="255">AI361+AK361+AM361</f>
        <v>-78.282570063916637</v>
      </c>
      <c r="AP361" s="30">
        <f t="shared" si="236"/>
        <v>23.609121289162623</v>
      </c>
      <c r="AQ361" s="30">
        <f t="shared" si="237"/>
        <v>-27.95880017344075</v>
      </c>
      <c r="AR361" s="31">
        <f t="shared" ref="AR361:AR424" si="256">AE361+AN361+AP361+AQ361</f>
        <v>-35.060959754287445</v>
      </c>
      <c r="AS361" s="33">
        <f t="shared" ref="AS361:AS424" si="257">AF361+AO361</f>
        <v>-196.18810167592085</v>
      </c>
      <c r="AT361" s="31">
        <f t="shared" ref="AT361:AT424" si="258">20*LOG(SQRT((W361/fz_ff)^2+1))</f>
        <v>6.0010156082528764E-9</v>
      </c>
      <c r="AU361" s="31">
        <f t="shared" ref="AU361:AU424" si="259">180/PI()*ATAN(W361/fz_ff)</f>
        <v>2.1298197836526335E-3</v>
      </c>
      <c r="AV361" s="32">
        <f t="shared" ref="AV361:AV424" si="260">20*LOG(1/SQRT((W361/fp_ff)^2+1))</f>
        <v>-9.6008442570098328E-12</v>
      </c>
      <c r="AW361" s="31">
        <f t="shared" ref="AW361:AW424" si="261">-180/PI()*ATAN(W361/fp_ff)</f>
        <v>-8.5192791385281925E-5</v>
      </c>
      <c r="AX361" s="34">
        <f t="shared" ref="AX361:AX424" si="262">AT361+AV361</f>
        <v>5.9914147639958666E-9</v>
      </c>
      <c r="AY361" s="35">
        <f t="shared" ref="AY361:AY424" si="263">AU361+AW361</f>
        <v>2.0446269922673515E-3</v>
      </c>
      <c r="AZ361" s="10">
        <f t="shared" ref="AZ361:AZ424" si="264">AR361+AX361</f>
        <v>-35.060959748296028</v>
      </c>
      <c r="BA361" s="10">
        <f t="shared" ref="BA361:BA424" si="265">AS361+AY361</f>
        <v>-196.18605704892857</v>
      </c>
      <c r="BB361" s="10">
        <f t="shared" ref="BB361:BB424" si="266">BA361+180</f>
        <v>-16.186057048928575</v>
      </c>
      <c r="BC361" s="37"/>
      <c r="BD361" s="46">
        <f t="shared" ref="BD361:BD424" si="267">ROUND(AZ361,0)</f>
        <v>-35</v>
      </c>
      <c r="BE361" s="46">
        <f t="shared" ref="BE361:BE424" si="268">ROUND(BA361,0)</f>
        <v>-196</v>
      </c>
      <c r="BF361" s="46">
        <f t="shared" ref="BF361:BF424" si="269">ROUND(BB361,0)</f>
        <v>-16</v>
      </c>
    </row>
    <row r="362" spans="22:58" x14ac:dyDescent="0.3">
      <c r="V362" s="29">
        <v>4.5800000000000303</v>
      </c>
      <c r="W362" s="38">
        <f t="shared" si="239"/>
        <v>380189.39632058778</v>
      </c>
      <c r="X362" s="30">
        <f t="shared" si="238"/>
        <v>2.6066753699001226</v>
      </c>
      <c r="Y362" s="31">
        <f t="shared" si="240"/>
        <v>-46.465677966100223</v>
      </c>
      <c r="Z362" s="31">
        <f t="shared" si="241"/>
        <v>-89.727829928483189</v>
      </c>
      <c r="AA362" s="31">
        <f t="shared" si="242"/>
        <v>12.416344144819764</v>
      </c>
      <c r="AB362" s="31">
        <f t="shared" si="243"/>
        <v>-76.146961517237386</v>
      </c>
      <c r="AC362" s="31">
        <f t="shared" si="244"/>
        <v>3.542115388633805</v>
      </c>
      <c r="AD362" s="31">
        <f t="shared" si="245"/>
        <v>48.309146669606619</v>
      </c>
      <c r="AE362" s="31">
        <f t="shared" si="246"/>
        <v>-27.900543062746529</v>
      </c>
      <c r="AF362" s="31">
        <f t="shared" si="247"/>
        <v>-117.56564477611396</v>
      </c>
      <c r="AG362" s="31">
        <f t="shared" si="235"/>
        <v>92.110410468749379</v>
      </c>
      <c r="AH362" s="31">
        <f t="shared" si="248"/>
        <v>-125.19813607469258</v>
      </c>
      <c r="AI362" s="31">
        <f t="shared" si="249"/>
        <v>-89.999968506869791</v>
      </c>
      <c r="AJ362" s="31">
        <f t="shared" si="250"/>
        <v>43.954650792105255</v>
      </c>
      <c r="AK362" s="31">
        <f t="shared" si="251"/>
        <v>89.636593237483382</v>
      </c>
      <c r="AL362" s="32">
        <f t="shared" si="252"/>
        <v>-13.770414758387432</v>
      </c>
      <c r="AM362" s="31">
        <f t="shared" si="253"/>
        <v>-78.178086215208552</v>
      </c>
      <c r="AN362" s="31">
        <f t="shared" si="254"/>
        <v>-2.9034895722253822</v>
      </c>
      <c r="AO362" s="31">
        <f t="shared" si="255"/>
        <v>-78.541461484594961</v>
      </c>
      <c r="AP362" s="30">
        <f t="shared" si="236"/>
        <v>23.609121289162623</v>
      </c>
      <c r="AQ362" s="30">
        <f t="shared" si="237"/>
        <v>-27.95880017344075</v>
      </c>
      <c r="AR362" s="31">
        <f t="shared" si="256"/>
        <v>-35.153711519250038</v>
      </c>
      <c r="AS362" s="33">
        <f t="shared" si="257"/>
        <v>-196.10710626070892</v>
      </c>
      <c r="AT362" s="31">
        <f t="shared" si="258"/>
        <v>6.2838335674436237E-9</v>
      </c>
      <c r="AU362" s="31">
        <f t="shared" si="259"/>
        <v>2.1794296593853463E-3</v>
      </c>
      <c r="AV362" s="32">
        <f t="shared" si="260"/>
        <v>-1.005407816629039E-11</v>
      </c>
      <c r="AW362" s="31">
        <f t="shared" si="261"/>
        <v>-8.7177186417392315E-5</v>
      </c>
      <c r="AX362" s="34">
        <f t="shared" si="262"/>
        <v>6.2737794892773335E-9</v>
      </c>
      <c r="AY362" s="35">
        <f t="shared" si="263"/>
        <v>2.092252472967954E-3</v>
      </c>
      <c r="AZ362" s="10">
        <f t="shared" si="264"/>
        <v>-35.153711512976258</v>
      </c>
      <c r="BA362" s="10">
        <f t="shared" si="265"/>
        <v>-196.10501400823594</v>
      </c>
      <c r="BB362" s="10">
        <f t="shared" si="266"/>
        <v>-16.105014008235941</v>
      </c>
      <c r="BC362" s="37"/>
      <c r="BD362" s="46">
        <f t="shared" si="267"/>
        <v>-35</v>
      </c>
      <c r="BE362" s="46">
        <f t="shared" si="268"/>
        <v>-196</v>
      </c>
      <c r="BF362" s="46">
        <f t="shared" si="269"/>
        <v>-16</v>
      </c>
    </row>
    <row r="363" spans="22:58" x14ac:dyDescent="0.3">
      <c r="V363" s="29">
        <v>4.5900000000000301</v>
      </c>
      <c r="W363" s="36">
        <f t="shared" si="239"/>
        <v>389045.14499430778</v>
      </c>
      <c r="X363" s="30">
        <f t="shared" si="238"/>
        <v>2.6066753699001226</v>
      </c>
      <c r="Y363" s="31">
        <f t="shared" si="240"/>
        <v>-46.665673555468523</v>
      </c>
      <c r="Z363" s="31">
        <f t="shared" si="241"/>
        <v>-89.734025185643262</v>
      </c>
      <c r="AA363" s="31">
        <f t="shared" si="242"/>
        <v>12.605124093620297</v>
      </c>
      <c r="AB363" s="31">
        <f t="shared" si="243"/>
        <v>-76.450542164754864</v>
      </c>
      <c r="AC363" s="31">
        <f t="shared" si="244"/>
        <v>3.6547747129079111</v>
      </c>
      <c r="AD363" s="31">
        <f t="shared" si="245"/>
        <v>48.963467243902556</v>
      </c>
      <c r="AE363" s="31">
        <f t="shared" si="246"/>
        <v>-27.799099379040189</v>
      </c>
      <c r="AF363" s="31">
        <f t="shared" si="247"/>
        <v>-117.22110010649558</v>
      </c>
      <c r="AG363" s="31">
        <f t="shared" si="235"/>
        <v>92.110410468749379</v>
      </c>
      <c r="AH363" s="31">
        <f t="shared" si="248"/>
        <v>-125.39813607469253</v>
      </c>
      <c r="AI363" s="31">
        <f t="shared" si="249"/>
        <v>-89.999969223740976</v>
      </c>
      <c r="AJ363" s="31">
        <f t="shared" si="250"/>
        <v>44.154642928826263</v>
      </c>
      <c r="AK363" s="31">
        <f t="shared" si="251"/>
        <v>89.644865170986492</v>
      </c>
      <c r="AL363" s="32">
        <f t="shared" si="252"/>
        <v>-13.962202976227896</v>
      </c>
      <c r="AM363" s="31">
        <f t="shared" si="253"/>
        <v>-78.43986135693585</v>
      </c>
      <c r="AN363" s="31">
        <f t="shared" si="254"/>
        <v>-3.095285653344785</v>
      </c>
      <c r="AO363" s="31">
        <f t="shared" si="255"/>
        <v>-78.794965409690334</v>
      </c>
      <c r="AP363" s="30">
        <f t="shared" si="236"/>
        <v>23.609121289162623</v>
      </c>
      <c r="AQ363" s="30">
        <f t="shared" si="237"/>
        <v>-27.95880017344075</v>
      </c>
      <c r="AR363" s="31">
        <f t="shared" si="256"/>
        <v>-35.244063916663102</v>
      </c>
      <c r="AS363" s="33">
        <f t="shared" si="257"/>
        <v>-196.0160655161859</v>
      </c>
      <c r="AT363" s="31">
        <f t="shared" si="258"/>
        <v>6.5799823895127058E-9</v>
      </c>
      <c r="AU363" s="31">
        <f t="shared" si="259"/>
        <v>2.230195097567163E-3</v>
      </c>
      <c r="AV363" s="32">
        <f t="shared" si="260"/>
        <v>-1.0526598624902062E-11</v>
      </c>
      <c r="AW363" s="31">
        <f t="shared" si="261"/>
        <v>-8.9207803947667256E-5</v>
      </c>
      <c r="AX363" s="34">
        <f t="shared" si="262"/>
        <v>6.5694557908878037E-9</v>
      </c>
      <c r="AY363" s="35">
        <f t="shared" si="263"/>
        <v>2.1409872936194959E-3</v>
      </c>
      <c r="AZ363" s="10">
        <f t="shared" si="264"/>
        <v>-35.244063910093644</v>
      </c>
      <c r="BA363" s="10">
        <f t="shared" si="265"/>
        <v>-196.01392452889229</v>
      </c>
      <c r="BB363" s="10">
        <f t="shared" si="266"/>
        <v>-16.013924528892289</v>
      </c>
      <c r="BC363" s="48"/>
      <c r="BD363" s="46">
        <f t="shared" si="267"/>
        <v>-35</v>
      </c>
      <c r="BE363" s="46">
        <f t="shared" si="268"/>
        <v>-196</v>
      </c>
      <c r="BF363" s="46">
        <f t="shared" si="269"/>
        <v>-16</v>
      </c>
    </row>
    <row r="364" spans="22:58" x14ac:dyDescent="0.3">
      <c r="V364" s="29">
        <v>4.6000000000000298</v>
      </c>
      <c r="W364" s="38">
        <f t="shared" si="239"/>
        <v>398107.17055352498</v>
      </c>
      <c r="X364" s="30">
        <f t="shared" si="238"/>
        <v>2.6066753699001226</v>
      </c>
      <c r="Y364" s="31">
        <f t="shared" si="240"/>
        <v>-46.865669343343761</v>
      </c>
      <c r="Z364" s="31">
        <f t="shared" si="241"/>
        <v>-89.740079427543179</v>
      </c>
      <c r="AA364" s="31">
        <f t="shared" si="242"/>
        <v>12.794381900370066</v>
      </c>
      <c r="AB364" s="31">
        <f t="shared" si="243"/>
        <v>-76.747963496259956</v>
      </c>
      <c r="AC364" s="31">
        <f t="shared" si="244"/>
        <v>3.7696926407321518</v>
      </c>
      <c r="AD364" s="31">
        <f t="shared" si="245"/>
        <v>49.615713588727402</v>
      </c>
      <c r="AE364" s="31">
        <f t="shared" si="246"/>
        <v>-27.694919432341418</v>
      </c>
      <c r="AF364" s="31">
        <f t="shared" si="247"/>
        <v>-116.87232933507573</v>
      </c>
      <c r="AG364" s="31">
        <f t="shared" si="235"/>
        <v>92.110410468749379</v>
      </c>
      <c r="AH364" s="31">
        <f t="shared" si="248"/>
        <v>-125.59813607469246</v>
      </c>
      <c r="AI364" s="31">
        <f t="shared" si="249"/>
        <v>-89.999969924294149</v>
      </c>
      <c r="AJ364" s="31">
        <f t="shared" si="250"/>
        <v>44.354635419439816</v>
      </c>
      <c r="AK364" s="31">
        <f t="shared" si="251"/>
        <v>89.652948826600522</v>
      </c>
      <c r="AL364" s="32">
        <f t="shared" si="252"/>
        <v>-14.154346263929815</v>
      </c>
      <c r="AM364" s="31">
        <f t="shared" si="253"/>
        <v>-78.696151418533191</v>
      </c>
      <c r="AN364" s="31">
        <f t="shared" si="254"/>
        <v>-3.2874364504330824</v>
      </c>
      <c r="AO364" s="31">
        <f t="shared" si="255"/>
        <v>-79.043172516226818</v>
      </c>
      <c r="AP364" s="30">
        <f t="shared" si="236"/>
        <v>23.609121289162623</v>
      </c>
      <c r="AQ364" s="30">
        <f t="shared" si="237"/>
        <v>-27.95880017344075</v>
      </c>
      <c r="AR364" s="31">
        <f t="shared" si="256"/>
        <v>-35.332034767052626</v>
      </c>
      <c r="AS364" s="33">
        <f t="shared" si="257"/>
        <v>-195.91550185130257</v>
      </c>
      <c r="AT364" s="31">
        <f t="shared" si="258"/>
        <v>6.8900869586565903E-9</v>
      </c>
      <c r="AU364" s="31">
        <f t="shared" si="259"/>
        <v>2.2821430147050513E-3</v>
      </c>
      <c r="AV364" s="32">
        <f t="shared" si="260"/>
        <v>-1.1024191597644174E-11</v>
      </c>
      <c r="AW364" s="31">
        <f t="shared" si="261"/>
        <v>-9.1285720636399801E-5</v>
      </c>
      <c r="AX364" s="34">
        <f t="shared" si="262"/>
        <v>6.8790627670589458E-9</v>
      </c>
      <c r="AY364" s="35">
        <f t="shared" si="263"/>
        <v>2.1908572940686514E-3</v>
      </c>
      <c r="AZ364" s="10">
        <f t="shared" si="264"/>
        <v>-35.332034760173563</v>
      </c>
      <c r="BA364" s="10">
        <f t="shared" si="265"/>
        <v>-195.9133109940085</v>
      </c>
      <c r="BB364" s="10">
        <f t="shared" si="266"/>
        <v>-15.913310994008498</v>
      </c>
      <c r="BC364" s="37"/>
      <c r="BD364" s="46">
        <f t="shared" si="267"/>
        <v>-35</v>
      </c>
      <c r="BE364" s="46">
        <f t="shared" si="268"/>
        <v>-196</v>
      </c>
      <c r="BF364" s="46">
        <f t="shared" si="269"/>
        <v>-16</v>
      </c>
    </row>
    <row r="365" spans="22:58" x14ac:dyDescent="0.3">
      <c r="V365" s="29">
        <v>4.6100000000000296</v>
      </c>
      <c r="W365" s="38">
        <f t="shared" si="239"/>
        <v>407380.27780414105</v>
      </c>
      <c r="X365" s="30">
        <f t="shared" si="238"/>
        <v>2.6066753699001226</v>
      </c>
      <c r="Y365" s="31">
        <f t="shared" si="240"/>
        <v>-47.065665320792021</v>
      </c>
      <c r="Z365" s="31">
        <f t="shared" si="241"/>
        <v>-89.74599586368106</v>
      </c>
      <c r="AA365" s="31">
        <f t="shared" si="242"/>
        <v>12.984098322078236</v>
      </c>
      <c r="AB365" s="31">
        <f t="shared" si="243"/>
        <v>-77.039319065081244</v>
      </c>
      <c r="AC365" s="31">
        <f t="shared" si="244"/>
        <v>3.8868537127611011</v>
      </c>
      <c r="AD365" s="31">
        <f t="shared" si="245"/>
        <v>50.265555376445697</v>
      </c>
      <c r="AE365" s="31">
        <f t="shared" si="246"/>
        <v>-27.58803791605256</v>
      </c>
      <c r="AF365" s="31">
        <f t="shared" si="247"/>
        <v>-116.51975955231663</v>
      </c>
      <c r="AG365" s="31">
        <f t="shared" si="235"/>
        <v>92.110410468749379</v>
      </c>
      <c r="AH365" s="31">
        <f t="shared" si="248"/>
        <v>-125.79813607469241</v>
      </c>
      <c r="AI365" s="31">
        <f t="shared" si="249"/>
        <v>-89.99997060890081</v>
      </c>
      <c r="AJ365" s="31">
        <f t="shared" si="250"/>
        <v>44.554628248019327</v>
      </c>
      <c r="AK365" s="31">
        <f t="shared" si="251"/>
        <v>89.660848489098697</v>
      </c>
      <c r="AL365" s="32">
        <f t="shared" si="252"/>
        <v>-14.346829870392181</v>
      </c>
      <c r="AM365" s="31">
        <f t="shared" si="253"/>
        <v>-78.947051244732435</v>
      </c>
      <c r="AN365" s="31">
        <f t="shared" si="254"/>
        <v>-3.4799272283158835</v>
      </c>
      <c r="AO365" s="31">
        <f t="shared" si="255"/>
        <v>-79.286173364534548</v>
      </c>
      <c r="AP365" s="30">
        <f t="shared" si="236"/>
        <v>23.609121289162623</v>
      </c>
      <c r="AQ365" s="30">
        <f t="shared" si="237"/>
        <v>-27.95880017344075</v>
      </c>
      <c r="AR365" s="31">
        <f t="shared" si="256"/>
        <v>-35.417644028646571</v>
      </c>
      <c r="AS365" s="33">
        <f t="shared" si="257"/>
        <v>-195.80593291685119</v>
      </c>
      <c r="AT365" s="31">
        <f t="shared" si="258"/>
        <v>7.2148068748603583E-9</v>
      </c>
      <c r="AU365" s="31">
        <f t="shared" si="259"/>
        <v>2.3353009542719499E-3</v>
      </c>
      <c r="AV365" s="32">
        <f t="shared" si="260"/>
        <v>-1.1544928429583626E-11</v>
      </c>
      <c r="AW365" s="31">
        <f t="shared" si="261"/>
        <v>-9.3412038222522809E-5</v>
      </c>
      <c r="AX365" s="34">
        <f t="shared" si="262"/>
        <v>7.2032619464307744E-9</v>
      </c>
      <c r="AY365" s="35">
        <f t="shared" si="263"/>
        <v>2.2418889160494269E-3</v>
      </c>
      <c r="AZ365" s="10">
        <f t="shared" si="264"/>
        <v>-35.417644021443309</v>
      </c>
      <c r="BA365" s="10">
        <f t="shared" si="265"/>
        <v>-195.80369102793514</v>
      </c>
      <c r="BB365" s="10">
        <f t="shared" si="266"/>
        <v>-15.803691027935145</v>
      </c>
      <c r="BC365" s="37"/>
      <c r="BD365" s="46">
        <f t="shared" si="267"/>
        <v>-35</v>
      </c>
      <c r="BE365" s="46">
        <f t="shared" si="268"/>
        <v>-196</v>
      </c>
      <c r="BF365" s="46">
        <f t="shared" si="269"/>
        <v>-16</v>
      </c>
    </row>
    <row r="366" spans="22:58" x14ac:dyDescent="0.3">
      <c r="V366" s="29">
        <v>4.6200000000000303</v>
      </c>
      <c r="W366" s="36">
        <f t="shared" si="239"/>
        <v>416869.38347036514</v>
      </c>
      <c r="X366" s="30">
        <f t="shared" si="238"/>
        <v>2.6066753699001226</v>
      </c>
      <c r="Y366" s="31">
        <f t="shared" si="240"/>
        <v>-47.265661479281476</v>
      </c>
      <c r="Z366" s="31">
        <f t="shared" si="241"/>
        <v>-89.751777630524629</v>
      </c>
      <c r="AA366" s="31">
        <f t="shared" si="242"/>
        <v>13.174254797671425</v>
      </c>
      <c r="AB366" s="31">
        <f t="shared" si="243"/>
        <v>-77.324703053096755</v>
      </c>
      <c r="AC366" s="31">
        <f t="shared" si="244"/>
        <v>4.0062402758921571</v>
      </c>
      <c r="AD366" s="31">
        <f t="shared" si="245"/>
        <v>50.912668451891861</v>
      </c>
      <c r="AE366" s="31">
        <f t="shared" si="246"/>
        <v>-27.478491035817772</v>
      </c>
      <c r="AF366" s="31">
        <f t="shared" si="247"/>
        <v>-116.16381223172952</v>
      </c>
      <c r="AG366" s="31">
        <f t="shared" si="235"/>
        <v>92.110410468749379</v>
      </c>
      <c r="AH366" s="31">
        <f t="shared" si="248"/>
        <v>-125.99813607469237</v>
      </c>
      <c r="AI366" s="31">
        <f t="shared" si="249"/>
        <v>-89.999971277923891</v>
      </c>
      <c r="AJ366" s="31">
        <f t="shared" si="250"/>
        <v>44.754621399354882</v>
      </c>
      <c r="AK366" s="31">
        <f t="shared" si="251"/>
        <v>89.668568345784593</v>
      </c>
      <c r="AL366" s="32">
        <f t="shared" si="252"/>
        <v>-14.539639606200074</v>
      </c>
      <c r="AM366" s="31">
        <f t="shared" si="253"/>
        <v>-79.192655357710223</v>
      </c>
      <c r="AN366" s="31">
        <f t="shared" si="254"/>
        <v>-3.6727438127881822</v>
      </c>
      <c r="AO366" s="31">
        <f t="shared" si="255"/>
        <v>-79.524058289849521</v>
      </c>
      <c r="AP366" s="30">
        <f t="shared" si="236"/>
        <v>23.609121289162623</v>
      </c>
      <c r="AQ366" s="30">
        <f t="shared" si="237"/>
        <v>-27.95880017344075</v>
      </c>
      <c r="AR366" s="31">
        <f t="shared" si="256"/>
        <v>-35.500913732884079</v>
      </c>
      <c r="AS366" s="33">
        <f t="shared" si="257"/>
        <v>-195.68787052157904</v>
      </c>
      <c r="AT366" s="31">
        <f t="shared" si="258"/>
        <v>7.5548306679328888E-9</v>
      </c>
      <c r="AU366" s="31">
        <f t="shared" si="259"/>
        <v>2.389697101310683E-3</v>
      </c>
      <c r="AV366" s="32">
        <f t="shared" si="260"/>
        <v>-1.208880912072042E-11</v>
      </c>
      <c r="AW366" s="31">
        <f t="shared" si="261"/>
        <v>-9.5587884107765721E-5</v>
      </c>
      <c r="AX366" s="34">
        <f t="shared" si="262"/>
        <v>7.5427418588121682E-9</v>
      </c>
      <c r="AY366" s="35">
        <f t="shared" si="263"/>
        <v>2.2941092172029174E-3</v>
      </c>
      <c r="AZ366" s="10">
        <f t="shared" si="264"/>
        <v>-35.500913725341334</v>
      </c>
      <c r="BA366" s="10">
        <f t="shared" si="265"/>
        <v>-195.68557641236185</v>
      </c>
      <c r="BB366" s="10">
        <f t="shared" si="266"/>
        <v>-15.685576412361854</v>
      </c>
      <c r="BC366" s="48"/>
      <c r="BD366" s="46">
        <f t="shared" si="267"/>
        <v>-36</v>
      </c>
      <c r="BE366" s="46">
        <f t="shared" si="268"/>
        <v>-196</v>
      </c>
      <c r="BF366" s="46">
        <f t="shared" si="269"/>
        <v>-16</v>
      </c>
    </row>
    <row r="367" spans="22:58" x14ac:dyDescent="0.3">
      <c r="V367" s="29">
        <v>4.6300000000000301</v>
      </c>
      <c r="W367" s="38">
        <f t="shared" si="239"/>
        <v>426579.51880162227</v>
      </c>
      <c r="X367" s="30">
        <f t="shared" si="238"/>
        <v>2.6066753699001226</v>
      </c>
      <c r="Y367" s="31">
        <f t="shared" si="240"/>
        <v>-47.465657810664183</v>
      </c>
      <c r="Z367" s="31">
        <f t="shared" si="241"/>
        <v>-89.757427793171971</v>
      </c>
      <c r="AA367" s="31">
        <f t="shared" si="242"/>
        <v>13.364833431687909</v>
      </c>
      <c r="AB367" s="31">
        <f t="shared" si="243"/>
        <v>-77.604210107824187</v>
      </c>
      <c r="AC367" s="31">
        <f t="shared" si="244"/>
        <v>4.1278325547435664</v>
      </c>
      <c r="AD367" s="31">
        <f t="shared" si="245"/>
        <v>51.556735598041328</v>
      </c>
      <c r="AE367" s="31">
        <f t="shared" si="246"/>
        <v>-27.366316454332583</v>
      </c>
      <c r="AF367" s="31">
        <f t="shared" si="247"/>
        <v>-115.80490230295483</v>
      </c>
      <c r="AG367" s="31">
        <f t="shared" si="235"/>
        <v>92.110410468749379</v>
      </c>
      <c r="AH367" s="31">
        <f t="shared" si="248"/>
        <v>-126.19813607469231</v>
      </c>
      <c r="AI367" s="31">
        <f t="shared" si="249"/>
        <v>-89.999971931718164</v>
      </c>
      <c r="AJ367" s="31">
        <f t="shared" si="250"/>
        <v>44.954614858921005</v>
      </c>
      <c r="AK367" s="31">
        <f t="shared" si="251"/>
        <v>89.676112488706565</v>
      </c>
      <c r="AL367" s="32">
        <f t="shared" si="252"/>
        <v>-14.732761826604243</v>
      </c>
      <c r="AM367" s="31">
        <f t="shared" si="253"/>
        <v>-79.433057858903268</v>
      </c>
      <c r="AN367" s="31">
        <f t="shared" si="254"/>
        <v>-3.8658725736261736</v>
      </c>
      <c r="AO367" s="31">
        <f t="shared" si="255"/>
        <v>-79.756917301914868</v>
      </c>
      <c r="AP367" s="30">
        <f t="shared" si="236"/>
        <v>23.609121289162623</v>
      </c>
      <c r="AQ367" s="30">
        <f t="shared" si="237"/>
        <v>-27.95880017344075</v>
      </c>
      <c r="AR367" s="31">
        <f t="shared" si="256"/>
        <v>-35.581867912236888</v>
      </c>
      <c r="AS367" s="33">
        <f t="shared" si="257"/>
        <v>-195.5618196048697</v>
      </c>
      <c r="AT367" s="31">
        <f t="shared" si="258"/>
        <v>7.9108796548167118E-9</v>
      </c>
      <c r="AU367" s="31">
        <f t="shared" si="259"/>
        <v>2.4453602973780221E-3</v>
      </c>
      <c r="AV367" s="32">
        <f t="shared" si="260"/>
        <v>-1.265776232598767E-11</v>
      </c>
      <c r="AW367" s="31">
        <f t="shared" si="261"/>
        <v>-9.7814411954417067E-5</v>
      </c>
      <c r="AX367" s="34">
        <f t="shared" si="262"/>
        <v>7.8982218924907239E-9</v>
      </c>
      <c r="AY367" s="35">
        <f t="shared" si="263"/>
        <v>2.347545885423605E-3</v>
      </c>
      <c r="AZ367" s="10">
        <f t="shared" si="264"/>
        <v>-35.581867904338665</v>
      </c>
      <c r="BA367" s="10">
        <f t="shared" si="265"/>
        <v>-195.55947205898428</v>
      </c>
      <c r="BB367" s="10">
        <f t="shared" si="266"/>
        <v>-15.559472058984284</v>
      </c>
      <c r="BC367" s="37"/>
      <c r="BD367" s="46">
        <f t="shared" si="267"/>
        <v>-36</v>
      </c>
      <c r="BE367" s="46">
        <f t="shared" si="268"/>
        <v>-196</v>
      </c>
      <c r="BF367" s="46">
        <f t="shared" si="269"/>
        <v>-16</v>
      </c>
    </row>
    <row r="368" spans="22:58" x14ac:dyDescent="0.3">
      <c r="V368" s="29">
        <v>4.6400000000000299</v>
      </c>
      <c r="W368" s="38">
        <f t="shared" si="239"/>
        <v>436515.83224019624</v>
      </c>
      <c r="X368" s="30">
        <f t="shared" si="238"/>
        <v>2.6066753699001226</v>
      </c>
      <c r="Y368" s="31">
        <f t="shared" si="240"/>
        <v>-47.665654307158995</v>
      </c>
      <c r="Z368" s="31">
        <f t="shared" si="241"/>
        <v>-89.762949346974253</v>
      </c>
      <c r="AA368" s="31">
        <f t="shared" si="242"/>
        <v>13.555816977654967</v>
      </c>
      <c r="AB368" s="31">
        <f t="shared" si="243"/>
        <v>-77.877935189720006</v>
      </c>
      <c r="AC368" s="31">
        <f t="shared" si="244"/>
        <v>4.2516087307056258</v>
      </c>
      <c r="AD368" s="31">
        <f t="shared" si="245"/>
        <v>52.197447259510213</v>
      </c>
      <c r="AE368" s="31">
        <f t="shared" si="246"/>
        <v>-27.251553228898278</v>
      </c>
      <c r="AF368" s="31">
        <f t="shared" si="247"/>
        <v>-115.44343727718406</v>
      </c>
      <c r="AG368" s="31">
        <f t="shared" si="235"/>
        <v>92.110410468749379</v>
      </c>
      <c r="AH368" s="31">
        <f t="shared" si="248"/>
        <v>-126.39813607469225</v>
      </c>
      <c r="AI368" s="31">
        <f t="shared" si="249"/>
        <v>-89.999972570630263</v>
      </c>
      <c r="AJ368" s="31">
        <f t="shared" si="250"/>
        <v>45.154608612845955</v>
      </c>
      <c r="AK368" s="31">
        <f t="shared" si="251"/>
        <v>89.683484916822124</v>
      </c>
      <c r="AL368" s="32">
        <f t="shared" si="252"/>
        <v>-14.926183414629177</v>
      </c>
      <c r="AM368" s="31">
        <f t="shared" si="253"/>
        <v>-79.668352338402542</v>
      </c>
      <c r="AN368" s="31">
        <f t="shared" si="254"/>
        <v>-4.0593004077260897</v>
      </c>
      <c r="AO368" s="31">
        <f t="shared" si="255"/>
        <v>-79.984839992210681</v>
      </c>
      <c r="AP368" s="30">
        <f t="shared" si="236"/>
        <v>23.609121289162623</v>
      </c>
      <c r="AQ368" s="30">
        <f t="shared" si="237"/>
        <v>-27.95880017344075</v>
      </c>
      <c r="AR368" s="31">
        <f t="shared" si="256"/>
        <v>-35.660532520902493</v>
      </c>
      <c r="AS368" s="33">
        <f t="shared" si="257"/>
        <v>-195.42827726939475</v>
      </c>
      <c r="AT368" s="31">
        <f t="shared" si="258"/>
        <v>8.2837079395879785E-9</v>
      </c>
      <c r="AU368" s="31">
        <f t="shared" si="259"/>
        <v>2.5023200558369056E-3</v>
      </c>
      <c r="AV368" s="32">
        <f t="shared" si="260"/>
        <v>-1.325371670031849E-11</v>
      </c>
      <c r="AW368" s="31">
        <f t="shared" si="261"/>
        <v>-1.0009280229701321E-4</v>
      </c>
      <c r="AX368" s="34">
        <f t="shared" si="262"/>
        <v>8.2704542228876605E-9</v>
      </c>
      <c r="AY368" s="35">
        <f t="shared" si="263"/>
        <v>2.4022272535398925E-3</v>
      </c>
      <c r="AZ368" s="10">
        <f t="shared" si="264"/>
        <v>-35.660532512632038</v>
      </c>
      <c r="BA368" s="10">
        <f t="shared" si="265"/>
        <v>-195.42587504214123</v>
      </c>
      <c r="BB368" s="10">
        <f t="shared" si="266"/>
        <v>-15.425875042141229</v>
      </c>
      <c r="BC368" s="37"/>
      <c r="BD368" s="46">
        <f t="shared" si="267"/>
        <v>-36</v>
      </c>
      <c r="BE368" s="46">
        <f t="shared" si="268"/>
        <v>-195</v>
      </c>
      <c r="BF368" s="46">
        <f t="shared" si="269"/>
        <v>-15</v>
      </c>
    </row>
    <row r="369" spans="22:58" x14ac:dyDescent="0.3">
      <c r="V369" s="29">
        <v>4.6500000000000297</v>
      </c>
      <c r="W369" s="36">
        <f t="shared" si="239"/>
        <v>446683.59215099411</v>
      </c>
      <c r="X369" s="30">
        <f t="shared" si="238"/>
        <v>2.6066753699001226</v>
      </c>
      <c r="Y369" s="31">
        <f t="shared" si="240"/>
        <v>-47.865650961334865</v>
      </c>
      <c r="Z369" s="31">
        <f t="shared" si="241"/>
        <v>-89.76834521912194</v>
      </c>
      <c r="AA369" s="31">
        <f t="shared" si="242"/>
        <v>13.747188821230951</v>
      </c>
      <c r="AB369" s="31">
        <f t="shared" si="243"/>
        <v>-78.145973429332273</v>
      </c>
      <c r="AC369" s="31">
        <f t="shared" si="244"/>
        <v>4.3775450279084822</v>
      </c>
      <c r="AD369" s="31">
        <f t="shared" si="245"/>
        <v>52.834502220230938</v>
      </c>
      <c r="AE369" s="31">
        <f t="shared" si="246"/>
        <v>-27.134241742295309</v>
      </c>
      <c r="AF369" s="31">
        <f t="shared" si="247"/>
        <v>-115.07981642822327</v>
      </c>
      <c r="AG369" s="31">
        <f t="shared" si="235"/>
        <v>92.110410468749379</v>
      </c>
      <c r="AH369" s="31">
        <f t="shared" si="248"/>
        <v>-126.59813607469221</v>
      </c>
      <c r="AI369" s="31">
        <f t="shared" si="249"/>
        <v>-89.999973194998944</v>
      </c>
      <c r="AJ369" s="31">
        <f t="shared" si="250"/>
        <v>45.35460264788221</v>
      </c>
      <c r="AK369" s="31">
        <f t="shared" si="251"/>
        <v>89.690689538113176</v>
      </c>
      <c r="AL369" s="32">
        <f t="shared" si="252"/>
        <v>-15.119891764348914</v>
      </c>
      <c r="AM369" s="31">
        <f t="shared" si="253"/>
        <v>-79.898631791560405</v>
      </c>
      <c r="AN369" s="31">
        <f t="shared" si="254"/>
        <v>-4.2530147224095316</v>
      </c>
      <c r="AO369" s="31">
        <f t="shared" si="255"/>
        <v>-80.207915448446172</v>
      </c>
      <c r="AP369" s="30">
        <f t="shared" si="236"/>
        <v>23.609121289162623</v>
      </c>
      <c r="AQ369" s="30">
        <f t="shared" si="237"/>
        <v>-27.95880017344075</v>
      </c>
      <c r="AR369" s="31">
        <f t="shared" si="256"/>
        <v>-35.736935348982968</v>
      </c>
      <c r="AS369" s="33">
        <f t="shared" si="257"/>
        <v>-195.28773187666945</v>
      </c>
      <c r="AT369" s="31">
        <f t="shared" si="258"/>
        <v>8.6741062707663167E-9</v>
      </c>
      <c r="AU369" s="31">
        <f t="shared" si="259"/>
        <v>2.5606065775047645E-3</v>
      </c>
      <c r="AV369" s="32">
        <f t="shared" si="260"/>
        <v>-1.3878600898645996E-11</v>
      </c>
      <c r="AW369" s="31">
        <f t="shared" si="261"/>
        <v>-1.0242426316827169E-4</v>
      </c>
      <c r="AX369" s="34">
        <f t="shared" si="262"/>
        <v>8.6602276698676707E-9</v>
      </c>
      <c r="AY369" s="35">
        <f t="shared" si="263"/>
        <v>2.4581823143364928E-3</v>
      </c>
      <c r="AZ369" s="10">
        <f t="shared" si="264"/>
        <v>-35.736935340322738</v>
      </c>
      <c r="BA369" s="10">
        <f t="shared" si="265"/>
        <v>-195.28527369435511</v>
      </c>
      <c r="BB369" s="10">
        <f t="shared" si="266"/>
        <v>-15.285273694355112</v>
      </c>
      <c r="BC369" s="48"/>
      <c r="BD369" s="46">
        <f t="shared" si="267"/>
        <v>-36</v>
      </c>
      <c r="BE369" s="46">
        <f t="shared" si="268"/>
        <v>-195</v>
      </c>
      <c r="BF369" s="46">
        <f t="shared" si="269"/>
        <v>-15</v>
      </c>
    </row>
    <row r="370" spans="22:58" x14ac:dyDescent="0.3">
      <c r="V370" s="29">
        <v>4.6600000000000303</v>
      </c>
      <c r="W370" s="38">
        <f t="shared" si="239"/>
        <v>457088.18961490749</v>
      </c>
      <c r="X370" s="30">
        <f t="shared" si="238"/>
        <v>2.6066753699001226</v>
      </c>
      <c r="Y370" s="31">
        <f t="shared" si="240"/>
        <v>-48.065647766095253</v>
      </c>
      <c r="Z370" s="31">
        <f t="shared" si="241"/>
        <v>-89.773618270194788</v>
      </c>
      <c r="AA370" s="31">
        <f t="shared" si="242"/>
        <v>13.938932963187845</v>
      </c>
      <c r="AB370" s="31">
        <f t="shared" si="243"/>
        <v>-78.408419993944023</v>
      </c>
      <c r="AC370" s="31">
        <f t="shared" si="244"/>
        <v>4.5056158054076727</v>
      </c>
      <c r="AD370" s="31">
        <f t="shared" si="245"/>
        <v>53.467608232150553</v>
      </c>
      <c r="AE370" s="31">
        <f t="shared" si="246"/>
        <v>-27.014423627599612</v>
      </c>
      <c r="AF370" s="31">
        <f t="shared" si="247"/>
        <v>-114.71443003198826</v>
      </c>
      <c r="AG370" s="31">
        <f t="shared" si="235"/>
        <v>92.110410468749379</v>
      </c>
      <c r="AH370" s="31">
        <f t="shared" si="248"/>
        <v>-126.7981360746922</v>
      </c>
      <c r="AI370" s="31">
        <f t="shared" si="249"/>
        <v>-89.999973805155264</v>
      </c>
      <c r="AJ370" s="31">
        <f t="shared" si="250"/>
        <v>45.554596951378421</v>
      </c>
      <c r="AK370" s="31">
        <f t="shared" si="251"/>
        <v>89.697730171653419</v>
      </c>
      <c r="AL370" s="32">
        <f t="shared" si="252"/>
        <v>-15.313874764366357</v>
      </c>
      <c r="AM370" s="31">
        <f t="shared" si="253"/>
        <v>-80.123988542451386</v>
      </c>
      <c r="AN370" s="31">
        <f t="shared" si="254"/>
        <v>-4.4470034189307519</v>
      </c>
      <c r="AO370" s="31">
        <f t="shared" si="255"/>
        <v>-80.426232175953231</v>
      </c>
      <c r="AP370" s="30">
        <f t="shared" si="236"/>
        <v>23.609121289162623</v>
      </c>
      <c r="AQ370" s="30">
        <f t="shared" si="237"/>
        <v>-27.95880017344075</v>
      </c>
      <c r="AR370" s="31">
        <f t="shared" si="256"/>
        <v>-35.811105930808495</v>
      </c>
      <c r="AS370" s="33">
        <f t="shared" si="257"/>
        <v>-195.14066220794149</v>
      </c>
      <c r="AT370" s="31">
        <f t="shared" si="258"/>
        <v>9.0829039699697242E-9</v>
      </c>
      <c r="AU370" s="31">
        <f t="shared" si="259"/>
        <v>2.6202507666664215E-3</v>
      </c>
      <c r="AV370" s="32">
        <f t="shared" si="260"/>
        <v>-1.4532414920970194E-11</v>
      </c>
      <c r="AW370" s="31">
        <f t="shared" si="261"/>
        <v>-1.0481003073960706E-4</v>
      </c>
      <c r="AX370" s="34">
        <f t="shared" si="262"/>
        <v>9.0683715550487538E-9</v>
      </c>
      <c r="AY370" s="35">
        <f t="shared" si="263"/>
        <v>2.5154407359268146E-3</v>
      </c>
      <c r="AZ370" s="10">
        <f t="shared" si="264"/>
        <v>-35.811105921740122</v>
      </c>
      <c r="BA370" s="10">
        <f t="shared" si="265"/>
        <v>-195.13814676720557</v>
      </c>
      <c r="BB370" s="10">
        <f t="shared" si="266"/>
        <v>-15.138146767205569</v>
      </c>
      <c r="BC370" s="37"/>
      <c r="BD370" s="46">
        <f t="shared" si="267"/>
        <v>-36</v>
      </c>
      <c r="BE370" s="46">
        <f t="shared" si="268"/>
        <v>-195</v>
      </c>
      <c r="BF370" s="46">
        <f t="shared" si="269"/>
        <v>-15</v>
      </c>
    </row>
    <row r="371" spans="22:58" x14ac:dyDescent="0.3">
      <c r="V371" s="29">
        <v>4.6700000000000301</v>
      </c>
      <c r="W371" s="38">
        <f t="shared" si="239"/>
        <v>467735.14128723129</v>
      </c>
      <c r="X371" s="30">
        <f t="shared" si="238"/>
        <v>2.6066753699001226</v>
      </c>
      <c r="Y371" s="31">
        <f t="shared" si="240"/>
        <v>-48.265644714662884</v>
      </c>
      <c r="Z371" s="31">
        <f t="shared" si="241"/>
        <v>-89.778771295676776</v>
      </c>
      <c r="AA371" s="31">
        <f t="shared" si="242"/>
        <v>14.131034002302341</v>
      </c>
      <c r="AB371" s="31">
        <f t="shared" si="243"/>
        <v>-78.665369963335408</v>
      </c>
      <c r="AC371" s="31">
        <f t="shared" si="244"/>
        <v>4.6357936548543295</v>
      </c>
      <c r="AD371" s="31">
        <f t="shared" si="245"/>
        <v>54.096482592312697</v>
      </c>
      <c r="AE371" s="31">
        <f t="shared" si="246"/>
        <v>-26.892141687606088</v>
      </c>
      <c r="AF371" s="31">
        <f t="shared" si="247"/>
        <v>-114.34765866669949</v>
      </c>
      <c r="AG371" s="31">
        <f t="shared" si="235"/>
        <v>92.110410468749379</v>
      </c>
      <c r="AH371" s="31">
        <f t="shared" si="248"/>
        <v>-126.99813607469213</v>
      </c>
      <c r="AI371" s="31">
        <f t="shared" si="249"/>
        <v>-89.999974401422733</v>
      </c>
      <c r="AJ371" s="31">
        <f t="shared" si="250"/>
        <v>45.754591511252549</v>
      </c>
      <c r="AK371" s="31">
        <f t="shared" si="251"/>
        <v>89.704610549628967</v>
      </c>
      <c r="AL371" s="32">
        <f t="shared" si="252"/>
        <v>-15.508120781526657</v>
      </c>
      <c r="AM371" s="31">
        <f t="shared" si="253"/>
        <v>-80.344514173834767</v>
      </c>
      <c r="AN371" s="31">
        <f t="shared" si="254"/>
        <v>-4.6412548762168555</v>
      </c>
      <c r="AO371" s="31">
        <f t="shared" si="255"/>
        <v>-80.639878025628533</v>
      </c>
      <c r="AP371" s="30">
        <f t="shared" si="236"/>
        <v>23.609121289162623</v>
      </c>
      <c r="AQ371" s="30">
        <f t="shared" si="237"/>
        <v>-27.95880017344075</v>
      </c>
      <c r="AR371" s="31">
        <f t="shared" si="256"/>
        <v>-35.883075448101067</v>
      </c>
      <c r="AS371" s="33">
        <f t="shared" si="257"/>
        <v>-194.98753669232804</v>
      </c>
      <c r="AT371" s="31">
        <f t="shared" si="258"/>
        <v>9.5109689319145487E-9</v>
      </c>
      <c r="AU371" s="31">
        <f t="shared" si="259"/>
        <v>2.6812842474599283E-3</v>
      </c>
      <c r="AV371" s="32">
        <f t="shared" si="260"/>
        <v>-1.52170874222242E-11</v>
      </c>
      <c r="AW371" s="31">
        <f t="shared" si="261"/>
        <v>-1.0725136997656468E-4</v>
      </c>
      <c r="AX371" s="34">
        <f t="shared" si="262"/>
        <v>9.4957518444923244E-9</v>
      </c>
      <c r="AY371" s="35">
        <f t="shared" si="263"/>
        <v>2.5740328774833637E-3</v>
      </c>
      <c r="AZ371" s="10">
        <f t="shared" si="264"/>
        <v>-35.883075438605317</v>
      </c>
      <c r="BA371" s="10">
        <f t="shared" si="265"/>
        <v>-194.98496265945056</v>
      </c>
      <c r="BB371" s="10">
        <f t="shared" si="266"/>
        <v>-14.984962659450559</v>
      </c>
      <c r="BC371" s="37"/>
      <c r="BD371" s="46">
        <f t="shared" si="267"/>
        <v>-36</v>
      </c>
      <c r="BE371" s="46">
        <f t="shared" si="268"/>
        <v>-195</v>
      </c>
      <c r="BF371" s="46">
        <f t="shared" si="269"/>
        <v>-15</v>
      </c>
    </row>
    <row r="372" spans="22:58" x14ac:dyDescent="0.3">
      <c r="V372" s="29">
        <v>4.6800000000000299</v>
      </c>
      <c r="W372" s="36">
        <f t="shared" si="239"/>
        <v>478630.09232267219</v>
      </c>
      <c r="X372" s="30">
        <f t="shared" si="238"/>
        <v>2.6066753699001226</v>
      </c>
      <c r="Y372" s="31">
        <f t="shared" si="240"/>
        <v>-48.465641800565606</v>
      </c>
      <c r="Z372" s="31">
        <f t="shared" si="241"/>
        <v>-89.78380702743658</v>
      </c>
      <c r="AA372" s="31">
        <f t="shared" si="242"/>
        <v>14.323477118218017</v>
      </c>
      <c r="AB372" s="31">
        <f t="shared" si="243"/>
        <v>-78.916918214291016</v>
      </c>
      <c r="AC372" s="31">
        <f t="shared" si="244"/>
        <v>4.7680495028934553</v>
      </c>
      <c r="AD372" s="31">
        <f t="shared" si="245"/>
        <v>54.720852666215706</v>
      </c>
      <c r="AE372" s="31">
        <f t="shared" si="246"/>
        <v>-26.767439809554013</v>
      </c>
      <c r="AF372" s="31">
        <f t="shared" si="247"/>
        <v>-113.97987257551188</v>
      </c>
      <c r="AG372" s="31">
        <f t="shared" si="235"/>
        <v>92.110410468749379</v>
      </c>
      <c r="AH372" s="31">
        <f t="shared" si="248"/>
        <v>-127.19813607469209</v>
      </c>
      <c r="AI372" s="31">
        <f t="shared" si="249"/>
        <v>-89.999974984117486</v>
      </c>
      <c r="AJ372" s="31">
        <f t="shared" si="250"/>
        <v>45.954586315966317</v>
      </c>
      <c r="AK372" s="31">
        <f t="shared" si="251"/>
        <v>89.711334319313067</v>
      </c>
      <c r="AL372" s="32">
        <f t="shared" si="252"/>
        <v>-15.702618644891897</v>
      </c>
      <c r="AM372" s="31">
        <f t="shared" si="253"/>
        <v>-80.560299463275939</v>
      </c>
      <c r="AN372" s="31">
        <f t="shared" si="254"/>
        <v>-4.8357579348682886</v>
      </c>
      <c r="AO372" s="31">
        <f t="shared" si="255"/>
        <v>-80.848940128080358</v>
      </c>
      <c r="AP372" s="30">
        <f t="shared" si="236"/>
        <v>23.609121289162623</v>
      </c>
      <c r="AQ372" s="30">
        <f t="shared" si="237"/>
        <v>-27.95880017344075</v>
      </c>
      <c r="AR372" s="31">
        <f t="shared" si="256"/>
        <v>-35.95287662870043</v>
      </c>
      <c r="AS372" s="33">
        <f t="shared" si="257"/>
        <v>-194.82881270359223</v>
      </c>
      <c r="AT372" s="31">
        <f t="shared" si="258"/>
        <v>9.959205695760535E-9</v>
      </c>
      <c r="AU372" s="31">
        <f t="shared" si="259"/>
        <v>2.743739380644125E-3</v>
      </c>
      <c r="AV372" s="32">
        <f t="shared" si="260"/>
        <v>-1.5934547057341134E-11</v>
      </c>
      <c r="AW372" s="31">
        <f t="shared" si="261"/>
        <v>-1.0974957530952304E-4</v>
      </c>
      <c r="AX372" s="34">
        <f t="shared" si="262"/>
        <v>9.9432711487031939E-9</v>
      </c>
      <c r="AY372" s="35">
        <f t="shared" si="263"/>
        <v>2.6339898053346017E-3</v>
      </c>
      <c r="AZ372" s="10">
        <f t="shared" si="264"/>
        <v>-35.952876618757159</v>
      </c>
      <c r="BA372" s="10">
        <f t="shared" si="265"/>
        <v>-194.8261787137869</v>
      </c>
      <c r="BB372" s="10">
        <f t="shared" si="266"/>
        <v>-14.826178713786902</v>
      </c>
      <c r="BC372" s="48"/>
      <c r="BD372" s="46">
        <f t="shared" si="267"/>
        <v>-36</v>
      </c>
      <c r="BE372" s="46">
        <f t="shared" si="268"/>
        <v>-195</v>
      </c>
      <c r="BF372" s="46">
        <f t="shared" si="269"/>
        <v>-15</v>
      </c>
    </row>
    <row r="373" spans="22:58" x14ac:dyDescent="0.3">
      <c r="V373" s="29">
        <v>4.6900000000000297</v>
      </c>
      <c r="W373" s="38">
        <f t="shared" si="239"/>
        <v>489778.81936847995</v>
      </c>
      <c r="X373" s="30">
        <f t="shared" si="238"/>
        <v>2.6066753699001226</v>
      </c>
      <c r="Y373" s="31">
        <f t="shared" si="240"/>
        <v>-48.665639017622468</v>
      </c>
      <c r="Z373" s="31">
        <f t="shared" si="241"/>
        <v>-89.788728135174466</v>
      </c>
      <c r="AA373" s="31">
        <f t="shared" si="242"/>
        <v>14.516248054334532</v>
      </c>
      <c r="AB373" s="31">
        <f t="shared" si="243"/>
        <v>-79.163159313476186</v>
      </c>
      <c r="AC373" s="31">
        <f t="shared" si="244"/>
        <v>4.9023527175188084</v>
      </c>
      <c r="AD373" s="31">
        <f t="shared" si="245"/>
        <v>55.340456355871041</v>
      </c>
      <c r="AE373" s="31">
        <f t="shared" si="246"/>
        <v>-26.640362875869002</v>
      </c>
      <c r="AF373" s="31">
        <f t="shared" si="247"/>
        <v>-113.61143109277963</v>
      </c>
      <c r="AG373" s="31">
        <f t="shared" si="235"/>
        <v>92.110410468749379</v>
      </c>
      <c r="AH373" s="31">
        <f t="shared" si="248"/>
        <v>-127.39813607469205</v>
      </c>
      <c r="AI373" s="31">
        <f t="shared" si="249"/>
        <v>-89.999975553548481</v>
      </c>
      <c r="AJ373" s="31">
        <f t="shared" si="250"/>
        <v>46.154581354500664</v>
      </c>
      <c r="AK373" s="31">
        <f t="shared" si="251"/>
        <v>89.717905044996243</v>
      </c>
      <c r="AL373" s="32">
        <f t="shared" si="252"/>
        <v>-15.897357630000153</v>
      </c>
      <c r="AM373" s="31">
        <f t="shared" si="253"/>
        <v>-80.771434325092144</v>
      </c>
      <c r="AN373" s="31">
        <f t="shared" si="254"/>
        <v>-5.0305018814421576</v>
      </c>
      <c r="AO373" s="31">
        <f t="shared" si="255"/>
        <v>-81.053504833644382</v>
      </c>
      <c r="AP373" s="30">
        <f t="shared" si="236"/>
        <v>23.609121289162623</v>
      </c>
      <c r="AQ373" s="30">
        <f t="shared" si="237"/>
        <v>-27.95880017344075</v>
      </c>
      <c r="AR373" s="31">
        <f t="shared" si="256"/>
        <v>-36.020543641589285</v>
      </c>
      <c r="AS373" s="33">
        <f t="shared" si="257"/>
        <v>-194.66493592642399</v>
      </c>
      <c r="AT373" s="31">
        <f t="shared" si="258"/>
        <v>1.0428568945695299E-8</v>
      </c>
      <c r="AU373" s="31">
        <f t="shared" si="259"/>
        <v>2.8076492807567188E-3</v>
      </c>
      <c r="AV373" s="32">
        <f t="shared" si="260"/>
        <v>-1.6686722481254111E-11</v>
      </c>
      <c r="AW373" s="31">
        <f t="shared" si="261"/>
        <v>-1.1230597132001716E-4</v>
      </c>
      <c r="AX373" s="34">
        <f t="shared" si="262"/>
        <v>1.0411882223214044E-8</v>
      </c>
      <c r="AY373" s="35">
        <f t="shared" si="263"/>
        <v>2.6953433094367017E-3</v>
      </c>
      <c r="AZ373" s="10">
        <f t="shared" si="264"/>
        <v>-36.020543631177404</v>
      </c>
      <c r="BA373" s="10">
        <f t="shared" si="265"/>
        <v>-194.66224058311457</v>
      </c>
      <c r="BB373" s="10">
        <f t="shared" si="266"/>
        <v>-14.662240583114567</v>
      </c>
      <c r="BC373" s="37"/>
      <c r="BD373" s="46">
        <f t="shared" si="267"/>
        <v>-36</v>
      </c>
      <c r="BE373" s="46">
        <f t="shared" si="268"/>
        <v>-195</v>
      </c>
      <c r="BF373" s="46">
        <f t="shared" si="269"/>
        <v>-15</v>
      </c>
    </row>
    <row r="374" spans="22:58" x14ac:dyDescent="0.3">
      <c r="V374" s="29">
        <v>4.7000000000000304</v>
      </c>
      <c r="W374" s="38">
        <f t="shared" si="239"/>
        <v>501187.23362730764</v>
      </c>
      <c r="X374" s="30">
        <f t="shared" si="238"/>
        <v>2.6066753699001226</v>
      </c>
      <c r="Y374" s="31">
        <f t="shared" si="240"/>
        <v>-48.865636359930768</v>
      </c>
      <c r="Z374" s="31">
        <f t="shared" si="241"/>
        <v>-89.793537227836282</v>
      </c>
      <c r="AA374" s="31">
        <f t="shared" si="242"/>
        <v>14.709333100774746</v>
      </c>
      <c r="AB374" s="31">
        <f t="shared" si="243"/>
        <v>-79.404187418308453</v>
      </c>
      <c r="AC374" s="31">
        <f t="shared" si="244"/>
        <v>5.038671217608317</v>
      </c>
      <c r="AD374" s="31">
        <f t="shared" si="245"/>
        <v>55.9550425115184</v>
      </c>
      <c r="AE374" s="31">
        <f t="shared" si="246"/>
        <v>-26.51095667164758</v>
      </c>
      <c r="AF374" s="31">
        <f t="shared" si="247"/>
        <v>-113.24268213462634</v>
      </c>
      <c r="AG374" s="31">
        <f t="shared" si="235"/>
        <v>92.110410468749379</v>
      </c>
      <c r="AH374" s="31">
        <f t="shared" si="248"/>
        <v>-127.59813607469204</v>
      </c>
      <c r="AI374" s="31">
        <f t="shared" si="249"/>
        <v>-89.99997611001767</v>
      </c>
      <c r="AJ374" s="31">
        <f t="shared" si="250"/>
        <v>46.35457661633248</v>
      </c>
      <c r="AK374" s="31">
        <f t="shared" si="251"/>
        <v>89.724326209872487</v>
      </c>
      <c r="AL374" s="32">
        <f t="shared" si="252"/>
        <v>-16.092327443429163</v>
      </c>
      <c r="AM374" s="31">
        <f t="shared" si="253"/>
        <v>-80.978007757799801</v>
      </c>
      <c r="AN374" s="31">
        <f t="shared" si="254"/>
        <v>-5.22547643303934</v>
      </c>
      <c r="AO374" s="31">
        <f t="shared" si="255"/>
        <v>-81.253657657944984</v>
      </c>
      <c r="AP374" s="30">
        <f t="shared" si="236"/>
        <v>23.609121289162623</v>
      </c>
      <c r="AQ374" s="30">
        <f t="shared" si="237"/>
        <v>-27.95880017344075</v>
      </c>
      <c r="AR374" s="31">
        <f t="shared" si="256"/>
        <v>-36.086111988965044</v>
      </c>
      <c r="AS374" s="33">
        <f t="shared" si="257"/>
        <v>-194.49633979257132</v>
      </c>
      <c r="AT374" s="31">
        <f t="shared" si="258"/>
        <v>1.0920051939004717E-8</v>
      </c>
      <c r="AU374" s="31">
        <f t="shared" si="259"/>
        <v>2.8730478336720759E-3</v>
      </c>
      <c r="AV374" s="32">
        <f t="shared" si="260"/>
        <v>-1.7471685039030028E-11</v>
      </c>
      <c r="AW374" s="31">
        <f t="shared" si="261"/>
        <v>-1.1492191344305017E-4</v>
      </c>
      <c r="AX374" s="34">
        <f t="shared" si="262"/>
        <v>1.0902580253965687E-8</v>
      </c>
      <c r="AY374" s="35">
        <f t="shared" si="263"/>
        <v>2.758125920229026E-3</v>
      </c>
      <c r="AZ374" s="10">
        <f t="shared" si="264"/>
        <v>-36.086111978062462</v>
      </c>
      <c r="BA374" s="10">
        <f t="shared" si="265"/>
        <v>-194.4935816666511</v>
      </c>
      <c r="BB374" s="10">
        <f t="shared" si="266"/>
        <v>-14.493581666651096</v>
      </c>
      <c r="BC374" s="37"/>
      <c r="BD374" s="46">
        <f t="shared" si="267"/>
        <v>-36</v>
      </c>
      <c r="BE374" s="46">
        <f t="shared" si="268"/>
        <v>-194</v>
      </c>
      <c r="BF374" s="46">
        <f t="shared" si="269"/>
        <v>-14</v>
      </c>
    </row>
    <row r="375" spans="22:58" x14ac:dyDescent="0.3">
      <c r="V375" s="29">
        <v>4.7100000000000302</v>
      </c>
      <c r="W375" s="36">
        <f t="shared" si="239"/>
        <v>512861.383991401</v>
      </c>
      <c r="X375" s="30">
        <f t="shared" si="238"/>
        <v>2.6066753699001226</v>
      </c>
      <c r="Y375" s="31">
        <f t="shared" si="240"/>
        <v>-49.065633821853361</v>
      </c>
      <c r="Z375" s="31">
        <f t="shared" si="241"/>
        <v>-89.798236854995437</v>
      </c>
      <c r="AA375" s="31">
        <f t="shared" si="242"/>
        <v>14.902719077474732</v>
      </c>
      <c r="AB375" s="31">
        <f t="shared" si="243"/>
        <v>-79.640096185452322</v>
      </c>
      <c r="AC375" s="31">
        <f t="shared" si="244"/>
        <v>5.1769715848673208</v>
      </c>
      <c r="AD375" s="31">
        <f t="shared" si="245"/>
        <v>56.5643712864698</v>
      </c>
      <c r="AE375" s="31">
        <f t="shared" si="246"/>
        <v>-26.379267789611184</v>
      </c>
      <c r="AF375" s="31">
        <f t="shared" si="247"/>
        <v>-112.87396175397797</v>
      </c>
      <c r="AG375" s="31">
        <f t="shared" si="235"/>
        <v>92.110410468749379</v>
      </c>
      <c r="AH375" s="31">
        <f t="shared" si="248"/>
        <v>-127.798136074692</v>
      </c>
      <c r="AI375" s="31">
        <f t="shared" si="249"/>
        <v>-89.999976653820056</v>
      </c>
      <c r="AJ375" s="31">
        <f t="shared" si="250"/>
        <v>46.554572091412169</v>
      </c>
      <c r="AK375" s="31">
        <f t="shared" si="251"/>
        <v>89.73060121788285</v>
      </c>
      <c r="AL375" s="32">
        <f t="shared" si="252"/>
        <v>-16.287518207681003</v>
      </c>
      <c r="AM375" s="31">
        <f t="shared" si="253"/>
        <v>-81.180107796749326</v>
      </c>
      <c r="AN375" s="31">
        <f t="shared" si="254"/>
        <v>-5.420671722211452</v>
      </c>
      <c r="AO375" s="31">
        <f t="shared" si="255"/>
        <v>-81.449483232686532</v>
      </c>
      <c r="AP375" s="30">
        <f t="shared" si="236"/>
        <v>23.609121289162623</v>
      </c>
      <c r="AQ375" s="30">
        <f t="shared" si="237"/>
        <v>-27.95880017344075</v>
      </c>
      <c r="AR375" s="31">
        <f t="shared" si="256"/>
        <v>-36.149618396100763</v>
      </c>
      <c r="AS375" s="33">
        <f t="shared" si="257"/>
        <v>-194.3234449866645</v>
      </c>
      <c r="AT375" s="31">
        <f t="shared" si="258"/>
        <v>1.1434700006657401E-8</v>
      </c>
      <c r="AU375" s="31">
        <f t="shared" si="259"/>
        <v>2.9399697145679068E-3</v>
      </c>
      <c r="AV375" s="32">
        <f t="shared" si="260"/>
        <v>-1.8295220695468231E-11</v>
      </c>
      <c r="AW375" s="31">
        <f t="shared" si="261"/>
        <v>-1.175987886857612E-4</v>
      </c>
      <c r="AX375" s="34">
        <f t="shared" si="262"/>
        <v>1.1416404785961932E-8</v>
      </c>
      <c r="AY375" s="35">
        <f t="shared" si="263"/>
        <v>2.8223709258821455E-3</v>
      </c>
      <c r="AZ375" s="10">
        <f t="shared" si="264"/>
        <v>-36.149618384684359</v>
      </c>
      <c r="BA375" s="10">
        <f t="shared" si="265"/>
        <v>-194.32062261573861</v>
      </c>
      <c r="BB375" s="10">
        <f t="shared" si="266"/>
        <v>-14.320622615738614</v>
      </c>
      <c r="BC375" s="48"/>
      <c r="BD375" s="46">
        <f t="shared" si="267"/>
        <v>-36</v>
      </c>
      <c r="BE375" s="46">
        <f t="shared" si="268"/>
        <v>-194</v>
      </c>
      <c r="BF375" s="46">
        <f t="shared" si="269"/>
        <v>-14</v>
      </c>
    </row>
    <row r="376" spans="22:58" x14ac:dyDescent="0.3">
      <c r="V376" s="29">
        <v>4.7200000000000299</v>
      </c>
      <c r="W376" s="38">
        <f t="shared" si="239"/>
        <v>524807.46024980955</v>
      </c>
      <c r="X376" s="30">
        <f t="shared" si="238"/>
        <v>2.6066753699001226</v>
      </c>
      <c r="Y376" s="31">
        <f t="shared" si="240"/>
        <v>-49.265631398006875</v>
      </c>
      <c r="Z376" s="31">
        <f t="shared" si="241"/>
        <v>-89.802829508203359</v>
      </c>
      <c r="AA376" s="31">
        <f t="shared" si="242"/>
        <v>15.09639331743754</v>
      </c>
      <c r="AB376" s="31">
        <f t="shared" si="243"/>
        <v>-79.870978686571448</v>
      </c>
      <c r="AC376" s="31">
        <f t="shared" si="244"/>
        <v>5.3172191774199344</v>
      </c>
      <c r="AD376" s="31">
        <f t="shared" si="245"/>
        <v>57.168214435058509</v>
      </c>
      <c r="AE376" s="31">
        <f t="shared" si="246"/>
        <v>-26.245343533249276</v>
      </c>
      <c r="AF376" s="31">
        <f t="shared" si="247"/>
        <v>-112.50559375971631</v>
      </c>
      <c r="AG376" s="31">
        <f t="shared" si="235"/>
        <v>92.110410468749379</v>
      </c>
      <c r="AH376" s="31">
        <f t="shared" si="248"/>
        <v>-127.99813607469196</v>
      </c>
      <c r="AI376" s="31">
        <f t="shared" si="249"/>
        <v>-89.999977185243992</v>
      </c>
      <c r="AJ376" s="31">
        <f t="shared" si="250"/>
        <v>46.754567770142408</v>
      </c>
      <c r="AK376" s="31">
        <f t="shared" si="251"/>
        <v>89.736733395517149</v>
      </c>
      <c r="AL376" s="32">
        <f t="shared" si="252"/>
        <v>-16.482920446402389</v>
      </c>
      <c r="AM376" s="31">
        <f t="shared" si="253"/>
        <v>-81.3778214716463</v>
      </c>
      <c r="AN376" s="31">
        <f t="shared" si="254"/>
        <v>-5.6160782822025581</v>
      </c>
      <c r="AO376" s="31">
        <f t="shared" si="255"/>
        <v>-81.641065261373143</v>
      </c>
      <c r="AP376" s="30">
        <f t="shared" si="236"/>
        <v>23.609121289162623</v>
      </c>
      <c r="AQ376" s="30">
        <f t="shared" si="237"/>
        <v>-27.95880017344075</v>
      </c>
      <c r="AR376" s="31">
        <f t="shared" si="256"/>
        <v>-36.211100699729961</v>
      </c>
      <c r="AS376" s="33">
        <f t="shared" si="257"/>
        <v>-194.14665902108945</v>
      </c>
      <c r="AT376" s="31">
        <f t="shared" si="258"/>
        <v>1.197359898137508E-8</v>
      </c>
      <c r="AU376" s="31">
        <f t="shared" si="259"/>
        <v>3.0084504063105509E-3</v>
      </c>
      <c r="AV376" s="32">
        <f t="shared" si="260"/>
        <v>-1.9157329450568728E-11</v>
      </c>
      <c r="AW376" s="31">
        <f t="shared" si="261"/>
        <v>-1.2033801636283668E-4</v>
      </c>
      <c r="AX376" s="34">
        <f t="shared" si="262"/>
        <v>1.1954441651924512E-8</v>
      </c>
      <c r="AY376" s="35">
        <f t="shared" si="263"/>
        <v>2.8881123899477143E-3</v>
      </c>
      <c r="AZ376" s="10">
        <f t="shared" si="264"/>
        <v>-36.21110068777552</v>
      </c>
      <c r="BA376" s="10">
        <f t="shared" si="265"/>
        <v>-194.14377090869951</v>
      </c>
      <c r="BB376" s="10">
        <f t="shared" si="266"/>
        <v>-14.143770908699508</v>
      </c>
      <c r="BC376" s="37"/>
      <c r="BD376" s="46">
        <f t="shared" si="267"/>
        <v>-36</v>
      </c>
      <c r="BE376" s="46">
        <f t="shared" si="268"/>
        <v>-194</v>
      </c>
      <c r="BF376" s="46">
        <f t="shared" si="269"/>
        <v>-14</v>
      </c>
    </row>
    <row r="377" spans="22:58" x14ac:dyDescent="0.3">
      <c r="V377" s="29">
        <v>4.7300000000000297</v>
      </c>
      <c r="W377" s="38">
        <f t="shared" si="239"/>
        <v>537031.79637029045</v>
      </c>
      <c r="X377" s="30">
        <f t="shared" si="238"/>
        <v>2.6066753699001226</v>
      </c>
      <c r="Y377" s="31">
        <f t="shared" si="240"/>
        <v>-49.465629083250192</v>
      </c>
      <c r="Z377" s="31">
        <f t="shared" si="241"/>
        <v>-89.807317622309355</v>
      </c>
      <c r="AA377" s="31">
        <f t="shared" si="242"/>
        <v>15.290343650185994</v>
      </c>
      <c r="AB377" s="31">
        <f t="shared" si="243"/>
        <v>-80.096927330977366</v>
      </c>
      <c r="AC377" s="31">
        <f t="shared" si="244"/>
        <v>5.4593782443083558</v>
      </c>
      <c r="AD377" s="31">
        <f t="shared" si="245"/>
        <v>57.766355554141398</v>
      </c>
      <c r="AE377" s="31">
        <f t="shared" si="246"/>
        <v>-26.109231818855719</v>
      </c>
      <c r="AF377" s="31">
        <f t="shared" si="247"/>
        <v>-112.13788939914531</v>
      </c>
      <c r="AG377" s="31">
        <f t="shared" si="235"/>
        <v>92.110410468749379</v>
      </c>
      <c r="AH377" s="31">
        <f t="shared" si="248"/>
        <v>-128.19813607469194</v>
      </c>
      <c r="AI377" s="31">
        <f t="shared" si="249"/>
        <v>-89.999977704571236</v>
      </c>
      <c r="AJ377" s="31">
        <f t="shared" si="250"/>
        <v>46.954563643357815</v>
      </c>
      <c r="AK377" s="31">
        <f t="shared" si="251"/>
        <v>89.742725993574908</v>
      </c>
      <c r="AL377" s="32">
        <f t="shared" si="252"/>
        <v>-16.678525069951288</v>
      </c>
      <c r="AM377" s="31">
        <f t="shared" si="253"/>
        <v>-81.571234768667495</v>
      </c>
      <c r="AN377" s="31">
        <f t="shared" si="254"/>
        <v>-5.8116870325360388</v>
      </c>
      <c r="AO377" s="31">
        <f t="shared" si="255"/>
        <v>-81.828486479663823</v>
      </c>
      <c r="AP377" s="30">
        <f t="shared" si="236"/>
        <v>23.609121289162623</v>
      </c>
      <c r="AQ377" s="30">
        <f t="shared" si="237"/>
        <v>-27.95880017344075</v>
      </c>
      <c r="AR377" s="31">
        <f t="shared" si="256"/>
        <v>-36.270597735669881</v>
      </c>
      <c r="AS377" s="33">
        <f t="shared" si="257"/>
        <v>-193.96637587880912</v>
      </c>
      <c r="AT377" s="31">
        <f t="shared" si="258"/>
        <v>1.2537898341491709E-8</v>
      </c>
      <c r="AU377" s="31">
        <f t="shared" si="259"/>
        <v>3.0785262182684383E-3</v>
      </c>
      <c r="AV377" s="32">
        <f t="shared" si="260"/>
        <v>-2.0061868614197753E-11</v>
      </c>
      <c r="AW377" s="31">
        <f t="shared" si="261"/>
        <v>-1.2314104884904892E-4</v>
      </c>
      <c r="AX377" s="34">
        <f t="shared" si="262"/>
        <v>1.2517836472877511E-8</v>
      </c>
      <c r="AY377" s="35">
        <f t="shared" si="263"/>
        <v>2.9553851694193896E-3</v>
      </c>
      <c r="AZ377" s="10">
        <f t="shared" si="264"/>
        <v>-36.270597723152044</v>
      </c>
      <c r="BA377" s="10">
        <f t="shared" si="265"/>
        <v>-193.96342049363969</v>
      </c>
      <c r="BB377" s="10">
        <f t="shared" si="266"/>
        <v>-13.963420493639688</v>
      </c>
      <c r="BC377" s="37"/>
      <c r="BD377" s="46">
        <f t="shared" si="267"/>
        <v>-36</v>
      </c>
      <c r="BE377" s="46">
        <f t="shared" si="268"/>
        <v>-194</v>
      </c>
      <c r="BF377" s="46">
        <f t="shared" si="269"/>
        <v>-14</v>
      </c>
    </row>
    <row r="378" spans="22:58" x14ac:dyDescent="0.3">
      <c r="V378" s="29">
        <v>4.7400000000000304</v>
      </c>
      <c r="W378" s="36">
        <f t="shared" si="239"/>
        <v>549540.87385766313</v>
      </c>
      <c r="X378" s="30">
        <f t="shared" si="238"/>
        <v>2.6066753699001226</v>
      </c>
      <c r="Y378" s="31">
        <f t="shared" si="240"/>
        <v>-49.665626872673556</v>
      </c>
      <c r="Z378" s="31">
        <f t="shared" si="241"/>
        <v>-89.811703576750517</v>
      </c>
      <c r="AA378" s="31">
        <f t="shared" si="242"/>
        <v>15.484558385446237</v>
      </c>
      <c r="AB378" s="31">
        <f t="shared" si="243"/>
        <v>-80.318033794822355</v>
      </c>
      <c r="AC378" s="31">
        <f t="shared" si="244"/>
        <v>5.6034120401877727</v>
      </c>
      <c r="AD378" s="31">
        <f t="shared" si="245"/>
        <v>58.358590269052073</v>
      </c>
      <c r="AE378" s="31">
        <f t="shared" si="246"/>
        <v>-25.970981077139424</v>
      </c>
      <c r="AF378" s="31">
        <f t="shared" si="247"/>
        <v>-111.7711471025208</v>
      </c>
      <c r="AG378" s="31">
        <f t="shared" si="235"/>
        <v>92.110410468749379</v>
      </c>
      <c r="AH378" s="31">
        <f t="shared" si="248"/>
        <v>-128.39813607469188</v>
      </c>
      <c r="AI378" s="31">
        <f t="shared" si="249"/>
        <v>-89.999978212077167</v>
      </c>
      <c r="AJ378" s="31">
        <f t="shared" si="250"/>
        <v>47.154559702305463</v>
      </c>
      <c r="AK378" s="31">
        <f t="shared" si="251"/>
        <v>89.748582188886175</v>
      </c>
      <c r="AL378" s="32">
        <f t="shared" si="252"/>
        <v>-16.874323361319359</v>
      </c>
      <c r="AM378" s="31">
        <f t="shared" si="253"/>
        <v>-81.760432596892485</v>
      </c>
      <c r="AN378" s="31">
        <f t="shared" si="254"/>
        <v>-6.0074892649563942</v>
      </c>
      <c r="AO378" s="31">
        <f t="shared" si="255"/>
        <v>-82.011828620083477</v>
      </c>
      <c r="AP378" s="30">
        <f t="shared" si="236"/>
        <v>23.609121289162623</v>
      </c>
      <c r="AQ378" s="30">
        <f t="shared" si="237"/>
        <v>-27.95880017344075</v>
      </c>
      <c r="AR378" s="31">
        <f t="shared" si="256"/>
        <v>-36.328149226373945</v>
      </c>
      <c r="AS378" s="33">
        <f t="shared" si="257"/>
        <v>-193.78297572260428</v>
      </c>
      <c r="AT378" s="31">
        <f t="shared" si="258"/>
        <v>1.3128791924404127E-8</v>
      </c>
      <c r="AU378" s="31">
        <f t="shared" si="259"/>
        <v>3.1502343055637926E-3</v>
      </c>
      <c r="AV378" s="32">
        <f t="shared" si="260"/>
        <v>-2.100690953142221E-11</v>
      </c>
      <c r="AW378" s="31">
        <f t="shared" si="261"/>
        <v>-1.2600937234932466E-4</v>
      </c>
      <c r="AX378" s="34">
        <f t="shared" si="262"/>
        <v>1.3107785014872706E-8</v>
      </c>
      <c r="AY378" s="35">
        <f t="shared" si="263"/>
        <v>3.0242249332144678E-3</v>
      </c>
      <c r="AZ378" s="10">
        <f t="shared" si="264"/>
        <v>-36.328149213266158</v>
      </c>
      <c r="BA378" s="10">
        <f t="shared" si="265"/>
        <v>-193.77995149767105</v>
      </c>
      <c r="BB378" s="10">
        <f t="shared" si="266"/>
        <v>-13.77995149767105</v>
      </c>
      <c r="BC378" s="48"/>
      <c r="BD378" s="46">
        <f t="shared" si="267"/>
        <v>-36</v>
      </c>
      <c r="BE378" s="46">
        <f t="shared" si="268"/>
        <v>-194</v>
      </c>
      <c r="BF378" s="46">
        <f t="shared" si="269"/>
        <v>-14</v>
      </c>
    </row>
    <row r="379" spans="22:58" x14ac:dyDescent="0.3">
      <c r="V379" s="29">
        <v>4.7500000000000302</v>
      </c>
      <c r="W379" s="38">
        <f t="shared" si="239"/>
        <v>562341.32519038848</v>
      </c>
      <c r="X379" s="30">
        <f t="shared" si="238"/>
        <v>2.6066753699001226</v>
      </c>
      <c r="Y379" s="31">
        <f t="shared" si="240"/>
        <v>-49.865624761588222</v>
      </c>
      <c r="Z379" s="31">
        <f t="shared" si="241"/>
        <v>-89.815989696812196</v>
      </c>
      <c r="AA379" s="31">
        <f t="shared" si="242"/>
        <v>15.679026297089358</v>
      </c>
      <c r="AB379" s="31">
        <f t="shared" si="243"/>
        <v>-80.534388956492023</v>
      </c>
      <c r="AC379" s="31">
        <f t="shared" si="244"/>
        <v>5.7492829395378751</v>
      </c>
      <c r="AD379" s="31">
        <f t="shared" si="245"/>
        <v>58.944726365312945</v>
      </c>
      <c r="AE379" s="31">
        <f t="shared" si="246"/>
        <v>-25.830640155060866</v>
      </c>
      <c r="AF379" s="31">
        <f t="shared" si="247"/>
        <v>-111.40565228799129</v>
      </c>
      <c r="AG379" s="31">
        <f t="shared" si="235"/>
        <v>92.110410468749379</v>
      </c>
      <c r="AH379" s="31">
        <f t="shared" si="248"/>
        <v>-128.59813607469187</v>
      </c>
      <c r="AI379" s="31">
        <f t="shared" si="249"/>
        <v>-89.999978708030838</v>
      </c>
      <c r="AJ379" s="31">
        <f t="shared" si="250"/>
        <v>47.354555938626333</v>
      </c>
      <c r="AK379" s="31">
        <f t="shared" si="251"/>
        <v>89.754305085993522</v>
      </c>
      <c r="AL379" s="32">
        <f t="shared" si="252"/>
        <v>-17.07030696241678</v>
      </c>
      <c r="AM379" s="31">
        <f t="shared" si="253"/>
        <v>-81.945498758783017</v>
      </c>
      <c r="AN379" s="31">
        <f t="shared" si="254"/>
        <v>-6.2034766297329327</v>
      </c>
      <c r="AO379" s="31">
        <f t="shared" si="255"/>
        <v>-82.191172380820333</v>
      </c>
      <c r="AP379" s="30">
        <f t="shared" si="236"/>
        <v>23.609121289162623</v>
      </c>
      <c r="AQ379" s="30">
        <f t="shared" si="237"/>
        <v>-27.95880017344075</v>
      </c>
      <c r="AR379" s="31">
        <f t="shared" si="256"/>
        <v>-36.383795669071922</v>
      </c>
      <c r="AS379" s="33">
        <f t="shared" si="257"/>
        <v>-193.59682466881162</v>
      </c>
      <c r="AT379" s="31">
        <f t="shared" si="258"/>
        <v>1.3747531427156513E-8</v>
      </c>
      <c r="AU379" s="31">
        <f t="shared" si="259"/>
        <v>3.2236126887727665E-3</v>
      </c>
      <c r="AV379" s="32">
        <f t="shared" si="260"/>
        <v>-2.1996309512108328E-11</v>
      </c>
      <c r="AW379" s="31">
        <f t="shared" si="261"/>
        <v>-1.2894450768675034E-4</v>
      </c>
      <c r="AX379" s="34">
        <f t="shared" si="262"/>
        <v>1.3725535117644405E-8</v>
      </c>
      <c r="AY379" s="35">
        <f t="shared" si="263"/>
        <v>3.094668181086016E-3</v>
      </c>
      <c r="AZ379" s="10">
        <f t="shared" si="264"/>
        <v>-36.38379565534639</v>
      </c>
      <c r="BA379" s="10">
        <f t="shared" si="265"/>
        <v>-193.59373000063053</v>
      </c>
      <c r="BB379" s="10">
        <f t="shared" si="266"/>
        <v>-13.593730000630529</v>
      </c>
      <c r="BC379" s="37"/>
      <c r="BD379" s="46">
        <f t="shared" si="267"/>
        <v>-36</v>
      </c>
      <c r="BE379" s="46">
        <f t="shared" si="268"/>
        <v>-194</v>
      </c>
      <c r="BF379" s="46">
        <f t="shared" si="269"/>
        <v>-14</v>
      </c>
    </row>
    <row r="380" spans="22:58" x14ac:dyDescent="0.3">
      <c r="V380" s="29">
        <v>4.76000000000003</v>
      </c>
      <c r="W380" s="38">
        <f t="shared" si="239"/>
        <v>575439.93733719713</v>
      </c>
      <c r="X380" s="30">
        <f t="shared" si="238"/>
        <v>2.6066753699001226</v>
      </c>
      <c r="Y380" s="31">
        <f t="shared" si="240"/>
        <v>-50.065622745516414</v>
      </c>
      <c r="Z380" s="31">
        <f t="shared" si="241"/>
        <v>-89.820178254859997</v>
      </c>
      <c r="AA380" s="31">
        <f t="shared" si="242"/>
        <v>15.873736607354925</v>
      </c>
      <c r="AB380" s="31">
        <f t="shared" si="243"/>
        <v>-80.746082837862531</v>
      </c>
      <c r="AC380" s="31">
        <f t="shared" si="244"/>
        <v>5.8969525497510968</v>
      </c>
      <c r="AD380" s="31">
        <f t="shared" si="245"/>
        <v>59.524583867789147</v>
      </c>
      <c r="AE380" s="31">
        <f t="shared" si="246"/>
        <v>-25.688258218510271</v>
      </c>
      <c r="AF380" s="31">
        <f t="shared" si="247"/>
        <v>-111.04167722493338</v>
      </c>
      <c r="AG380" s="31">
        <f t="shared" si="235"/>
        <v>92.110410468749379</v>
      </c>
      <c r="AH380" s="31">
        <f t="shared" si="248"/>
        <v>-128.79813607469185</v>
      </c>
      <c r="AI380" s="31">
        <f t="shared" si="249"/>
        <v>-89.999979192695221</v>
      </c>
      <c r="AJ380" s="31">
        <f t="shared" si="250"/>
        <v>47.554552344337644</v>
      </c>
      <c r="AK380" s="31">
        <f t="shared" si="251"/>
        <v>89.759897718795727</v>
      </c>
      <c r="AL380" s="32">
        <f t="shared" si="252"/>
        <v>-17.266467860724493</v>
      </c>
      <c r="AM380" s="31">
        <f t="shared" si="253"/>
        <v>-82.126515924453614</v>
      </c>
      <c r="AN380" s="31">
        <f t="shared" si="254"/>
        <v>-6.3996411223293244</v>
      </c>
      <c r="AO380" s="31">
        <f t="shared" si="255"/>
        <v>-82.366597398353107</v>
      </c>
      <c r="AP380" s="30">
        <f t="shared" si="236"/>
        <v>23.609121289162623</v>
      </c>
      <c r="AQ380" s="30">
        <f t="shared" si="237"/>
        <v>-27.95880017344075</v>
      </c>
      <c r="AR380" s="31">
        <f t="shared" si="256"/>
        <v>-36.437578225117726</v>
      </c>
      <c r="AS380" s="33">
        <f t="shared" si="257"/>
        <v>-193.4082746232865</v>
      </c>
      <c r="AT380" s="31">
        <f t="shared" si="258"/>
        <v>1.4395434121060042E-8</v>
      </c>
      <c r="AU380" s="31">
        <f t="shared" si="259"/>
        <v>3.2987002740844525E-3</v>
      </c>
      <c r="AV380" s="32">
        <f t="shared" si="260"/>
        <v>-2.3031997211189246E-11</v>
      </c>
      <c r="AW380" s="31">
        <f t="shared" si="261"/>
        <v>-1.3194801110893292E-4</v>
      </c>
      <c r="AX380" s="34">
        <f t="shared" si="262"/>
        <v>1.4372402123848853E-8</v>
      </c>
      <c r="AY380" s="35">
        <f t="shared" si="263"/>
        <v>3.1667522629755195E-3</v>
      </c>
      <c r="AZ380" s="10">
        <f t="shared" si="264"/>
        <v>-36.437578210745322</v>
      </c>
      <c r="BA380" s="10">
        <f t="shared" si="265"/>
        <v>-193.40510787102352</v>
      </c>
      <c r="BB380" s="10">
        <f t="shared" si="266"/>
        <v>-13.405107871023517</v>
      </c>
      <c r="BC380" s="37"/>
      <c r="BD380" s="46">
        <f t="shared" si="267"/>
        <v>-36</v>
      </c>
      <c r="BE380" s="46">
        <f t="shared" si="268"/>
        <v>-193</v>
      </c>
      <c r="BF380" s="46">
        <f t="shared" si="269"/>
        <v>-13</v>
      </c>
    </row>
    <row r="381" spans="22:58" x14ac:dyDescent="0.3">
      <c r="V381" s="29">
        <v>4.7700000000000298</v>
      </c>
      <c r="W381" s="36">
        <f t="shared" si="239"/>
        <v>588843.65535563009</v>
      </c>
      <c r="X381" s="30">
        <f t="shared" si="238"/>
        <v>2.6066753699001226</v>
      </c>
      <c r="Y381" s="31">
        <f t="shared" si="240"/>
        <v>-50.265620820181915</v>
      </c>
      <c r="Z381" s="31">
        <f t="shared" si="241"/>
        <v>-89.824271471543668</v>
      </c>
      <c r="AA381" s="31">
        <f t="shared" si="242"/>
        <v>16.068678971376663</v>
      </c>
      <c r="AB381" s="31">
        <f t="shared" si="243"/>
        <v>-80.953204551097684</v>
      </c>
      <c r="AC381" s="31">
        <f t="shared" si="244"/>
        <v>6.046381822501278</v>
      </c>
      <c r="AD381" s="31">
        <f t="shared" si="245"/>
        <v>60.097995069300353</v>
      </c>
      <c r="AE381" s="31">
        <f t="shared" si="246"/>
        <v>-25.543884656403851</v>
      </c>
      <c r="AF381" s="31">
        <f t="shared" si="247"/>
        <v>-110.67948095334098</v>
      </c>
      <c r="AG381" s="31">
        <f t="shared" si="235"/>
        <v>92.110410468749379</v>
      </c>
      <c r="AH381" s="31">
        <f t="shared" si="248"/>
        <v>-128.99813607469181</v>
      </c>
      <c r="AI381" s="31">
        <f t="shared" si="249"/>
        <v>-89.999979666327306</v>
      </c>
      <c r="AJ381" s="31">
        <f t="shared" si="250"/>
        <v>47.75454891181581</v>
      </c>
      <c r="AK381" s="31">
        <f t="shared" si="251"/>
        <v>89.765363052154186</v>
      </c>
      <c r="AL381" s="32">
        <f t="shared" si="252"/>
        <v>-17.462798376316886</v>
      </c>
      <c r="AM381" s="31">
        <f t="shared" si="253"/>
        <v>-82.303565609488487</v>
      </c>
      <c r="AN381" s="31">
        <f t="shared" si="254"/>
        <v>-6.5959750704435116</v>
      </c>
      <c r="AO381" s="31">
        <f t="shared" si="255"/>
        <v>-82.538182223661607</v>
      </c>
      <c r="AP381" s="30">
        <f t="shared" si="236"/>
        <v>23.609121289162623</v>
      </c>
      <c r="AQ381" s="30">
        <f t="shared" si="237"/>
        <v>-27.95880017344075</v>
      </c>
      <c r="AR381" s="31">
        <f t="shared" si="256"/>
        <v>-36.489538611125489</v>
      </c>
      <c r="AS381" s="33">
        <f t="shared" si="257"/>
        <v>-193.21766317700258</v>
      </c>
      <c r="AT381" s="31">
        <f t="shared" si="258"/>
        <v>1.507386935110832E-8</v>
      </c>
      <c r="AU381" s="31">
        <f t="shared" si="259"/>
        <v>3.3755368739294524E-3</v>
      </c>
      <c r="AV381" s="32">
        <f t="shared" si="260"/>
        <v>-2.4117829938531192E-11</v>
      </c>
      <c r="AW381" s="31">
        <f t="shared" si="261"/>
        <v>-1.350214751131429E-4</v>
      </c>
      <c r="AX381" s="34">
        <f t="shared" si="262"/>
        <v>1.504975152116979E-8</v>
      </c>
      <c r="AY381" s="35">
        <f t="shared" si="263"/>
        <v>3.2405153988163096E-3</v>
      </c>
      <c r="AZ381" s="10">
        <f t="shared" si="264"/>
        <v>-36.489538596075739</v>
      </c>
      <c r="BA381" s="10">
        <f t="shared" si="265"/>
        <v>-193.21442266160375</v>
      </c>
      <c r="BB381" s="10">
        <f t="shared" si="266"/>
        <v>-13.214422661603749</v>
      </c>
      <c r="BC381" s="48"/>
      <c r="BD381" s="46">
        <f t="shared" si="267"/>
        <v>-36</v>
      </c>
      <c r="BE381" s="46">
        <f t="shared" si="268"/>
        <v>-193</v>
      </c>
      <c r="BF381" s="46">
        <f t="shared" si="269"/>
        <v>-13</v>
      </c>
    </row>
    <row r="382" spans="22:58" x14ac:dyDescent="0.3">
      <c r="V382" s="29">
        <v>4.7800000000000402</v>
      </c>
      <c r="W382" s="38">
        <f t="shared" si="239"/>
        <v>602559.58607441373</v>
      </c>
      <c r="X382" s="30">
        <f t="shared" si="238"/>
        <v>2.6066753699001226</v>
      </c>
      <c r="Y382" s="31">
        <f t="shared" si="240"/>
        <v>-50.465618981501137</v>
      </c>
      <c r="Z382" s="31">
        <f t="shared" si="241"/>
        <v>-89.828271516973643</v>
      </c>
      <c r="AA382" s="31">
        <f t="shared" si="242"/>
        <v>16.263843462027783</v>
      </c>
      <c r="AB382" s="31">
        <f t="shared" si="243"/>
        <v>-81.155842250671554</v>
      </c>
      <c r="AC382" s="31">
        <f t="shared" si="244"/>
        <v>6.1975311628437746</v>
      </c>
      <c r="AD382" s="31">
        <f t="shared" si="245"/>
        <v>60.664804510999254</v>
      </c>
      <c r="AE382" s="31">
        <f t="shared" si="246"/>
        <v>-25.397568986729457</v>
      </c>
      <c r="AF382" s="31">
        <f t="shared" si="247"/>
        <v>-110.31930925664594</v>
      </c>
      <c r="AG382" s="31">
        <f t="shared" si="235"/>
        <v>92.110410468749379</v>
      </c>
      <c r="AH382" s="31">
        <f t="shared" si="248"/>
        <v>-129.19813607469197</v>
      </c>
      <c r="AI382" s="31">
        <f t="shared" si="249"/>
        <v>-89.999980129178198</v>
      </c>
      <c r="AJ382" s="31">
        <f t="shared" si="250"/>
        <v>47.954545633780569</v>
      </c>
      <c r="AK382" s="31">
        <f t="shared" si="251"/>
        <v>89.770703983462965</v>
      </c>
      <c r="AL382" s="32">
        <f t="shared" si="252"/>
        <v>-17.65929114925672</v>
      </c>
      <c r="AM382" s="31">
        <f t="shared" si="253"/>
        <v>-82.47672815607099</v>
      </c>
      <c r="AN382" s="31">
        <f t="shared" si="254"/>
        <v>-6.7924711214187461</v>
      </c>
      <c r="AO382" s="31">
        <f t="shared" si="255"/>
        <v>-82.706004301786223</v>
      </c>
      <c r="AP382" s="30">
        <f t="shared" si="236"/>
        <v>23.609121289162623</v>
      </c>
      <c r="AQ382" s="30">
        <f t="shared" si="237"/>
        <v>-27.95880017344075</v>
      </c>
      <c r="AR382" s="31">
        <f t="shared" si="256"/>
        <v>-36.53971899242633</v>
      </c>
      <c r="AS382" s="33">
        <f t="shared" si="257"/>
        <v>-193.02531355843217</v>
      </c>
      <c r="AT382" s="31">
        <f t="shared" si="258"/>
        <v>1.5784279751181531E-8</v>
      </c>
      <c r="AU382" s="31">
        <f t="shared" si="259"/>
        <v>3.45416322808903E-3</v>
      </c>
      <c r="AV382" s="32">
        <f t="shared" si="260"/>
        <v>-2.5253807694134195E-11</v>
      </c>
      <c r="AW382" s="31">
        <f t="shared" si="261"/>
        <v>-1.3816652929068052E-4</v>
      </c>
      <c r="AX382" s="34">
        <f t="shared" si="262"/>
        <v>1.5759025943487398E-8</v>
      </c>
      <c r="AY382" s="35">
        <f t="shared" si="263"/>
        <v>3.3159966987983494E-3</v>
      </c>
      <c r="AZ382" s="10">
        <f t="shared" si="264"/>
        <v>-36.539718976667302</v>
      </c>
      <c r="BA382" s="10">
        <f t="shared" si="265"/>
        <v>-193.02199756173337</v>
      </c>
      <c r="BB382" s="10">
        <f t="shared" si="266"/>
        <v>-13.021997561733372</v>
      </c>
      <c r="BC382" s="37"/>
      <c r="BD382" s="46">
        <f t="shared" si="267"/>
        <v>-37</v>
      </c>
      <c r="BE382" s="46">
        <f t="shared" si="268"/>
        <v>-193</v>
      </c>
      <c r="BF382" s="46">
        <f t="shared" si="269"/>
        <v>-13</v>
      </c>
    </row>
    <row r="383" spans="22:58" x14ac:dyDescent="0.3">
      <c r="V383" s="29">
        <v>4.79000000000004</v>
      </c>
      <c r="W383" s="38">
        <f t="shared" si="239"/>
        <v>616595.00186153932</v>
      </c>
      <c r="X383" s="30">
        <f t="shared" si="238"/>
        <v>2.6066753699001226</v>
      </c>
      <c r="Y383" s="31">
        <f t="shared" si="240"/>
        <v>-50.665617225573712</v>
      </c>
      <c r="Z383" s="31">
        <f t="shared" si="241"/>
        <v>-89.832180511870902</v>
      </c>
      <c r="AA383" s="31">
        <f t="shared" si="242"/>
        <v>16.459220555098973</v>
      </c>
      <c r="AB383" s="31">
        <f t="shared" si="243"/>
        <v>-81.354083090312145</v>
      </c>
      <c r="AC383" s="31">
        <f t="shared" si="244"/>
        <v>6.3503605355469563</v>
      </c>
      <c r="AD383" s="31">
        <f t="shared" si="245"/>
        <v>61.224868917068804</v>
      </c>
      <c r="AE383" s="31">
        <f t="shared" si="246"/>
        <v>-25.24936076502766</v>
      </c>
      <c r="AF383" s="31">
        <f t="shared" si="247"/>
        <v>-109.96139468511423</v>
      </c>
      <c r="AG383" s="31">
        <f t="shared" si="235"/>
        <v>92.110410468749379</v>
      </c>
      <c r="AH383" s="31">
        <f t="shared" si="248"/>
        <v>-129.39813607469196</v>
      </c>
      <c r="AI383" s="31">
        <f t="shared" si="249"/>
        <v>-89.999980581493332</v>
      </c>
      <c r="AJ383" s="31">
        <f t="shared" si="250"/>
        <v>48.154542503278719</v>
      </c>
      <c r="AK383" s="31">
        <f t="shared" si="251"/>
        <v>89.775923344182999</v>
      </c>
      <c r="AL383" s="32">
        <f t="shared" si="252"/>
        <v>-17.8559391273612</v>
      </c>
      <c r="AM383" s="31">
        <f t="shared" si="253"/>
        <v>-82.646082717202177</v>
      </c>
      <c r="AN383" s="31">
        <f t="shared" si="254"/>
        <v>-6.9891222300250639</v>
      </c>
      <c r="AO383" s="31">
        <f t="shared" si="255"/>
        <v>-82.87013995451251</v>
      </c>
      <c r="AP383" s="30">
        <f t="shared" si="236"/>
        <v>23.609121289162623</v>
      </c>
      <c r="AQ383" s="30">
        <f t="shared" si="237"/>
        <v>-27.95880017344075</v>
      </c>
      <c r="AR383" s="31">
        <f t="shared" si="256"/>
        <v>-36.588161879330848</v>
      </c>
      <c r="AS383" s="33">
        <f t="shared" si="257"/>
        <v>-192.83153463962674</v>
      </c>
      <c r="AT383" s="31">
        <f t="shared" si="258"/>
        <v>1.6528169672116794E-8</v>
      </c>
      <c r="AU383" s="31">
        <f t="shared" si="259"/>
        <v>3.5346210252955603E-3</v>
      </c>
      <c r="AV383" s="32">
        <f t="shared" si="260"/>
        <v>-2.6445716442797606E-11</v>
      </c>
      <c r="AW383" s="31">
        <f t="shared" si="261"/>
        <v>-1.4138484119089397E-4</v>
      </c>
      <c r="AX383" s="34">
        <f t="shared" si="262"/>
        <v>1.6501723955673997E-8</v>
      </c>
      <c r="AY383" s="35">
        <f t="shared" si="263"/>
        <v>3.3932361841046664E-3</v>
      </c>
      <c r="AZ383" s="10">
        <f t="shared" si="264"/>
        <v>-36.588161862829125</v>
      </c>
      <c r="BA383" s="10">
        <f t="shared" si="265"/>
        <v>-192.82814140344263</v>
      </c>
      <c r="BB383" s="10">
        <f t="shared" si="266"/>
        <v>-12.828141403442629</v>
      </c>
      <c r="BC383" s="37"/>
      <c r="BD383" s="46">
        <f t="shared" si="267"/>
        <v>-37</v>
      </c>
      <c r="BE383" s="46">
        <f t="shared" si="268"/>
        <v>-193</v>
      </c>
      <c r="BF383" s="46">
        <f t="shared" si="269"/>
        <v>-13</v>
      </c>
    </row>
    <row r="384" spans="22:58" x14ac:dyDescent="0.3">
      <c r="V384" s="29">
        <v>4.8000000000000398</v>
      </c>
      <c r="W384" s="36">
        <f t="shared" si="239"/>
        <v>630957.34448025166</v>
      </c>
      <c r="X384" s="30">
        <f t="shared" si="238"/>
        <v>2.6066753699001226</v>
      </c>
      <c r="Y384" s="31">
        <f t="shared" si="240"/>
        <v>-50.865615548675379</v>
      </c>
      <c r="Z384" s="31">
        <f t="shared" si="241"/>
        <v>-89.836000528690647</v>
      </c>
      <c r="AA384" s="31">
        <f t="shared" si="242"/>
        <v>16.654801114823794</v>
      </c>
      <c r="AB384" s="31">
        <f t="shared" si="243"/>
        <v>-81.548013184576533</v>
      </c>
      <c r="AC384" s="31">
        <f t="shared" si="244"/>
        <v>6.5048295682099511</v>
      </c>
      <c r="AD384" s="31">
        <f t="shared" si="245"/>
        <v>61.778057086507694</v>
      </c>
      <c r="AE384" s="31">
        <f t="shared" si="246"/>
        <v>-25.099309495741508</v>
      </c>
      <c r="AF384" s="31">
        <f t="shared" si="247"/>
        <v>-109.60595662675948</v>
      </c>
      <c r="AG384" s="31">
        <f t="shared" si="235"/>
        <v>92.110410468749379</v>
      </c>
      <c r="AH384" s="31">
        <f t="shared" si="248"/>
        <v>-129.59813607469192</v>
      </c>
      <c r="AI384" s="31">
        <f t="shared" si="249"/>
        <v>-89.999981023512504</v>
      </c>
      <c r="AJ384" s="31">
        <f t="shared" si="250"/>
        <v>48.354539513670559</v>
      </c>
      <c r="AK384" s="31">
        <f t="shared" si="251"/>
        <v>89.781023901341783</v>
      </c>
      <c r="AL384" s="32">
        <f t="shared" si="252"/>
        <v>-18.052735554340998</v>
      </c>
      <c r="AM384" s="31">
        <f t="shared" si="253"/>
        <v>-82.811707243799304</v>
      </c>
      <c r="AN384" s="31">
        <f t="shared" si="254"/>
        <v>-7.1859216466129823</v>
      </c>
      <c r="AO384" s="31">
        <f t="shared" si="255"/>
        <v>-83.030664365970026</v>
      </c>
      <c r="AP384" s="30">
        <f t="shared" si="236"/>
        <v>23.609121289162623</v>
      </c>
      <c r="AQ384" s="30">
        <f t="shared" si="237"/>
        <v>-27.95880017344075</v>
      </c>
      <c r="AR384" s="31">
        <f t="shared" si="256"/>
        <v>-36.634910026632618</v>
      </c>
      <c r="AS384" s="33">
        <f t="shared" si="257"/>
        <v>-192.63662099272949</v>
      </c>
      <c r="AT384" s="31">
        <f t="shared" si="258"/>
        <v>1.7307118682292572E-8</v>
      </c>
      <c r="AU384" s="31">
        <f t="shared" si="259"/>
        <v>3.6169529253369153E-3</v>
      </c>
      <c r="AV384" s="32">
        <f t="shared" si="260"/>
        <v>-2.7691627529588334E-11</v>
      </c>
      <c r="AW384" s="31">
        <f t="shared" si="261"/>
        <v>-1.4467811720535526E-4</v>
      </c>
      <c r="AX384" s="34">
        <f t="shared" si="262"/>
        <v>1.7279427054762982E-8</v>
      </c>
      <c r="AY384" s="35">
        <f t="shared" si="263"/>
        <v>3.47227480813156E-3</v>
      </c>
      <c r="AZ384" s="10">
        <f t="shared" si="264"/>
        <v>-36.634910009353192</v>
      </c>
      <c r="BA384" s="10">
        <f t="shared" si="265"/>
        <v>-192.63314871792136</v>
      </c>
      <c r="BB384" s="10">
        <f t="shared" si="266"/>
        <v>-12.633148717921358</v>
      </c>
      <c r="BC384" s="48"/>
      <c r="BD384" s="46">
        <f t="shared" si="267"/>
        <v>-37</v>
      </c>
      <c r="BE384" s="46">
        <f t="shared" si="268"/>
        <v>-193</v>
      </c>
      <c r="BF384" s="46">
        <f t="shared" si="269"/>
        <v>-13</v>
      </c>
    </row>
    <row r="385" spans="22:58" x14ac:dyDescent="0.3">
      <c r="V385" s="29">
        <v>4.8100000000000396</v>
      </c>
      <c r="W385" s="38">
        <f t="shared" si="239"/>
        <v>645654.22903471533</v>
      </c>
      <c r="X385" s="30">
        <f t="shared" si="238"/>
        <v>2.6066753699001226</v>
      </c>
      <c r="Y385" s="31">
        <f t="shared" si="240"/>
        <v>-51.065613947249311</v>
      </c>
      <c r="Z385" s="31">
        <f t="shared" si="241"/>
        <v>-89.839733592720421</v>
      </c>
      <c r="AA385" s="31">
        <f t="shared" si="242"/>
        <v>16.850576379756752</v>
      </c>
      <c r="AB385" s="31">
        <f t="shared" si="243"/>
        <v>-81.737717574773185</v>
      </c>
      <c r="AC385" s="31">
        <f t="shared" si="244"/>
        <v>6.6608976507690487</v>
      </c>
      <c r="AD385" s="31">
        <f t="shared" si="245"/>
        <v>62.324249744915079</v>
      </c>
      <c r="AE385" s="31">
        <f t="shared" si="246"/>
        <v>-24.947464546823387</v>
      </c>
      <c r="AF385" s="31">
        <f t="shared" si="247"/>
        <v>-109.25320142257854</v>
      </c>
      <c r="AG385" s="31">
        <f t="shared" si="235"/>
        <v>92.110410468749379</v>
      </c>
      <c r="AH385" s="31">
        <f t="shared" si="248"/>
        <v>-129.79813607469191</v>
      </c>
      <c r="AI385" s="31">
        <f t="shared" si="249"/>
        <v>-89.999981455470106</v>
      </c>
      <c r="AJ385" s="31">
        <f t="shared" si="250"/>
        <v>48.554536658615</v>
      </c>
      <c r="AK385" s="31">
        <f t="shared" si="251"/>
        <v>89.786008358998657</v>
      </c>
      <c r="AL385" s="32">
        <f t="shared" si="252"/>
        <v>-18.249673958305952</v>
      </c>
      <c r="AM385" s="31">
        <f t="shared" si="253"/>
        <v>-82.973678474469693</v>
      </c>
      <c r="AN385" s="31">
        <f t="shared" si="254"/>
        <v>-7.382862905633484</v>
      </c>
      <c r="AO385" s="31">
        <f t="shared" si="255"/>
        <v>-83.187651570941142</v>
      </c>
      <c r="AP385" s="30">
        <f t="shared" si="236"/>
        <v>23.609121289162623</v>
      </c>
      <c r="AQ385" s="30">
        <f t="shared" si="237"/>
        <v>-27.95880017344075</v>
      </c>
      <c r="AR385" s="31">
        <f t="shared" si="256"/>
        <v>-36.680006336734998</v>
      </c>
      <c r="AS385" s="33">
        <f t="shared" si="257"/>
        <v>-192.44085299351968</v>
      </c>
      <c r="AT385" s="31">
        <f t="shared" si="258"/>
        <v>1.8122777710318731E-8</v>
      </c>
      <c r="AU385" s="31">
        <f t="shared" si="259"/>
        <v>3.7012025816749285E-3</v>
      </c>
      <c r="AV385" s="32">
        <f t="shared" si="260"/>
        <v>-2.8995398264372633E-11</v>
      </c>
      <c r="AW385" s="31">
        <f t="shared" si="261"/>
        <v>-1.4804810347259883E-4</v>
      </c>
      <c r="AX385" s="34">
        <f t="shared" si="262"/>
        <v>1.8093782312054359E-8</v>
      </c>
      <c r="AY385" s="35">
        <f t="shared" si="263"/>
        <v>3.5531544782023295E-3</v>
      </c>
      <c r="AZ385" s="10">
        <f t="shared" si="264"/>
        <v>-36.680006318641219</v>
      </c>
      <c r="BA385" s="10">
        <f t="shared" si="265"/>
        <v>-192.43729983904149</v>
      </c>
      <c r="BB385" s="10">
        <f t="shared" si="266"/>
        <v>-12.437299839041486</v>
      </c>
      <c r="BC385" s="37"/>
      <c r="BD385" s="46">
        <f t="shared" si="267"/>
        <v>-37</v>
      </c>
      <c r="BE385" s="46">
        <f t="shared" si="268"/>
        <v>-192</v>
      </c>
      <c r="BF385" s="46">
        <f t="shared" si="269"/>
        <v>-12</v>
      </c>
    </row>
    <row r="386" spans="22:58" x14ac:dyDescent="0.3">
      <c r="V386" s="29">
        <v>4.8200000000000403</v>
      </c>
      <c r="W386" s="38">
        <f t="shared" si="239"/>
        <v>660693.44800765836</v>
      </c>
      <c r="X386" s="30">
        <f t="shared" si="238"/>
        <v>2.6066753699001226</v>
      </c>
      <c r="Y386" s="31">
        <f t="shared" si="240"/>
        <v>-51.265612417898737</v>
      </c>
      <c r="Z386" s="31">
        <f t="shared" si="241"/>
        <v>-89.843381683153339</v>
      </c>
      <c r="AA386" s="31">
        <f t="shared" si="242"/>
        <v>17.046537949014109</v>
      </c>
      <c r="AB386" s="31">
        <f t="shared" si="243"/>
        <v>-81.923280198964648</v>
      </c>
      <c r="AC386" s="31">
        <f t="shared" si="244"/>
        <v>6.8185240310534976</v>
      </c>
      <c r="AD386" s="31">
        <f t="shared" si="245"/>
        <v>62.863339359326275</v>
      </c>
      <c r="AE386" s="31">
        <f t="shared" si="246"/>
        <v>-24.793875067931005</v>
      </c>
      <c r="AF386" s="31">
        <f t="shared" si="247"/>
        <v>-108.90332252279173</v>
      </c>
      <c r="AG386" s="31">
        <f t="shared" si="235"/>
        <v>92.110410468749379</v>
      </c>
      <c r="AH386" s="31">
        <f t="shared" si="248"/>
        <v>-129.9981360746919</v>
      </c>
      <c r="AI386" s="31">
        <f t="shared" si="249"/>
        <v>-89.999981877595133</v>
      </c>
      <c r="AJ386" s="31">
        <f t="shared" si="250"/>
        <v>48.754533932056383</v>
      </c>
      <c r="AK386" s="31">
        <f t="shared" si="251"/>
        <v>89.790879359677092</v>
      </c>
      <c r="AL386" s="32">
        <f t="shared" si="252"/>
        <v>-18.44674814063724</v>
      </c>
      <c r="AM386" s="31">
        <f t="shared" si="253"/>
        <v>-83.132071927771804</v>
      </c>
      <c r="AN386" s="31">
        <f t="shared" si="254"/>
        <v>-7.5799398145233781</v>
      </c>
      <c r="AO386" s="31">
        <f t="shared" si="255"/>
        <v>-83.341174445689845</v>
      </c>
      <c r="AP386" s="30">
        <f t="shared" si="236"/>
        <v>23.609121289162623</v>
      </c>
      <c r="AQ386" s="30">
        <f t="shared" si="237"/>
        <v>-27.95880017344075</v>
      </c>
      <c r="AR386" s="31">
        <f t="shared" si="256"/>
        <v>-36.72349376673251</v>
      </c>
      <c r="AS386" s="33">
        <f t="shared" si="257"/>
        <v>-192.24449696848157</v>
      </c>
      <c r="AT386" s="31">
        <f t="shared" si="258"/>
        <v>1.8976876759656137E-8</v>
      </c>
      <c r="AU386" s="31">
        <f t="shared" si="259"/>
        <v>3.7874146645911141E-3</v>
      </c>
      <c r="AV386" s="32">
        <f t="shared" si="260"/>
        <v>-3.0362814611949867E-11</v>
      </c>
      <c r="AW386" s="31">
        <f t="shared" si="261"/>
        <v>-1.5149658680395071E-4</v>
      </c>
      <c r="AX386" s="34">
        <f t="shared" si="262"/>
        <v>1.8946513945044186E-8</v>
      </c>
      <c r="AY386" s="35">
        <f t="shared" si="263"/>
        <v>3.6359180777871636E-3</v>
      </c>
      <c r="AZ386" s="10">
        <f t="shared" si="264"/>
        <v>-36.723493747785994</v>
      </c>
      <c r="BA386" s="10">
        <f t="shared" si="265"/>
        <v>-192.24086105040379</v>
      </c>
      <c r="BB386" s="10">
        <f t="shared" si="266"/>
        <v>-12.240861050403794</v>
      </c>
      <c r="BC386" s="37"/>
      <c r="BD386" s="46">
        <f t="shared" si="267"/>
        <v>-37</v>
      </c>
      <c r="BE386" s="46">
        <f t="shared" si="268"/>
        <v>-192</v>
      </c>
      <c r="BF386" s="46">
        <f t="shared" si="269"/>
        <v>-12</v>
      </c>
    </row>
    <row r="387" spans="22:58" x14ac:dyDescent="0.3">
      <c r="V387" s="29">
        <v>4.83000000000004</v>
      </c>
      <c r="W387" s="36">
        <f t="shared" si="239"/>
        <v>676082.97539204429</v>
      </c>
      <c r="X387" s="30">
        <f t="shared" si="238"/>
        <v>2.6066753699001226</v>
      </c>
      <c r="Y387" s="31">
        <f t="shared" si="240"/>
        <v>-51.465610957379752</v>
      </c>
      <c r="Z387" s="31">
        <f t="shared" si="241"/>
        <v>-89.846946734136878</v>
      </c>
      <c r="AA387" s="31">
        <f t="shared" si="242"/>
        <v>17.242677768881308</v>
      </c>
      <c r="AB387" s="31">
        <f t="shared" si="243"/>
        <v>-82.104783865791703</v>
      </c>
      <c r="AC387" s="31">
        <f t="shared" si="244"/>
        <v>6.9776679061008284</v>
      </c>
      <c r="AD387" s="31">
        <f t="shared" si="245"/>
        <v>63.39522991921929</v>
      </c>
      <c r="AE387" s="31">
        <f t="shared" si="246"/>
        <v>-24.638589912497494</v>
      </c>
      <c r="AF387" s="31">
        <f t="shared" si="247"/>
        <v>-108.55650068070928</v>
      </c>
      <c r="AG387" s="31">
        <f t="shared" si="235"/>
        <v>92.110410468749379</v>
      </c>
      <c r="AH387" s="31">
        <f t="shared" si="248"/>
        <v>-130.19813607469186</v>
      </c>
      <c r="AI387" s="31">
        <f t="shared" si="249"/>
        <v>-89.999982290111433</v>
      </c>
      <c r="AJ387" s="31">
        <f t="shared" si="250"/>
        <v>48.954531328211488</v>
      </c>
      <c r="AK387" s="31">
        <f t="shared" si="251"/>
        <v>89.795639485764298</v>
      </c>
      <c r="AL387" s="32">
        <f t="shared" si="252"/>
        <v>-18.643952165220487</v>
      </c>
      <c r="AM387" s="31">
        <f t="shared" si="253"/>
        <v>-83.286961896781747</v>
      </c>
      <c r="AN387" s="31">
        <f t="shared" si="254"/>
        <v>-7.7771464429514801</v>
      </c>
      <c r="AO387" s="31">
        <f t="shared" si="255"/>
        <v>-83.491304701128882</v>
      </c>
      <c r="AP387" s="30">
        <f t="shared" si="236"/>
        <v>23.609121289162623</v>
      </c>
      <c r="AQ387" s="30">
        <f t="shared" si="237"/>
        <v>-27.95880017344075</v>
      </c>
      <c r="AR387" s="31">
        <f t="shared" si="256"/>
        <v>-36.765415239727098</v>
      </c>
      <c r="AS387" s="33">
        <f t="shared" si="257"/>
        <v>-192.04780538183815</v>
      </c>
      <c r="AT387" s="31">
        <f t="shared" si="258"/>
        <v>1.9871230694581364E-8</v>
      </c>
      <c r="AU387" s="31">
        <f t="shared" si="259"/>
        <v>3.8756348848714029E-3</v>
      </c>
      <c r="AV387" s="32">
        <f t="shared" si="260"/>
        <v>-3.1793876572320064E-11</v>
      </c>
      <c r="AW387" s="31">
        <f t="shared" si="261"/>
        <v>-1.5502539563091842E-4</v>
      </c>
      <c r="AX387" s="34">
        <f t="shared" si="262"/>
        <v>1.9839436818009042E-8</v>
      </c>
      <c r="AY387" s="35">
        <f t="shared" si="263"/>
        <v>3.7206094892404847E-3</v>
      </c>
      <c r="AZ387" s="10">
        <f t="shared" si="264"/>
        <v>-36.765415219887657</v>
      </c>
      <c r="BA387" s="10">
        <f t="shared" si="265"/>
        <v>-192.0440847723489</v>
      </c>
      <c r="BB387" s="10">
        <f t="shared" si="266"/>
        <v>-12.044084772348896</v>
      </c>
      <c r="BC387" s="48"/>
      <c r="BD387" s="46">
        <f t="shared" si="267"/>
        <v>-37</v>
      </c>
      <c r="BE387" s="46">
        <f t="shared" si="268"/>
        <v>-192</v>
      </c>
      <c r="BF387" s="46">
        <f t="shared" si="269"/>
        <v>-12</v>
      </c>
    </row>
    <row r="388" spans="22:58" x14ac:dyDescent="0.3">
      <c r="V388" s="29">
        <v>4.8400000000000398</v>
      </c>
      <c r="W388" s="38">
        <f t="shared" si="239"/>
        <v>691830.97091900045</v>
      </c>
      <c r="X388" s="30">
        <f t="shared" si="238"/>
        <v>2.6066753699001226</v>
      </c>
      <c r="Y388" s="31">
        <f t="shared" si="240"/>
        <v>-51.665609562594511</v>
      </c>
      <c r="Z388" s="31">
        <f t="shared" si="241"/>
        <v>-89.850430635797736</v>
      </c>
      <c r="AA388" s="31">
        <f t="shared" si="242"/>
        <v>17.438988119790796</v>
      </c>
      <c r="AB388" s="31">
        <f t="shared" si="243"/>
        <v>-82.282310231873225</v>
      </c>
      <c r="AC388" s="31">
        <f t="shared" si="244"/>
        <v>7.1382885089946324</v>
      </c>
      <c r="AD388" s="31">
        <f t="shared" si="245"/>
        <v>63.919836686860776</v>
      </c>
      <c r="AE388" s="31">
        <f t="shared" si="246"/>
        <v>-24.481657563908961</v>
      </c>
      <c r="AF388" s="31">
        <f t="shared" si="247"/>
        <v>-108.2129041808102</v>
      </c>
      <c r="AG388" s="31">
        <f t="shared" ref="AG388:AG451" si="270">DC_gain_comp</f>
        <v>92.110410468749379</v>
      </c>
      <c r="AH388" s="31">
        <f t="shared" si="248"/>
        <v>-130.39813607469188</v>
      </c>
      <c r="AI388" s="31">
        <f t="shared" si="249"/>
        <v>-89.999982693237712</v>
      </c>
      <c r="AJ388" s="31">
        <f t="shared" si="250"/>
        <v>49.154528841557472</v>
      </c>
      <c r="AK388" s="31">
        <f t="shared" si="251"/>
        <v>89.800291260879192</v>
      </c>
      <c r="AL388" s="32">
        <f t="shared" si="252"/>
        <v>-18.841280348035443</v>
      </c>
      <c r="AM388" s="31">
        <f t="shared" si="253"/>
        <v>-83.438421445794987</v>
      </c>
      <c r="AN388" s="31">
        <f t="shared" si="254"/>
        <v>-7.9744771124204696</v>
      </c>
      <c r="AO388" s="31">
        <f t="shared" si="255"/>
        <v>-83.638112878153507</v>
      </c>
      <c r="AP388" s="30">
        <f t="shared" ref="AP388:AP451" si="271">-20*LOG(GmPS*Rsns)</f>
        <v>23.609121289162623</v>
      </c>
      <c r="AQ388" s="30">
        <f t="shared" ref="AQ388:AQ451" si="272">20*LOG(Vref/Vout)</f>
        <v>-27.95880017344075</v>
      </c>
      <c r="AR388" s="31">
        <f t="shared" si="256"/>
        <v>-36.805813560607554</v>
      </c>
      <c r="AS388" s="33">
        <f t="shared" si="257"/>
        <v>-191.85101705896369</v>
      </c>
      <c r="AT388" s="31">
        <f t="shared" si="258"/>
        <v>2.0807731525566812E-8</v>
      </c>
      <c r="AU388" s="31">
        <f t="shared" si="259"/>
        <v>3.9659100180426685E-3</v>
      </c>
      <c r="AV388" s="32">
        <f t="shared" si="260"/>
        <v>-3.3292441455349488E-11</v>
      </c>
      <c r="AW388" s="31">
        <f t="shared" si="261"/>
        <v>-1.58636400974652E-4</v>
      </c>
      <c r="AX388" s="34">
        <f t="shared" si="262"/>
        <v>2.0774439084111462E-8</v>
      </c>
      <c r="AY388" s="35">
        <f t="shared" si="263"/>
        <v>3.8072736170680164E-3</v>
      </c>
      <c r="AZ388" s="10">
        <f t="shared" si="264"/>
        <v>-36.805813539833117</v>
      </c>
      <c r="BA388" s="10">
        <f t="shared" si="265"/>
        <v>-191.84720978534662</v>
      </c>
      <c r="BB388" s="10">
        <f t="shared" si="266"/>
        <v>-11.847209785346621</v>
      </c>
      <c r="BC388" s="37"/>
      <c r="BD388" s="46">
        <f t="shared" si="267"/>
        <v>-37</v>
      </c>
      <c r="BE388" s="46">
        <f t="shared" si="268"/>
        <v>-192</v>
      </c>
      <c r="BF388" s="46">
        <f t="shared" si="269"/>
        <v>-12</v>
      </c>
    </row>
    <row r="389" spans="22:58" x14ac:dyDescent="0.3">
      <c r="V389" s="29">
        <v>4.8500000000000396</v>
      </c>
      <c r="W389" s="38">
        <f t="shared" si="239"/>
        <v>707945.78438420314</v>
      </c>
      <c r="X389" s="30">
        <f t="shared" ref="X389:X452" si="273">DC_gain_power</f>
        <v>2.6066753699001226</v>
      </c>
      <c r="Y389" s="31">
        <f t="shared" si="240"/>
        <v>-51.865608230584506</v>
      </c>
      <c r="Z389" s="31">
        <f t="shared" si="241"/>
        <v>-89.853835235243608</v>
      </c>
      <c r="AA389" s="31">
        <f t="shared" si="242"/>
        <v>17.635461603671459</v>
      </c>
      <c r="AB389" s="31">
        <f t="shared" si="243"/>
        <v>-82.455939782545769</v>
      </c>
      <c r="AC389" s="31">
        <f t="shared" si="244"/>
        <v>7.3003451910367918</v>
      </c>
      <c r="AD389" s="31">
        <f t="shared" si="245"/>
        <v>64.437085920165288</v>
      </c>
      <c r="AE389" s="31">
        <f t="shared" si="246"/>
        <v>-24.323126065976133</v>
      </c>
      <c r="AF389" s="31">
        <f t="shared" si="247"/>
        <v>-107.87268909762409</v>
      </c>
      <c r="AG389" s="31">
        <f t="shared" si="270"/>
        <v>92.110410468749379</v>
      </c>
      <c r="AH389" s="31">
        <f t="shared" si="248"/>
        <v>-130.59813607469184</v>
      </c>
      <c r="AI389" s="31">
        <f t="shared" si="249"/>
        <v>-89.999983087187715</v>
      </c>
      <c r="AJ389" s="31">
        <f t="shared" si="250"/>
        <v>49.354526466819991</v>
      </c>
      <c r="AK389" s="31">
        <f t="shared" si="251"/>
        <v>89.804837151209028</v>
      </c>
      <c r="AL389" s="32">
        <f t="shared" si="252"/>
        <v>-19.038727247096141</v>
      </c>
      <c r="AM389" s="31">
        <f t="shared" si="253"/>
        <v>-83.586522409000679</v>
      </c>
      <c r="AN389" s="31">
        <f t="shared" si="254"/>
        <v>-8.1719263862186082</v>
      </c>
      <c r="AO389" s="31">
        <f t="shared" si="255"/>
        <v>-83.781668344979366</v>
      </c>
      <c r="AP389" s="30">
        <f t="shared" si="271"/>
        <v>23.609121289162623</v>
      </c>
      <c r="AQ389" s="30">
        <f t="shared" si="272"/>
        <v>-27.95880017344075</v>
      </c>
      <c r="AR389" s="31">
        <f t="shared" si="256"/>
        <v>-36.844731336472869</v>
      </c>
      <c r="AS389" s="33">
        <f t="shared" si="257"/>
        <v>-191.65435744260344</v>
      </c>
      <c r="AT389" s="31">
        <f t="shared" si="258"/>
        <v>2.1788369624484826E-8</v>
      </c>
      <c r="AU389" s="31">
        <f t="shared" si="259"/>
        <v>4.0582879291736458E-3</v>
      </c>
      <c r="AV389" s="32">
        <f t="shared" si="260"/>
        <v>-3.4862366570904399E-11</v>
      </c>
      <c r="AW389" s="31">
        <f t="shared" si="261"/>
        <v>-1.6233151743798161E-4</v>
      </c>
      <c r="AX389" s="34">
        <f t="shared" si="262"/>
        <v>2.1753507257913922E-8</v>
      </c>
      <c r="AY389" s="35">
        <f t="shared" si="263"/>
        <v>3.8959564117356641E-3</v>
      </c>
      <c r="AZ389" s="10">
        <f t="shared" si="264"/>
        <v>-36.844731314719361</v>
      </c>
      <c r="BA389" s="10">
        <f t="shared" si="265"/>
        <v>-191.65046148619172</v>
      </c>
      <c r="BB389" s="10">
        <f t="shared" si="266"/>
        <v>-11.650461486191716</v>
      </c>
      <c r="BC389" s="37"/>
      <c r="BD389" s="46">
        <f t="shared" si="267"/>
        <v>-37</v>
      </c>
      <c r="BE389" s="46">
        <f t="shared" si="268"/>
        <v>-192</v>
      </c>
      <c r="BF389" s="46">
        <f t="shared" si="269"/>
        <v>-12</v>
      </c>
    </row>
    <row r="390" spans="22:58" x14ac:dyDescent="0.3">
      <c r="V390" s="29">
        <v>4.8600000000000403</v>
      </c>
      <c r="W390" s="36">
        <f t="shared" si="239"/>
        <v>724435.96007505804</v>
      </c>
      <c r="X390" s="30">
        <f t="shared" si="273"/>
        <v>2.6066753699001226</v>
      </c>
      <c r="Y390" s="31">
        <f t="shared" si="240"/>
        <v>-52.065606958524484</v>
      </c>
      <c r="Z390" s="31">
        <f t="shared" si="241"/>
        <v>-89.857162337541951</v>
      </c>
      <c r="AA390" s="31">
        <f t="shared" si="242"/>
        <v>17.832091131670509</v>
      </c>
      <c r="AB390" s="31">
        <f t="shared" si="243"/>
        <v>-82.625751815719894</v>
      </c>
      <c r="AC390" s="31">
        <f t="shared" si="244"/>
        <v>7.4637974991147003</v>
      </c>
      <c r="AD390" s="31">
        <f t="shared" si="245"/>
        <v>64.946914571221498</v>
      </c>
      <c r="AE390" s="31">
        <f t="shared" si="246"/>
        <v>-24.163042957839149</v>
      </c>
      <c r="AF390" s="31">
        <f t="shared" si="247"/>
        <v>-107.53599958204035</v>
      </c>
      <c r="AG390" s="31">
        <f t="shared" si="270"/>
        <v>92.110410468749379</v>
      </c>
      <c r="AH390" s="31">
        <f t="shared" si="248"/>
        <v>-130.79813607469185</v>
      </c>
      <c r="AI390" s="31">
        <f t="shared" si="249"/>
        <v>-89.999983472170328</v>
      </c>
      <c r="AJ390" s="31">
        <f t="shared" si="250"/>
        <v>49.554524198962113</v>
      </c>
      <c r="AK390" s="31">
        <f t="shared" si="251"/>
        <v>89.809279566815988</v>
      </c>
      <c r="AL390" s="32">
        <f t="shared" si="252"/>
        <v>-19.236287652735907</v>
      </c>
      <c r="AM390" s="31">
        <f t="shared" si="253"/>
        <v>-83.731335390977279</v>
      </c>
      <c r="AN390" s="31">
        <f t="shared" si="254"/>
        <v>-8.369489059716269</v>
      </c>
      <c r="AO390" s="31">
        <f t="shared" si="255"/>
        <v>-83.922039296331619</v>
      </c>
      <c r="AP390" s="30">
        <f t="shared" si="271"/>
        <v>23.609121289162623</v>
      </c>
      <c r="AQ390" s="30">
        <f t="shared" si="272"/>
        <v>-27.95880017344075</v>
      </c>
      <c r="AR390" s="31">
        <f t="shared" si="256"/>
        <v>-36.882210901833545</v>
      </c>
      <c r="AS390" s="33">
        <f t="shared" si="257"/>
        <v>-191.45803887837195</v>
      </c>
      <c r="AT390" s="31">
        <f t="shared" si="258"/>
        <v>2.2815224081332892E-8</v>
      </c>
      <c r="AU390" s="31">
        <f t="shared" si="259"/>
        <v>4.1528175982536728E-3</v>
      </c>
      <c r="AV390" s="32">
        <f t="shared" si="260"/>
        <v>-3.6505580573917948E-11</v>
      </c>
      <c r="AW390" s="31">
        <f t="shared" si="261"/>
        <v>-1.6611270422056698E-4</v>
      </c>
      <c r="AX390" s="34">
        <f t="shared" si="262"/>
        <v>2.2778718500758974E-8</v>
      </c>
      <c r="AY390" s="35">
        <f t="shared" si="263"/>
        <v>3.986704894033106E-3</v>
      </c>
      <c r="AZ390" s="10">
        <f t="shared" si="264"/>
        <v>-36.882210879054824</v>
      </c>
      <c r="BA390" s="10">
        <f t="shared" si="265"/>
        <v>-191.45405217347792</v>
      </c>
      <c r="BB390" s="10">
        <f t="shared" si="266"/>
        <v>-11.454052173477919</v>
      </c>
      <c r="BC390" s="48"/>
      <c r="BD390" s="46">
        <f t="shared" si="267"/>
        <v>-37</v>
      </c>
      <c r="BE390" s="46">
        <f t="shared" si="268"/>
        <v>-191</v>
      </c>
      <c r="BF390" s="46">
        <f t="shared" si="269"/>
        <v>-11</v>
      </c>
    </row>
    <row r="391" spans="22:58" x14ac:dyDescent="0.3">
      <c r="V391" s="29">
        <v>4.8700000000000401</v>
      </c>
      <c r="W391" s="38">
        <f t="shared" si="239"/>
        <v>741310.24130098708</v>
      </c>
      <c r="X391" s="30">
        <f t="shared" si="273"/>
        <v>2.6066753699001226</v>
      </c>
      <c r="Y391" s="31">
        <f t="shared" si="240"/>
        <v>-52.265605743716222</v>
      </c>
      <c r="Z391" s="31">
        <f t="shared" si="241"/>
        <v>-89.860413706676624</v>
      </c>
      <c r="AA391" s="31">
        <f t="shared" si="242"/>
        <v>18.028869912246343</v>
      </c>
      <c r="AB391" s="31">
        <f t="shared" si="243"/>
        <v>-82.791824428639458</v>
      </c>
      <c r="AC391" s="31">
        <f t="shared" si="244"/>
        <v>7.628605248168312</v>
      </c>
      <c r="AD391" s="31">
        <f t="shared" si="245"/>
        <v>65.449269963584655</v>
      </c>
      <c r="AE391" s="31">
        <f t="shared" si="246"/>
        <v>-24.001455213401442</v>
      </c>
      <c r="AF391" s="31">
        <f t="shared" si="247"/>
        <v>-107.20296817173143</v>
      </c>
      <c r="AG391" s="31">
        <f t="shared" si="270"/>
        <v>92.110410468749379</v>
      </c>
      <c r="AH391" s="31">
        <f t="shared" si="248"/>
        <v>-130.99813607469181</v>
      </c>
      <c r="AI391" s="31">
        <f t="shared" si="249"/>
        <v>-89.999983848389661</v>
      </c>
      <c r="AJ391" s="31">
        <f t="shared" si="250"/>
        <v>49.754522033173529</v>
      </c>
      <c r="AK391" s="31">
        <f t="shared" si="251"/>
        <v>89.813620862913837</v>
      </c>
      <c r="AL391" s="32">
        <f t="shared" si="252"/>
        <v>-19.433956578230216</v>
      </c>
      <c r="AM391" s="31">
        <f t="shared" si="253"/>
        <v>-83.872929768864779</v>
      </c>
      <c r="AN391" s="31">
        <f t="shared" si="254"/>
        <v>-8.567160150999122</v>
      </c>
      <c r="AO391" s="31">
        <f t="shared" si="255"/>
        <v>-84.059292754340603</v>
      </c>
      <c r="AP391" s="30">
        <f t="shared" si="271"/>
        <v>23.609121289162623</v>
      </c>
      <c r="AQ391" s="30">
        <f t="shared" si="272"/>
        <v>-27.95880017344075</v>
      </c>
      <c r="AR391" s="31">
        <f t="shared" si="256"/>
        <v>-36.918294248678691</v>
      </c>
      <c r="AS391" s="33">
        <f t="shared" si="257"/>
        <v>-191.26226092607203</v>
      </c>
      <c r="AT391" s="31">
        <f t="shared" si="258"/>
        <v>2.3890472347508097E-8</v>
      </c>
      <c r="AU391" s="31">
        <f t="shared" si="259"/>
        <v>4.2495491461624667E-3</v>
      </c>
      <c r="AV391" s="32">
        <f t="shared" si="260"/>
        <v>-3.8225940774256417E-11</v>
      </c>
      <c r="AW391" s="31">
        <f t="shared" si="261"/>
        <v>-1.6998196615768937E-4</v>
      </c>
      <c r="AX391" s="34">
        <f t="shared" si="262"/>
        <v>2.3852246406733839E-8</v>
      </c>
      <c r="AY391" s="35">
        <f t="shared" si="263"/>
        <v>4.0795671800047777E-3</v>
      </c>
      <c r="AZ391" s="10">
        <f t="shared" si="264"/>
        <v>-36.918294224826447</v>
      </c>
      <c r="BA391" s="10">
        <f t="shared" si="265"/>
        <v>-191.25818135889202</v>
      </c>
      <c r="BB391" s="10">
        <f t="shared" si="266"/>
        <v>-11.258181358892017</v>
      </c>
      <c r="BC391" s="37"/>
      <c r="BD391" s="46">
        <f t="shared" si="267"/>
        <v>-37</v>
      </c>
      <c r="BE391" s="46">
        <f t="shared" si="268"/>
        <v>-191</v>
      </c>
      <c r="BF391" s="46">
        <f t="shared" si="269"/>
        <v>-11</v>
      </c>
    </row>
    <row r="392" spans="22:58" x14ac:dyDescent="0.3">
      <c r="V392" s="29">
        <v>4.8800000000000399</v>
      </c>
      <c r="W392" s="38">
        <f t="shared" si="239"/>
        <v>758577.57502925477</v>
      </c>
      <c r="X392" s="30">
        <f t="shared" si="273"/>
        <v>2.6066753699001226</v>
      </c>
      <c r="Y392" s="31">
        <f t="shared" si="240"/>
        <v>-52.465604583583023</v>
      </c>
      <c r="Z392" s="31">
        <f t="shared" si="241"/>
        <v>-89.863591066482812</v>
      </c>
      <c r="AA392" s="31">
        <f t="shared" si="242"/>
        <v>18.225791439630612</v>
      </c>
      <c r="AB392" s="31">
        <f t="shared" si="243"/>
        <v>-82.954234507342107</v>
      </c>
      <c r="AC392" s="31">
        <f t="shared" si="244"/>
        <v>7.7947285887048734</v>
      </c>
      <c r="AD392" s="31">
        <f t="shared" si="245"/>
        <v>65.944109451359012</v>
      </c>
      <c r="AE392" s="31">
        <f t="shared" si="246"/>
        <v>-23.838409185347412</v>
      </c>
      <c r="AF392" s="31">
        <f t="shared" si="247"/>
        <v>-106.87371612246589</v>
      </c>
      <c r="AG392" s="31">
        <f t="shared" si="270"/>
        <v>92.110410468749379</v>
      </c>
      <c r="AH392" s="31">
        <f t="shared" si="248"/>
        <v>-131.1981360746918</v>
      </c>
      <c r="AI392" s="31">
        <f t="shared" si="249"/>
        <v>-89.999984216045192</v>
      </c>
      <c r="AJ392" s="31">
        <f t="shared" si="250"/>
        <v>49.954519964860474</v>
      </c>
      <c r="AK392" s="31">
        <f t="shared" si="251"/>
        <v>89.817863341115739</v>
      </c>
      <c r="AL392" s="32">
        <f t="shared" si="252"/>
        <v>-19.631729250750617</v>
      </c>
      <c r="AM392" s="31">
        <f t="shared" si="253"/>
        <v>-84.01137369607865</v>
      </c>
      <c r="AN392" s="31">
        <f t="shared" si="254"/>
        <v>-8.7649348918325671</v>
      </c>
      <c r="AO392" s="31">
        <f t="shared" si="255"/>
        <v>-84.193494571008102</v>
      </c>
      <c r="AP392" s="30">
        <f t="shared" si="271"/>
        <v>23.609121289162623</v>
      </c>
      <c r="AQ392" s="30">
        <f t="shared" si="272"/>
        <v>-27.95880017344075</v>
      </c>
      <c r="AR392" s="31">
        <f t="shared" si="256"/>
        <v>-36.95302296145811</v>
      </c>
      <c r="AS392" s="33">
        <f t="shared" si="257"/>
        <v>-191.06721069347401</v>
      </c>
      <c r="AT392" s="31">
        <f t="shared" si="258"/>
        <v>2.5016396021771765E-8</v>
      </c>
      <c r="AU392" s="31">
        <f t="shared" si="259"/>
        <v>4.3485338612449225E-3</v>
      </c>
      <c r="AV392" s="32">
        <f t="shared" si="260"/>
        <v>-4.0027304481786072E-11</v>
      </c>
      <c r="AW392" s="31">
        <f t="shared" si="261"/>
        <v>-1.7394135478324374E-4</v>
      </c>
      <c r="AX392" s="34">
        <f t="shared" si="262"/>
        <v>2.4976368717289979E-8</v>
      </c>
      <c r="AY392" s="35">
        <f t="shared" si="263"/>
        <v>4.1745925064616786E-3</v>
      </c>
      <c r="AZ392" s="10">
        <f t="shared" si="264"/>
        <v>-36.953022936481744</v>
      </c>
      <c r="BA392" s="10">
        <f t="shared" si="265"/>
        <v>-191.06303610096754</v>
      </c>
      <c r="BB392" s="10">
        <f t="shared" si="266"/>
        <v>-11.063036100967537</v>
      </c>
      <c r="BC392" s="37"/>
      <c r="BD392" s="46">
        <f t="shared" si="267"/>
        <v>-37</v>
      </c>
      <c r="BE392" s="46">
        <f t="shared" si="268"/>
        <v>-191</v>
      </c>
      <c r="BF392" s="46">
        <f t="shared" si="269"/>
        <v>-11</v>
      </c>
    </row>
    <row r="393" spans="22:58" x14ac:dyDescent="0.3">
      <c r="V393" s="29">
        <v>4.8900000000000396</v>
      </c>
      <c r="W393" s="36">
        <f t="shared" si="239"/>
        <v>776247.11662876303</v>
      </c>
      <c r="X393" s="30">
        <f t="shared" si="273"/>
        <v>2.6066753699001226</v>
      </c>
      <c r="Y393" s="31">
        <f t="shared" si="240"/>
        <v>-52.665603475664113</v>
      </c>
      <c r="Z393" s="31">
        <f t="shared" si="241"/>
        <v>-89.866696101560493</v>
      </c>
      <c r="AA393" s="31">
        <f t="shared" si="242"/>
        <v>18.422849482656009</v>
      </c>
      <c r="AB393" s="31">
        <f t="shared" si="243"/>
        <v>-83.113057718628454</v>
      </c>
      <c r="AC393" s="31">
        <f t="shared" si="244"/>
        <v>7.9621280693476484</v>
      </c>
      <c r="AD393" s="31">
        <f t="shared" si="245"/>
        <v>66.431400062992765</v>
      </c>
      <c r="AE393" s="31">
        <f t="shared" si="246"/>
        <v>-23.673950553760331</v>
      </c>
      <c r="AF393" s="31">
        <f t="shared" si="247"/>
        <v>-106.54835375719617</v>
      </c>
      <c r="AG393" s="31">
        <f t="shared" si="270"/>
        <v>92.110410468749379</v>
      </c>
      <c r="AH393" s="31">
        <f t="shared" si="248"/>
        <v>-131.39813607469176</v>
      </c>
      <c r="AI393" s="31">
        <f t="shared" si="249"/>
        <v>-89.999984575331865</v>
      </c>
      <c r="AJ393" s="31">
        <f t="shared" si="250"/>
        <v>50.15451798963592</v>
      </c>
      <c r="AK393" s="31">
        <f t="shared" si="251"/>
        <v>89.822009250653608</v>
      </c>
      <c r="AL393" s="32">
        <f t="shared" si="252"/>
        <v>-19.829601102642187</v>
      </c>
      <c r="AM393" s="31">
        <f t="shared" si="253"/>
        <v>-84.14673410743768</v>
      </c>
      <c r="AN393" s="31">
        <f t="shared" si="254"/>
        <v>-8.9628087189486507</v>
      </c>
      <c r="AO393" s="31">
        <f t="shared" si="255"/>
        <v>-84.324709432115938</v>
      </c>
      <c r="AP393" s="30">
        <f t="shared" si="271"/>
        <v>23.609121289162623</v>
      </c>
      <c r="AQ393" s="30">
        <f t="shared" si="272"/>
        <v>-27.95880017344075</v>
      </c>
      <c r="AR393" s="31">
        <f t="shared" si="256"/>
        <v>-36.986438156987113</v>
      </c>
      <c r="AS393" s="33">
        <f t="shared" si="257"/>
        <v>-190.87306318931212</v>
      </c>
      <c r="AT393" s="31">
        <f t="shared" si="258"/>
        <v>2.6195382778904175E-8</v>
      </c>
      <c r="AU393" s="31">
        <f t="shared" si="259"/>
        <v>4.4498242265048242E-3</v>
      </c>
      <c r="AV393" s="32">
        <f t="shared" si="260"/>
        <v>-4.1913529006373196E-11</v>
      </c>
      <c r="AW393" s="31">
        <f t="shared" si="261"/>
        <v>-1.7799296941748766E-4</v>
      </c>
      <c r="AX393" s="34">
        <f t="shared" si="262"/>
        <v>2.6153469249897801E-8</v>
      </c>
      <c r="AY393" s="35">
        <f t="shared" si="263"/>
        <v>4.2718312570873369E-3</v>
      </c>
      <c r="AZ393" s="10">
        <f t="shared" si="264"/>
        <v>-36.986438130833641</v>
      </c>
      <c r="BA393" s="10">
        <f t="shared" si="265"/>
        <v>-190.86879135805503</v>
      </c>
      <c r="BB393" s="10">
        <f t="shared" si="266"/>
        <v>-10.868791358055034</v>
      </c>
      <c r="BC393" s="48"/>
      <c r="BD393" s="46">
        <f t="shared" si="267"/>
        <v>-37</v>
      </c>
      <c r="BE393" s="46">
        <f t="shared" si="268"/>
        <v>-191</v>
      </c>
      <c r="BF393" s="46">
        <f t="shared" si="269"/>
        <v>-11</v>
      </c>
    </row>
    <row r="394" spans="22:58" x14ac:dyDescent="0.3">
      <c r="V394" s="29">
        <v>4.9000000000000403</v>
      </c>
      <c r="W394" s="38">
        <f t="shared" si="239"/>
        <v>794328.23472435586</v>
      </c>
      <c r="X394" s="30">
        <f t="shared" si="273"/>
        <v>2.6066753699001226</v>
      </c>
      <c r="Y394" s="31">
        <f t="shared" si="240"/>
        <v>-52.86560241760953</v>
      </c>
      <c r="Z394" s="31">
        <f t="shared" si="241"/>
        <v>-89.869730458167368</v>
      </c>
      <c r="AA394" s="31">
        <f t="shared" si="242"/>
        <v>18.62003807394597</v>
      </c>
      <c r="AB394" s="31">
        <f t="shared" si="243"/>
        <v>-83.268368504358619</v>
      </c>
      <c r="AC394" s="31">
        <f t="shared" si="244"/>
        <v>8.130764694441492</v>
      </c>
      <c r="AD394" s="31">
        <f t="shared" si="245"/>
        <v>66.91111813259262</v>
      </c>
      <c r="AE394" s="31">
        <f t="shared" si="246"/>
        <v>-23.508124279321944</v>
      </c>
      <c r="AF394" s="31">
        <f t="shared" si="247"/>
        <v>-106.22698082993337</v>
      </c>
      <c r="AG394" s="31">
        <f t="shared" si="270"/>
        <v>92.110410468749379</v>
      </c>
      <c r="AH394" s="31">
        <f t="shared" si="248"/>
        <v>-131.59813607469178</v>
      </c>
      <c r="AI394" s="31">
        <f t="shared" si="249"/>
        <v>-89.999984926440192</v>
      </c>
      <c r="AJ394" s="31">
        <f t="shared" si="250"/>
        <v>50.354516103310303</v>
      </c>
      <c r="AK394" s="31">
        <f t="shared" si="251"/>
        <v>89.826060789569809</v>
      </c>
      <c r="AL394" s="32">
        <f t="shared" si="252"/>
        <v>-20.027567763016989</v>
      </c>
      <c r="AM394" s="31">
        <f t="shared" si="253"/>
        <v>-84.279076725586179</v>
      </c>
      <c r="AN394" s="31">
        <f t="shared" si="254"/>
        <v>-9.160777265649088</v>
      </c>
      <c r="AO394" s="31">
        <f t="shared" si="255"/>
        <v>-84.453000862456562</v>
      </c>
      <c r="AP394" s="30">
        <f t="shared" si="271"/>
        <v>23.609121289162623</v>
      </c>
      <c r="AQ394" s="30">
        <f t="shared" si="272"/>
        <v>-27.95880017344075</v>
      </c>
      <c r="AR394" s="31">
        <f t="shared" si="256"/>
        <v>-37.018580429249162</v>
      </c>
      <c r="AS394" s="33">
        <f t="shared" si="257"/>
        <v>-190.67998169238993</v>
      </c>
      <c r="AT394" s="31">
        <f t="shared" si="258"/>
        <v>2.7429934084324062E-8</v>
      </c>
      <c r="AU394" s="31">
        <f t="shared" si="259"/>
        <v>4.5534739474320553E-3</v>
      </c>
      <c r="AV394" s="32">
        <f t="shared" si="260"/>
        <v>-4.3888471657884083E-11</v>
      </c>
      <c r="AW394" s="31">
        <f t="shared" si="261"/>
        <v>-1.8213895828013044E-4</v>
      </c>
      <c r="AX394" s="34">
        <f t="shared" si="262"/>
        <v>2.7386045612666179E-8</v>
      </c>
      <c r="AY394" s="35">
        <f t="shared" si="263"/>
        <v>4.3713349891519246E-3</v>
      </c>
      <c r="AZ394" s="10">
        <f t="shared" si="264"/>
        <v>-37.018580401863119</v>
      </c>
      <c r="BA394" s="10">
        <f t="shared" si="265"/>
        <v>-190.67561035740079</v>
      </c>
      <c r="BB394" s="10">
        <f t="shared" si="266"/>
        <v>-10.675610357400785</v>
      </c>
      <c r="BC394" s="37"/>
      <c r="BD394" s="46">
        <f t="shared" si="267"/>
        <v>-37</v>
      </c>
      <c r="BE394" s="46">
        <f t="shared" si="268"/>
        <v>-191</v>
      </c>
      <c r="BF394" s="46">
        <f t="shared" si="269"/>
        <v>-11</v>
      </c>
    </row>
    <row r="395" spans="22:58" x14ac:dyDescent="0.3">
      <c r="V395" s="29">
        <v>4.9100000000000401</v>
      </c>
      <c r="W395" s="38">
        <f t="shared" si="239"/>
        <v>812830.51616417523</v>
      </c>
      <c r="X395" s="30">
        <f t="shared" si="273"/>
        <v>2.6066753699001226</v>
      </c>
      <c r="Y395" s="31">
        <f t="shared" si="240"/>
        <v>-53.065601407175002</v>
      </c>
      <c r="Z395" s="31">
        <f t="shared" si="241"/>
        <v>-89.872695745091377</v>
      </c>
      <c r="AA395" s="31">
        <f t="shared" si="242"/>
        <v>18.817351499461171</v>
      </c>
      <c r="AB395" s="31">
        <f t="shared" si="243"/>
        <v>-83.420240077903472</v>
      </c>
      <c r="AC395" s="31">
        <f t="shared" si="244"/>
        <v>8.3005999767699574</v>
      </c>
      <c r="AD395" s="31">
        <f t="shared" si="245"/>
        <v>67.383248921428404</v>
      </c>
      <c r="AE395" s="31">
        <f t="shared" si="246"/>
        <v>-23.340974561043751</v>
      </c>
      <c r="AF395" s="31">
        <f t="shared" si="247"/>
        <v>-105.90968690156645</v>
      </c>
      <c r="AG395" s="31">
        <f t="shared" si="270"/>
        <v>92.110410468749379</v>
      </c>
      <c r="AH395" s="31">
        <f t="shared" si="248"/>
        <v>-131.79813607469177</v>
      </c>
      <c r="AI395" s="31">
        <f t="shared" si="249"/>
        <v>-89.999985269556305</v>
      </c>
      <c r="AJ395" s="31">
        <f t="shared" si="250"/>
        <v>50.554514301882534</v>
      </c>
      <c r="AK395" s="31">
        <f t="shared" si="251"/>
        <v>89.830020105881715</v>
      </c>
      <c r="AL395" s="32">
        <f t="shared" si="252"/>
        <v>-20.22562504965552</v>
      </c>
      <c r="AM395" s="31">
        <f t="shared" si="253"/>
        <v>-84.408466068597804</v>
      </c>
      <c r="AN395" s="31">
        <f t="shared" si="254"/>
        <v>-9.3588363537153754</v>
      </c>
      <c r="AO395" s="31">
        <f t="shared" si="255"/>
        <v>-84.578431232272393</v>
      </c>
      <c r="AP395" s="30">
        <f t="shared" si="271"/>
        <v>23.609121289162623</v>
      </c>
      <c r="AQ395" s="30">
        <f t="shared" si="272"/>
        <v>-27.95880017344075</v>
      </c>
      <c r="AR395" s="31">
        <f t="shared" si="256"/>
        <v>-37.049489799037254</v>
      </c>
      <c r="AS395" s="33">
        <f t="shared" si="257"/>
        <v>-190.48811813383884</v>
      </c>
      <c r="AT395" s="31">
        <f t="shared" si="258"/>
        <v>2.8722667122743301E-8</v>
      </c>
      <c r="AU395" s="31">
        <f t="shared" si="259"/>
        <v>4.6595379804778812E-3</v>
      </c>
      <c r="AV395" s="32">
        <f t="shared" si="260"/>
        <v>-4.5955989746185019E-11</v>
      </c>
      <c r="AW395" s="31">
        <f t="shared" si="261"/>
        <v>-1.8638151962934447E-4</v>
      </c>
      <c r="AX395" s="34">
        <f t="shared" si="262"/>
        <v>2.8676711132997116E-8</v>
      </c>
      <c r="AY395" s="35">
        <f t="shared" si="263"/>
        <v>4.4731564608485371E-3</v>
      </c>
      <c r="AZ395" s="10">
        <f t="shared" si="264"/>
        <v>-37.049489770360545</v>
      </c>
      <c r="BA395" s="10">
        <f t="shared" si="265"/>
        <v>-190.48364497737799</v>
      </c>
      <c r="BB395" s="10">
        <f t="shared" si="266"/>
        <v>-10.483644977377992</v>
      </c>
      <c r="BC395" s="37"/>
      <c r="BD395" s="46">
        <f t="shared" si="267"/>
        <v>-37</v>
      </c>
      <c r="BE395" s="46">
        <f t="shared" si="268"/>
        <v>-190</v>
      </c>
      <c r="BF395" s="46">
        <f t="shared" si="269"/>
        <v>-10</v>
      </c>
    </row>
    <row r="396" spans="22:58" x14ac:dyDescent="0.3">
      <c r="V396" s="29">
        <v>4.9200000000000399</v>
      </c>
      <c r="W396" s="36">
        <f t="shared" si="239"/>
        <v>831763.77110274858</v>
      </c>
      <c r="X396" s="30">
        <f t="shared" si="273"/>
        <v>2.6066753699001226</v>
      </c>
      <c r="Y396" s="31">
        <f t="shared" si="240"/>
        <v>-53.265600442217291</v>
      </c>
      <c r="Z396" s="31">
        <f t="shared" si="241"/>
        <v>-89.875593534503281</v>
      </c>
      <c r="AA396" s="31">
        <f t="shared" si="242"/>
        <v>19.014784288397749</v>
      </c>
      <c r="AB396" s="31">
        <f t="shared" si="243"/>
        <v>-83.568744422588495</v>
      </c>
      <c r="AC396" s="31">
        <f t="shared" si="244"/>
        <v>8.4715959854685412</v>
      </c>
      <c r="AD396" s="31">
        <f t="shared" si="245"/>
        <v>67.847786232155798</v>
      </c>
      <c r="AE396" s="31">
        <f t="shared" si="246"/>
        <v>-23.172544798450879</v>
      </c>
      <c r="AF396" s="31">
        <f t="shared" si="247"/>
        <v>-105.59655172493596</v>
      </c>
      <c r="AG396" s="31">
        <f t="shared" si="270"/>
        <v>92.110410468749379</v>
      </c>
      <c r="AH396" s="31">
        <f t="shared" si="248"/>
        <v>-131.99813607469173</v>
      </c>
      <c r="AI396" s="31">
        <f t="shared" si="249"/>
        <v>-89.999985604862133</v>
      </c>
      <c r="AJ396" s="31">
        <f t="shared" si="250"/>
        <v>50.754512581531685</v>
      </c>
      <c r="AK396" s="31">
        <f t="shared" si="251"/>
        <v>89.833889298719896</v>
      </c>
      <c r="AL396" s="32">
        <f t="shared" si="252"/>
        <v>-20.423768961208424</v>
      </c>
      <c r="AM396" s="31">
        <f t="shared" si="253"/>
        <v>-84.534965458655662</v>
      </c>
      <c r="AN396" s="31">
        <f t="shared" si="254"/>
        <v>-9.556981985619089</v>
      </c>
      <c r="AO396" s="31">
        <f t="shared" si="255"/>
        <v>-84.701061764797899</v>
      </c>
      <c r="AP396" s="30">
        <f t="shared" si="271"/>
        <v>23.609121289162623</v>
      </c>
      <c r="AQ396" s="30">
        <f t="shared" si="272"/>
        <v>-27.95880017344075</v>
      </c>
      <c r="AR396" s="31">
        <f t="shared" si="256"/>
        <v>-37.079205668348095</v>
      </c>
      <c r="AS396" s="33">
        <f t="shared" si="257"/>
        <v>-190.29761348973386</v>
      </c>
      <c r="AT396" s="31">
        <f t="shared" si="258"/>
        <v>3.00763244414413E-8</v>
      </c>
      <c r="AU396" s="31">
        <f t="shared" si="259"/>
        <v>4.7680725621936431E-3</v>
      </c>
      <c r="AV396" s="32">
        <f t="shared" si="260"/>
        <v>-4.8121869236075438E-11</v>
      </c>
      <c r="AW396" s="31">
        <f t="shared" si="261"/>
        <v>-1.9072290292731429E-4</v>
      </c>
      <c r="AX396" s="34">
        <f t="shared" si="262"/>
        <v>3.0028202572205227E-8</v>
      </c>
      <c r="AY396" s="35">
        <f t="shared" si="263"/>
        <v>4.5773496592663287E-3</v>
      </c>
      <c r="AZ396" s="10">
        <f t="shared" si="264"/>
        <v>-37.079205638319891</v>
      </c>
      <c r="BA396" s="10">
        <f t="shared" si="265"/>
        <v>-190.29303614007461</v>
      </c>
      <c r="BB396" s="10">
        <f t="shared" si="266"/>
        <v>-10.293036140074605</v>
      </c>
      <c r="BC396" s="48"/>
      <c r="BD396" s="46">
        <f t="shared" si="267"/>
        <v>-37</v>
      </c>
      <c r="BE396" s="46">
        <f t="shared" si="268"/>
        <v>-190</v>
      </c>
      <c r="BF396" s="46">
        <f t="shared" si="269"/>
        <v>-10</v>
      </c>
    </row>
    <row r="397" spans="22:58" x14ac:dyDescent="0.3">
      <c r="V397" s="29">
        <v>4.9300000000000397</v>
      </c>
      <c r="W397" s="38">
        <f t="shared" si="239"/>
        <v>851138.03820245573</v>
      </c>
      <c r="X397" s="30">
        <f t="shared" si="273"/>
        <v>2.6066753699001226</v>
      </c>
      <c r="Y397" s="31">
        <f t="shared" si="240"/>
        <v>-53.465599520689636</v>
      </c>
      <c r="Z397" s="31">
        <f t="shared" si="241"/>
        <v>-89.878425362790097</v>
      </c>
      <c r="AA397" s="31">
        <f t="shared" si="242"/>
        <v>19.212331203430725</v>
      </c>
      <c r="AB397" s="31">
        <f t="shared" si="243"/>
        <v>-83.713952291976213</v>
      </c>
      <c r="AC397" s="31">
        <f t="shared" si="244"/>
        <v>8.6437153892432992</v>
      </c>
      <c r="AD397" s="31">
        <f t="shared" si="245"/>
        <v>68.304732018126884</v>
      </c>
      <c r="AE397" s="31">
        <f t="shared" si="246"/>
        <v>-23.002877558115486</v>
      </c>
      <c r="AF397" s="31">
        <f t="shared" si="247"/>
        <v>-105.28764563663944</v>
      </c>
      <c r="AG397" s="31">
        <f t="shared" si="270"/>
        <v>92.110410468749379</v>
      </c>
      <c r="AH397" s="31">
        <f t="shared" si="248"/>
        <v>-132.19813607469172</v>
      </c>
      <c r="AI397" s="31">
        <f t="shared" si="249"/>
        <v>-89.999985932535481</v>
      </c>
      <c r="AJ397" s="31">
        <f t="shared" si="250"/>
        <v>50.954510938608735</v>
      </c>
      <c r="AK397" s="31">
        <f t="shared" si="251"/>
        <v>89.837670419440386</v>
      </c>
      <c r="AL397" s="32">
        <f t="shared" si="252"/>
        <v>-20.621995669690083</v>
      </c>
      <c r="AM397" s="31">
        <f t="shared" si="253"/>
        <v>-84.658637031709617</v>
      </c>
      <c r="AN397" s="31">
        <f t="shared" si="254"/>
        <v>-9.7552103370236871</v>
      </c>
      <c r="AO397" s="31">
        <f t="shared" si="255"/>
        <v>-84.820952544804712</v>
      </c>
      <c r="AP397" s="30">
        <f t="shared" si="271"/>
        <v>23.609121289162623</v>
      </c>
      <c r="AQ397" s="30">
        <f t="shared" si="272"/>
        <v>-27.95880017344075</v>
      </c>
      <c r="AR397" s="31">
        <f t="shared" si="256"/>
        <v>-37.107766779417297</v>
      </c>
      <c r="AS397" s="33">
        <f t="shared" si="257"/>
        <v>-190.10859818144417</v>
      </c>
      <c r="AT397" s="31">
        <f t="shared" si="258"/>
        <v>3.1493777807574555E-8</v>
      </c>
      <c r="AU397" s="31">
        <f t="shared" si="259"/>
        <v>4.8791352390480771E-3</v>
      </c>
      <c r="AV397" s="32">
        <f t="shared" si="260"/>
        <v>-5.0389967437421632E-11</v>
      </c>
      <c r="AW397" s="31">
        <f t="shared" si="261"/>
        <v>-1.9516541003292926E-4</v>
      </c>
      <c r="AX397" s="34">
        <f t="shared" si="262"/>
        <v>3.1443387840137133E-8</v>
      </c>
      <c r="AY397" s="35">
        <f t="shared" si="263"/>
        <v>4.6839698290151478E-3</v>
      </c>
      <c r="AZ397" s="10">
        <f t="shared" si="264"/>
        <v>-37.107766747973912</v>
      </c>
      <c r="BA397" s="10">
        <f t="shared" si="265"/>
        <v>-190.10391421161515</v>
      </c>
      <c r="BB397" s="10">
        <f t="shared" si="266"/>
        <v>-10.103914211615148</v>
      </c>
      <c r="BC397" s="37"/>
      <c r="BD397" s="46">
        <f t="shared" si="267"/>
        <v>-37</v>
      </c>
      <c r="BE397" s="46">
        <f t="shared" si="268"/>
        <v>-190</v>
      </c>
      <c r="BF397" s="46">
        <f t="shared" si="269"/>
        <v>-10</v>
      </c>
    </row>
    <row r="398" spans="22:58" x14ac:dyDescent="0.3">
      <c r="V398" s="29">
        <v>4.9400000000000404</v>
      </c>
      <c r="W398" s="38">
        <f t="shared" si="239"/>
        <v>870963.5899561618</v>
      </c>
      <c r="X398" s="30">
        <f t="shared" si="273"/>
        <v>2.6066753699001226</v>
      </c>
      <c r="Y398" s="31">
        <f t="shared" si="240"/>
        <v>-53.665598640637377</v>
      </c>
      <c r="Z398" s="31">
        <f t="shared" si="241"/>
        <v>-89.881192731369268</v>
      </c>
      <c r="AA398" s="31">
        <f t="shared" si="242"/>
        <v>19.409987231296341</v>
      </c>
      <c r="AB398" s="31">
        <f t="shared" si="243"/>
        <v>-83.855933211842668</v>
      </c>
      <c r="AC398" s="31">
        <f t="shared" si="244"/>
        <v>8.8169214950272217</v>
      </c>
      <c r="AD398" s="31">
        <f t="shared" si="245"/>
        <v>68.754095989998149</v>
      </c>
      <c r="AE398" s="31">
        <f t="shared" si="246"/>
        <v>-22.832014544413688</v>
      </c>
      <c r="AF398" s="31">
        <f t="shared" si="247"/>
        <v>-104.98302995321379</v>
      </c>
      <c r="AG398" s="31">
        <f t="shared" si="270"/>
        <v>92.110410468749379</v>
      </c>
      <c r="AH398" s="31">
        <f t="shared" si="248"/>
        <v>-132.39813607469171</v>
      </c>
      <c r="AI398" s="31">
        <f t="shared" si="249"/>
        <v>-89.999986252750062</v>
      </c>
      <c r="AJ398" s="31">
        <f t="shared" si="250"/>
        <v>51.154509369628926</v>
      </c>
      <c r="AK398" s="31">
        <f t="shared" si="251"/>
        <v>89.84136547271163</v>
      </c>
      <c r="AL398" s="32">
        <f t="shared" si="252"/>
        <v>-20.820301513255952</v>
      </c>
      <c r="AM398" s="31">
        <f t="shared" si="253"/>
        <v>-84.779541748018048</v>
      </c>
      <c r="AN398" s="31">
        <f t="shared" si="254"/>
        <v>-9.9535177495693539</v>
      </c>
      <c r="AO398" s="31">
        <f t="shared" si="255"/>
        <v>-84.93816252805648</v>
      </c>
      <c r="AP398" s="30">
        <f t="shared" si="271"/>
        <v>23.609121289162623</v>
      </c>
      <c r="AQ398" s="30">
        <f t="shared" si="272"/>
        <v>-27.95880017344075</v>
      </c>
      <c r="AR398" s="31">
        <f t="shared" si="256"/>
        <v>-37.135211178261166</v>
      </c>
      <c r="AS398" s="33">
        <f t="shared" si="257"/>
        <v>-189.92119248127028</v>
      </c>
      <c r="AT398" s="31">
        <f t="shared" si="258"/>
        <v>3.297803399414113E-8</v>
      </c>
      <c r="AU398" s="31">
        <f t="shared" si="259"/>
        <v>4.9927848979391971E-3</v>
      </c>
      <c r="AV398" s="32">
        <f t="shared" si="260"/>
        <v>-5.2764141660089922E-11</v>
      </c>
      <c r="AW398" s="31">
        <f t="shared" si="261"/>
        <v>-1.997113964222601E-4</v>
      </c>
      <c r="AX398" s="34">
        <f t="shared" si="262"/>
        <v>3.2925269852481038E-8</v>
      </c>
      <c r="AY398" s="35">
        <f t="shared" si="263"/>
        <v>4.7930735015169366E-3</v>
      </c>
      <c r="AZ398" s="10">
        <f t="shared" si="264"/>
        <v>-37.135211145335894</v>
      </c>
      <c r="BA398" s="10">
        <f t="shared" si="265"/>
        <v>-189.91639940776878</v>
      </c>
      <c r="BB398" s="10">
        <f t="shared" si="266"/>
        <v>-9.9163994077687789</v>
      </c>
      <c r="BC398" s="37"/>
      <c r="BD398" s="46">
        <f t="shared" si="267"/>
        <v>-37</v>
      </c>
      <c r="BE398" s="46">
        <f t="shared" si="268"/>
        <v>-190</v>
      </c>
      <c r="BF398" s="46">
        <f t="shared" si="269"/>
        <v>-10</v>
      </c>
    </row>
    <row r="399" spans="22:58" x14ac:dyDescent="0.3">
      <c r="V399" s="29">
        <v>4.9500000000000401</v>
      </c>
      <c r="W399" s="36">
        <f t="shared" si="239"/>
        <v>891250.93813382846</v>
      </c>
      <c r="X399" s="30">
        <f t="shared" si="273"/>
        <v>2.6066753699001226</v>
      </c>
      <c r="Y399" s="31">
        <f t="shared" si="240"/>
        <v>-53.865597800193825</v>
      </c>
      <c r="Z399" s="31">
        <f t="shared" si="241"/>
        <v>-89.883897107484572</v>
      </c>
      <c r="AA399" s="31">
        <f t="shared" si="242"/>
        <v>19.607747573706163</v>
      </c>
      <c r="AB399" s="31">
        <f t="shared" si="243"/>
        <v>-83.994755483711259</v>
      </c>
      <c r="AC399" s="31">
        <f t="shared" si="244"/>
        <v>8.9911782822253272</v>
      </c>
      <c r="AD399" s="31">
        <f t="shared" si="245"/>
        <v>69.195895221678953</v>
      </c>
      <c r="AE399" s="31">
        <f t="shared" si="246"/>
        <v>-22.659996574362211</v>
      </c>
      <c r="AF399" s="31">
        <f t="shared" si="247"/>
        <v>-104.68275736951686</v>
      </c>
      <c r="AG399" s="31">
        <f t="shared" si="270"/>
        <v>92.110410468749379</v>
      </c>
      <c r="AH399" s="31">
        <f t="shared" si="248"/>
        <v>-132.59813607469172</v>
      </c>
      <c r="AI399" s="31">
        <f t="shared" si="249"/>
        <v>-89.999986565675684</v>
      </c>
      <c r="AJ399" s="31">
        <f t="shared" si="250"/>
        <v>51.354507871264303</v>
      </c>
      <c r="AK399" s="31">
        <f t="shared" si="251"/>
        <v>89.844976417576774</v>
      </c>
      <c r="AL399" s="32">
        <f t="shared" si="252"/>
        <v>-21.018682989255506</v>
      </c>
      <c r="AM399" s="31">
        <f t="shared" si="253"/>
        <v>-84.897739403487734</v>
      </c>
      <c r="AN399" s="31">
        <f t="shared" si="254"/>
        <v>-10.151900723933547</v>
      </c>
      <c r="AO399" s="31">
        <f t="shared" si="255"/>
        <v>-85.052749551586643</v>
      </c>
      <c r="AP399" s="30">
        <f t="shared" si="271"/>
        <v>23.609121289162623</v>
      </c>
      <c r="AQ399" s="30">
        <f t="shared" si="272"/>
        <v>-27.95880017344075</v>
      </c>
      <c r="AR399" s="31">
        <f t="shared" si="256"/>
        <v>-37.161576182573889</v>
      </c>
      <c r="AS399" s="33">
        <f t="shared" si="257"/>
        <v>-189.73550692110351</v>
      </c>
      <c r="AT399" s="31">
        <f t="shared" si="258"/>
        <v>3.4532240565945102E-8</v>
      </c>
      <c r="AU399" s="31">
        <f t="shared" si="259"/>
        <v>5.1090817974168987E-3</v>
      </c>
      <c r="AV399" s="32">
        <f t="shared" si="260"/>
        <v>-5.525210652381287E-11</v>
      </c>
      <c r="AW399" s="31">
        <f t="shared" si="261"/>
        <v>-2.043632724374634E-4</v>
      </c>
      <c r="AX399" s="34">
        <f t="shared" si="262"/>
        <v>3.4476988459421288E-8</v>
      </c>
      <c r="AY399" s="35">
        <f t="shared" si="263"/>
        <v>4.9047185249794355E-3</v>
      </c>
      <c r="AZ399" s="10">
        <f t="shared" si="264"/>
        <v>-37.161576148096898</v>
      </c>
      <c r="BA399" s="10">
        <f t="shared" si="265"/>
        <v>-189.73060220257852</v>
      </c>
      <c r="BB399" s="10">
        <f t="shared" si="266"/>
        <v>-9.7306022025785239</v>
      </c>
      <c r="BC399" s="48"/>
      <c r="BD399" s="46">
        <f t="shared" si="267"/>
        <v>-37</v>
      </c>
      <c r="BE399" s="46">
        <f t="shared" si="268"/>
        <v>-190</v>
      </c>
      <c r="BF399" s="46">
        <f t="shared" si="269"/>
        <v>-10</v>
      </c>
    </row>
    <row r="400" spans="22:58" x14ac:dyDescent="0.3">
      <c r="V400" s="29">
        <v>4.9600000000000399</v>
      </c>
      <c r="W400" s="38">
        <f t="shared" si="239"/>
        <v>912010.83935599448</v>
      </c>
      <c r="X400" s="30">
        <f t="shared" si="273"/>
        <v>2.6066753699001226</v>
      </c>
      <c r="Y400" s="31">
        <f t="shared" si="240"/>
        <v>-54.065596997576307</v>
      </c>
      <c r="Z400" s="31">
        <f t="shared" si="241"/>
        <v>-89.886539924983765</v>
      </c>
      <c r="AA400" s="31">
        <f t="shared" si="242"/>
        <v>19.805607638585762</v>
      </c>
      <c r="AB400" s="31">
        <f t="shared" si="243"/>
        <v>-84.130486189815898</v>
      </c>
      <c r="AC400" s="31">
        <f t="shared" si="244"/>
        <v>9.1664504327154503</v>
      </c>
      <c r="AD400" s="31">
        <f t="shared" si="245"/>
        <v>69.630153757495307</v>
      </c>
      <c r="AE400" s="31">
        <f t="shared" si="246"/>
        <v>-22.486863556374971</v>
      </c>
      <c r="AF400" s="31">
        <f t="shared" si="247"/>
        <v>-104.38687235730434</v>
      </c>
      <c r="AG400" s="31">
        <f t="shared" si="270"/>
        <v>92.110410468749379</v>
      </c>
      <c r="AH400" s="31">
        <f t="shared" si="248"/>
        <v>-132.79813607469168</v>
      </c>
      <c r="AI400" s="31">
        <f t="shared" si="249"/>
        <v>-89.999986871478242</v>
      </c>
      <c r="AJ400" s="31">
        <f t="shared" si="250"/>
        <v>51.554506440336716</v>
      </c>
      <c r="AK400" s="31">
        <f t="shared" si="251"/>
        <v>89.848505168491755</v>
      </c>
      <c r="AL400" s="32">
        <f t="shared" si="252"/>
        <v>-21.217136747552455</v>
      </c>
      <c r="AM400" s="31">
        <f t="shared" si="253"/>
        <v>-85.013288641730341</v>
      </c>
      <c r="AN400" s="31">
        <f t="shared" si="254"/>
        <v>-10.350355913158044</v>
      </c>
      <c r="AO400" s="31">
        <f t="shared" si="255"/>
        <v>-85.164770344716828</v>
      </c>
      <c r="AP400" s="30">
        <f t="shared" si="271"/>
        <v>23.609121289162623</v>
      </c>
      <c r="AQ400" s="30">
        <f t="shared" si="272"/>
        <v>-27.95880017344075</v>
      </c>
      <c r="AR400" s="31">
        <f t="shared" si="256"/>
        <v>-37.186898353811138</v>
      </c>
      <c r="AS400" s="33">
        <f t="shared" si="257"/>
        <v>-189.55164270202118</v>
      </c>
      <c r="AT400" s="31">
        <f t="shared" si="258"/>
        <v>3.6159695522870798E-8</v>
      </c>
      <c r="AU400" s="31">
        <f t="shared" si="259"/>
        <v>5.228087599632821E-3</v>
      </c>
      <c r="AV400" s="32">
        <f t="shared" si="260"/>
        <v>-5.7855790683523704E-11</v>
      </c>
      <c r="AW400" s="31">
        <f t="shared" si="261"/>
        <v>-2.0912350456477705E-4</v>
      </c>
      <c r="AX400" s="34">
        <f t="shared" si="262"/>
        <v>3.6101839732187277E-8</v>
      </c>
      <c r="AY400" s="35">
        <f t="shared" si="263"/>
        <v>5.0189640950680436E-3</v>
      </c>
      <c r="AZ400" s="10">
        <f t="shared" si="264"/>
        <v>-37.1868983177093</v>
      </c>
      <c r="BA400" s="10">
        <f t="shared" si="265"/>
        <v>-189.54662373792613</v>
      </c>
      <c r="BB400" s="10">
        <f t="shared" si="266"/>
        <v>-9.5466237379261258</v>
      </c>
      <c r="BC400" s="37"/>
      <c r="BD400" s="46">
        <f t="shared" si="267"/>
        <v>-37</v>
      </c>
      <c r="BE400" s="46">
        <f t="shared" si="268"/>
        <v>-190</v>
      </c>
      <c r="BF400" s="46">
        <f t="shared" si="269"/>
        <v>-10</v>
      </c>
    </row>
    <row r="401" spans="22:58" x14ac:dyDescent="0.3">
      <c r="V401" s="29">
        <v>4.9700000000000397</v>
      </c>
      <c r="W401" s="38">
        <f t="shared" si="239"/>
        <v>933254.30079707771</v>
      </c>
      <c r="X401" s="30">
        <f t="shared" si="273"/>
        <v>2.6066753699001226</v>
      </c>
      <c r="Y401" s="31">
        <f t="shared" si="240"/>
        <v>-54.265596231082398</v>
      </c>
      <c r="Z401" s="31">
        <f t="shared" si="241"/>
        <v>-89.889122585078709</v>
      </c>
      <c r="AA401" s="31">
        <f t="shared" si="242"/>
        <v>20.003563031630236</v>
      </c>
      <c r="AB401" s="31">
        <f t="shared" si="243"/>
        <v>-84.263191199372201</v>
      </c>
      <c r="AC401" s="31">
        <f t="shared" si="244"/>
        <v>9.3427033567846891</v>
      </c>
      <c r="AD401" s="31">
        <f t="shared" si="245"/>
        <v>70.056902222276435</v>
      </c>
      <c r="AE401" s="31">
        <f t="shared" si="246"/>
        <v>-22.312654472767349</v>
      </c>
      <c r="AF401" s="31">
        <f t="shared" si="247"/>
        <v>-104.09541156217448</v>
      </c>
      <c r="AG401" s="31">
        <f t="shared" si="270"/>
        <v>92.110410468749379</v>
      </c>
      <c r="AH401" s="31">
        <f t="shared" si="248"/>
        <v>-132.99813607469167</v>
      </c>
      <c r="AI401" s="31">
        <f t="shared" si="249"/>
        <v>-89.999987170319869</v>
      </c>
      <c r="AJ401" s="31">
        <f t="shared" si="250"/>
        <v>51.754505073811039</v>
      </c>
      <c r="AK401" s="31">
        <f t="shared" si="251"/>
        <v>89.851953596339897</v>
      </c>
      <c r="AL401" s="32">
        <f t="shared" si="252"/>
        <v>-21.415659584104077</v>
      </c>
      <c r="AM401" s="31">
        <f t="shared" si="253"/>
        <v>-85.126246966760519</v>
      </c>
      <c r="AN401" s="31">
        <f t="shared" si="254"/>
        <v>-10.548880116235331</v>
      </c>
      <c r="AO401" s="31">
        <f t="shared" si="255"/>
        <v>-85.274280540740492</v>
      </c>
      <c r="AP401" s="30">
        <f t="shared" si="271"/>
        <v>23.609121289162623</v>
      </c>
      <c r="AQ401" s="30">
        <f t="shared" si="272"/>
        <v>-27.95880017344075</v>
      </c>
      <c r="AR401" s="31">
        <f t="shared" si="256"/>
        <v>-37.211213473280807</v>
      </c>
      <c r="AS401" s="33">
        <f t="shared" si="257"/>
        <v>-189.36969210291497</v>
      </c>
      <c r="AT401" s="31">
        <f t="shared" si="258"/>
        <v>3.7863849228537333E-8</v>
      </c>
      <c r="AU401" s="31">
        <f t="shared" si="259"/>
        <v>5.3498654030344197E-3</v>
      </c>
      <c r="AV401" s="32">
        <f t="shared" si="260"/>
        <v>-6.0582908758954986E-11</v>
      </c>
      <c r="AW401" s="31">
        <f t="shared" si="261"/>
        <v>-2.1399461674228386E-4</v>
      </c>
      <c r="AX401" s="34">
        <f t="shared" si="262"/>
        <v>3.780326631977838E-8</v>
      </c>
      <c r="AY401" s="35">
        <f t="shared" si="263"/>
        <v>5.1358707862921363E-3</v>
      </c>
      <c r="AZ401" s="10">
        <f t="shared" si="264"/>
        <v>-37.211213435477539</v>
      </c>
      <c r="BA401" s="10">
        <f t="shared" si="265"/>
        <v>-189.36455623212868</v>
      </c>
      <c r="BB401" s="10">
        <f t="shared" si="266"/>
        <v>-9.3645562321286775</v>
      </c>
      <c r="BC401" s="37"/>
      <c r="BD401" s="46">
        <f t="shared" si="267"/>
        <v>-37</v>
      </c>
      <c r="BE401" s="46">
        <f t="shared" si="268"/>
        <v>-189</v>
      </c>
      <c r="BF401" s="46">
        <f t="shared" si="269"/>
        <v>-9</v>
      </c>
    </row>
    <row r="402" spans="22:58" x14ac:dyDescent="0.3">
      <c r="V402" s="29">
        <v>4.9800000000000404</v>
      </c>
      <c r="W402" s="36">
        <f t="shared" si="239"/>
        <v>954992.58602152625</v>
      </c>
      <c r="X402" s="30">
        <f t="shared" si="273"/>
        <v>2.6066753699001226</v>
      </c>
      <c r="Y402" s="31">
        <f t="shared" si="240"/>
        <v>-54.465595499086277</v>
      </c>
      <c r="Z402" s="31">
        <f t="shared" si="241"/>
        <v>-89.891646457087958</v>
      </c>
      <c r="AA402" s="31">
        <f t="shared" si="242"/>
        <v>20.201609548168832</v>
      </c>
      <c r="AB402" s="31">
        <f t="shared" si="243"/>
        <v>-84.392935176044062</v>
      </c>
      <c r="AC402" s="31">
        <f t="shared" si="244"/>
        <v>9.5199032151915404</v>
      </c>
      <c r="AD402" s="31">
        <f t="shared" si="245"/>
        <v>70.476177435905171</v>
      </c>
      <c r="AE402" s="31">
        <f t="shared" si="246"/>
        <v>-22.13740736582578</v>
      </c>
      <c r="AF402" s="31">
        <f t="shared" si="247"/>
        <v>-103.80840419722684</v>
      </c>
      <c r="AG402" s="31">
        <f t="shared" si="270"/>
        <v>92.110410468749379</v>
      </c>
      <c r="AH402" s="31">
        <f t="shared" si="248"/>
        <v>-133.19813607469169</v>
      </c>
      <c r="AI402" s="31">
        <f t="shared" si="249"/>
        <v>-89.999987462359059</v>
      </c>
      <c r="AJ402" s="31">
        <f t="shared" si="250"/>
        <v>51.954503768788769</v>
      </c>
      <c r="AK402" s="31">
        <f t="shared" si="251"/>
        <v>89.855323529423288</v>
      </c>
      <c r="AL402" s="32">
        <f t="shared" si="252"/>
        <v>-21.61424843479147</v>
      </c>
      <c r="AM402" s="31">
        <f t="shared" si="253"/>
        <v>-85.23667075626436</v>
      </c>
      <c r="AN402" s="31">
        <f t="shared" si="254"/>
        <v>-10.747470271945012</v>
      </c>
      <c r="AO402" s="31">
        <f t="shared" si="255"/>
        <v>-85.381334689200131</v>
      </c>
      <c r="AP402" s="30">
        <f t="shared" si="271"/>
        <v>23.609121289162623</v>
      </c>
      <c r="AQ402" s="30">
        <f t="shared" si="272"/>
        <v>-27.95880017344075</v>
      </c>
      <c r="AR402" s="31">
        <f t="shared" si="256"/>
        <v>-37.234556522048919</v>
      </c>
      <c r="AS402" s="33">
        <f t="shared" si="257"/>
        <v>-189.18973888642697</v>
      </c>
      <c r="AT402" s="31">
        <f t="shared" si="258"/>
        <v>3.9648315982227707E-8</v>
      </c>
      <c r="AU402" s="31">
        <f t="shared" si="259"/>
        <v>5.4744797758205822E-3</v>
      </c>
      <c r="AV402" s="32">
        <f t="shared" si="260"/>
        <v>-6.3437318059973094E-11</v>
      </c>
      <c r="AW402" s="31">
        <f t="shared" si="261"/>
        <v>-2.1897919169813724E-4</v>
      </c>
      <c r="AX402" s="34">
        <f t="shared" si="262"/>
        <v>3.9584878664167733E-8</v>
      </c>
      <c r="AY402" s="35">
        <f t="shared" si="263"/>
        <v>5.2555005841224446E-3</v>
      </c>
      <c r="AZ402" s="10">
        <f t="shared" si="264"/>
        <v>-37.234556482464043</v>
      </c>
      <c r="BA402" s="10">
        <f t="shared" si="265"/>
        <v>-189.18448338584284</v>
      </c>
      <c r="BB402" s="10">
        <f t="shared" si="266"/>
        <v>-9.1844833858428387</v>
      </c>
      <c r="BC402" s="48"/>
      <c r="BD402" s="46">
        <f t="shared" si="267"/>
        <v>-37</v>
      </c>
      <c r="BE402" s="46">
        <f t="shared" si="268"/>
        <v>-189</v>
      </c>
      <c r="BF402" s="46">
        <f t="shared" si="269"/>
        <v>-9</v>
      </c>
    </row>
    <row r="403" spans="22:58" x14ac:dyDescent="0.3">
      <c r="V403" s="29">
        <v>4.9900000000000402</v>
      </c>
      <c r="W403" s="38">
        <f t="shared" si="239"/>
        <v>977237.22095590306</v>
      </c>
      <c r="X403" s="30">
        <f t="shared" si="273"/>
        <v>2.6066753699001226</v>
      </c>
      <c r="Y403" s="31">
        <f t="shared" si="240"/>
        <v>-54.665594800035286</v>
      </c>
      <c r="Z403" s="31">
        <f t="shared" si="241"/>
        <v>-89.894112879162634</v>
      </c>
      <c r="AA403" s="31">
        <f t="shared" si="242"/>
        <v>20.399743165330563</v>
      </c>
      <c r="AB403" s="31">
        <f t="shared" si="243"/>
        <v>-84.51978158649851</v>
      </c>
      <c r="AC403" s="31">
        <f t="shared" si="244"/>
        <v>9.698016937551305</v>
      </c>
      <c r="AD403" s="31">
        <f t="shared" si="245"/>
        <v>70.88802203371182</v>
      </c>
      <c r="AE403" s="31">
        <f t="shared" si="246"/>
        <v>-21.961159327253295</v>
      </c>
      <c r="AF403" s="31">
        <f t="shared" si="247"/>
        <v>-103.52587243194932</v>
      </c>
      <c r="AG403" s="31">
        <f t="shared" si="270"/>
        <v>92.110410468749379</v>
      </c>
      <c r="AH403" s="31">
        <f t="shared" si="248"/>
        <v>-133.39813607469168</v>
      </c>
      <c r="AI403" s="31">
        <f t="shared" si="249"/>
        <v>-89.999987747750595</v>
      </c>
      <c r="AJ403" s="31">
        <f t="shared" si="250"/>
        <v>52.154502522501794</v>
      </c>
      <c r="AK403" s="31">
        <f t="shared" si="251"/>
        <v>89.85861675443175</v>
      </c>
      <c r="AL403" s="32">
        <f t="shared" si="252"/>
        <v>-21.812900369492702</v>
      </c>
      <c r="AM403" s="31">
        <f t="shared" si="253"/>
        <v>-85.344615275372888</v>
      </c>
      <c r="AN403" s="31">
        <f t="shared" si="254"/>
        <v>-10.946123452933207</v>
      </c>
      <c r="AO403" s="31">
        <f t="shared" si="255"/>
        <v>-85.485986268691732</v>
      </c>
      <c r="AP403" s="30">
        <f t="shared" si="271"/>
        <v>23.609121289162623</v>
      </c>
      <c r="AQ403" s="30">
        <f t="shared" si="272"/>
        <v>-27.95880017344075</v>
      </c>
      <c r="AR403" s="31">
        <f t="shared" si="256"/>
        <v>-37.256961664464633</v>
      </c>
      <c r="AS403" s="33">
        <f t="shared" si="257"/>
        <v>-189.01185870064106</v>
      </c>
      <c r="AT403" s="31">
        <f t="shared" si="258"/>
        <v>4.1516883662162937E-8</v>
      </c>
      <c r="AU403" s="31">
        <f t="shared" si="259"/>
        <v>5.6019967901764882E-3</v>
      </c>
      <c r="AV403" s="32">
        <f t="shared" si="260"/>
        <v>-6.6426733206310637E-11</v>
      </c>
      <c r="AW403" s="31">
        <f t="shared" si="261"/>
        <v>-2.2407987231995625E-4</v>
      </c>
      <c r="AX403" s="34">
        <f t="shared" si="262"/>
        <v>4.1450456928956628E-8</v>
      </c>
      <c r="AY403" s="35">
        <f t="shared" si="263"/>
        <v>5.377916917856532E-3</v>
      </c>
      <c r="AZ403" s="10">
        <f t="shared" si="264"/>
        <v>-37.256961623014178</v>
      </c>
      <c r="BA403" s="10">
        <f t="shared" si="265"/>
        <v>-189.00648078372319</v>
      </c>
      <c r="BB403" s="10">
        <f t="shared" si="266"/>
        <v>-9.0064807837231911</v>
      </c>
      <c r="BC403" s="37"/>
      <c r="BD403" s="46">
        <f t="shared" si="267"/>
        <v>-37</v>
      </c>
      <c r="BE403" s="46">
        <f t="shared" si="268"/>
        <v>-189</v>
      </c>
      <c r="BF403" s="46">
        <f t="shared" si="269"/>
        <v>-9</v>
      </c>
    </row>
    <row r="404" spans="22:58" x14ac:dyDescent="0.3">
      <c r="V404" s="29">
        <v>5.00000000000004</v>
      </c>
      <c r="W404" s="50">
        <f t="shared" si="239"/>
        <v>1000000.0000000926</v>
      </c>
      <c r="X404" s="30">
        <f t="shared" si="273"/>
        <v>2.6066753699001226</v>
      </c>
      <c r="Y404" s="31">
        <f t="shared" si="240"/>
        <v>-54.865594132446645</v>
      </c>
      <c r="Z404" s="31">
        <f t="shared" si="241"/>
        <v>-89.896523158995805</v>
      </c>
      <c r="AA404" s="31">
        <f t="shared" si="242"/>
        <v>20.597960034502929</v>
      </c>
      <c r="AB404" s="31">
        <f t="shared" si="243"/>
        <v>-84.643792709949594</v>
      </c>
      <c r="AC404" s="31">
        <f t="shared" si="244"/>
        <v>9.8770122372477971</v>
      </c>
      <c r="AD404" s="31">
        <f t="shared" si="245"/>
        <v>71.292484093933083</v>
      </c>
      <c r="AE404" s="31">
        <f t="shared" si="246"/>
        <v>-21.783946490795795</v>
      </c>
      <c r="AF404" s="31">
        <f t="shared" si="247"/>
        <v>-103.24783177501233</v>
      </c>
      <c r="AG404" s="31">
        <f t="shared" si="270"/>
        <v>92.110410468749379</v>
      </c>
      <c r="AH404" s="31">
        <f t="shared" si="248"/>
        <v>-133.59813607469167</v>
      </c>
      <c r="AI404" s="31">
        <f t="shared" si="249"/>
        <v>-89.999988026645838</v>
      </c>
      <c r="AJ404" s="31">
        <f t="shared" si="250"/>
        <v>52.354501332306612</v>
      </c>
      <c r="AK404" s="31">
        <f t="shared" si="251"/>
        <v>89.861835017389666</v>
      </c>
      <c r="AL404" s="32">
        <f t="shared" si="252"/>
        <v>-22.011612586390864</v>
      </c>
      <c r="AM404" s="31">
        <f t="shared" si="253"/>
        <v>-85.450134690879338</v>
      </c>
      <c r="AN404" s="31">
        <f t="shared" si="254"/>
        <v>-11.14483686002654</v>
      </c>
      <c r="AO404" s="31">
        <f t="shared" si="255"/>
        <v>-85.58828770013551</v>
      </c>
      <c r="AP404" s="30">
        <f t="shared" si="271"/>
        <v>23.609121289162623</v>
      </c>
      <c r="AQ404" s="30">
        <f t="shared" si="272"/>
        <v>-27.95880017344075</v>
      </c>
      <c r="AR404" s="31">
        <f t="shared" si="256"/>
        <v>-37.278462235100463</v>
      </c>
      <c r="AS404" s="33">
        <f t="shared" si="257"/>
        <v>-188.83611947514783</v>
      </c>
      <c r="AT404" s="31">
        <f t="shared" si="258"/>
        <v>4.3473515654156448E-8</v>
      </c>
      <c r="AU404" s="31">
        <f t="shared" si="259"/>
        <v>5.7324840573059815E-3</v>
      </c>
      <c r="AV404" s="32">
        <f t="shared" si="260"/>
        <v>-6.9558868817700227E-11</v>
      </c>
      <c r="AW404" s="31">
        <f t="shared" si="261"/>
        <v>-2.2929936305612184E-4</v>
      </c>
      <c r="AX404" s="34">
        <f t="shared" si="262"/>
        <v>4.3403956785338749E-8</v>
      </c>
      <c r="AY404" s="35">
        <f t="shared" si="263"/>
        <v>5.5031846942498594E-3</v>
      </c>
      <c r="AZ404" s="10">
        <f t="shared" si="264"/>
        <v>-37.278462191696505</v>
      </c>
      <c r="BA404" s="10">
        <f t="shared" si="265"/>
        <v>-188.83061629045358</v>
      </c>
      <c r="BB404" s="10">
        <f t="shared" si="266"/>
        <v>-8.8306162904535768</v>
      </c>
      <c r="BC404" s="37"/>
      <c r="BD404" s="46">
        <f t="shared" si="267"/>
        <v>-37</v>
      </c>
      <c r="BE404" s="46">
        <f t="shared" si="268"/>
        <v>-189</v>
      </c>
      <c r="BF404" s="46">
        <f t="shared" si="269"/>
        <v>-9</v>
      </c>
    </row>
    <row r="405" spans="22:58" x14ac:dyDescent="0.3">
      <c r="V405" s="29">
        <v>5.0100000000000398</v>
      </c>
      <c r="W405" s="36">
        <f t="shared" si="239"/>
        <v>1023292.9922808487</v>
      </c>
      <c r="X405" s="30">
        <f t="shared" si="273"/>
        <v>2.6066753699001226</v>
      </c>
      <c r="Y405" s="31">
        <f t="shared" si="240"/>
        <v>-55.06559349490437</v>
      </c>
      <c r="Z405" s="31">
        <f t="shared" si="241"/>
        <v>-89.898878574515578</v>
      </c>
      <c r="AA405" s="31">
        <f t="shared" si="242"/>
        <v>20.796256474075328</v>
      </c>
      <c r="AB405" s="31">
        <f t="shared" si="243"/>
        <v>-84.765029648597817</v>
      </c>
      <c r="AC405" s="31">
        <f t="shared" si="244"/>
        <v>10.056857623076958</v>
      </c>
      <c r="AD405" s="31">
        <f t="shared" si="245"/>
        <v>71.689616773306383</v>
      </c>
      <c r="AE405" s="31">
        <f t="shared" si="246"/>
        <v>-21.60580402785196</v>
      </c>
      <c r="AF405" s="31">
        <f t="shared" si="247"/>
        <v>-102.97429144980701</v>
      </c>
      <c r="AG405" s="31">
        <f t="shared" si="270"/>
        <v>92.110410468749379</v>
      </c>
      <c r="AH405" s="31">
        <f t="shared" si="248"/>
        <v>-133.79813607469166</v>
      </c>
      <c r="AI405" s="31">
        <f t="shared" si="249"/>
        <v>-89.999988299192651</v>
      </c>
      <c r="AJ405" s="31">
        <f t="shared" si="250"/>
        <v>52.554500195678756</v>
      </c>
      <c r="AK405" s="31">
        <f t="shared" si="251"/>
        <v>89.864980024581399</v>
      </c>
      <c r="AL405" s="32">
        <f t="shared" si="252"/>
        <v>-22.21038240650919</v>
      </c>
      <c r="AM405" s="31">
        <f t="shared" si="253"/>
        <v>-85.553282085843108</v>
      </c>
      <c r="AN405" s="31">
        <f t="shared" si="254"/>
        <v>-11.34360781677271</v>
      </c>
      <c r="AO405" s="31">
        <f t="shared" si="255"/>
        <v>-85.68829036045436</v>
      </c>
      <c r="AP405" s="30">
        <f t="shared" si="271"/>
        <v>23.609121289162623</v>
      </c>
      <c r="AQ405" s="30">
        <f t="shared" si="272"/>
        <v>-27.95880017344075</v>
      </c>
      <c r="AR405" s="31">
        <f t="shared" si="256"/>
        <v>-37.299090728902797</v>
      </c>
      <c r="AS405" s="33">
        <f t="shared" si="257"/>
        <v>-188.66258181026137</v>
      </c>
      <c r="AT405" s="31">
        <f t="shared" si="258"/>
        <v>4.5522358566233178E-8</v>
      </c>
      <c r="AU405" s="31">
        <f t="shared" si="259"/>
        <v>5.8660107632798972E-3</v>
      </c>
      <c r="AV405" s="32">
        <f t="shared" si="260"/>
        <v>-7.2835653549075145E-11</v>
      </c>
      <c r="AW405" s="31">
        <f t="shared" si="261"/>
        <v>-2.3464043134971085E-4</v>
      </c>
      <c r="AX405" s="34">
        <f t="shared" si="262"/>
        <v>4.5449522912684102E-8</v>
      </c>
      <c r="AY405" s="35">
        <f t="shared" si="263"/>
        <v>5.6313703319301866E-3</v>
      </c>
      <c r="AZ405" s="10">
        <f t="shared" si="264"/>
        <v>-37.299090683453272</v>
      </c>
      <c r="BA405" s="10">
        <f t="shared" si="265"/>
        <v>-188.65695043992943</v>
      </c>
      <c r="BB405" s="10">
        <f t="shared" si="266"/>
        <v>-8.6569504399294317</v>
      </c>
      <c r="BC405" s="48"/>
      <c r="BD405" s="46">
        <f t="shared" si="267"/>
        <v>-37</v>
      </c>
      <c r="BE405" s="46">
        <f t="shared" si="268"/>
        <v>-189</v>
      </c>
      <c r="BF405" s="46">
        <f t="shared" si="269"/>
        <v>-9</v>
      </c>
    </row>
    <row r="406" spans="22:58" x14ac:dyDescent="0.3">
      <c r="V406" s="29">
        <v>5.0200000000000404</v>
      </c>
      <c r="W406" s="38">
        <f t="shared" si="239"/>
        <v>1047128.548050998</v>
      </c>
      <c r="X406" s="30">
        <f t="shared" si="273"/>
        <v>2.6066753699001226</v>
      </c>
      <c r="Y406" s="31">
        <f t="shared" si="240"/>
        <v>-55.265592886056147</v>
      </c>
      <c r="Z406" s="31">
        <f t="shared" si="241"/>
        <v>-89.901180374562585</v>
      </c>
      <c r="AA406" s="31">
        <f t="shared" si="242"/>
        <v>20.994628962458947</v>
      </c>
      <c r="AB406" s="31">
        <f t="shared" si="243"/>
        <v>-84.883552338877493</v>
      </c>
      <c r="AC406" s="31">
        <f t="shared" si="244"/>
        <v>10.237522407829323</v>
      </c>
      <c r="AD406" s="31">
        <f t="shared" si="245"/>
        <v>72.079477951725039</v>
      </c>
      <c r="AE406" s="31">
        <f t="shared" si="246"/>
        <v>-21.426766145867752</v>
      </c>
      <c r="AF406" s="31">
        <f t="shared" si="247"/>
        <v>-102.70525476171503</v>
      </c>
      <c r="AG406" s="31">
        <f t="shared" si="270"/>
        <v>92.110410468749379</v>
      </c>
      <c r="AH406" s="31">
        <f t="shared" si="248"/>
        <v>-133.99813607469164</v>
      </c>
      <c r="AI406" s="31">
        <f t="shared" si="249"/>
        <v>-89.999988565535546</v>
      </c>
      <c r="AJ406" s="31">
        <f t="shared" si="250"/>
        <v>52.75449911020732</v>
      </c>
      <c r="AK406" s="31">
        <f t="shared" si="251"/>
        <v>89.868053443455537</v>
      </c>
      <c r="AL406" s="32">
        <f t="shared" si="252"/>
        <v>-22.40920726846532</v>
      </c>
      <c r="AM406" s="31">
        <f t="shared" si="253"/>
        <v>-85.654109474527431</v>
      </c>
      <c r="AN406" s="31">
        <f t="shared" si="254"/>
        <v>-11.542433764200265</v>
      </c>
      <c r="AO406" s="31">
        <f t="shared" si="255"/>
        <v>-85.786044596607439</v>
      </c>
      <c r="AP406" s="30">
        <f t="shared" si="271"/>
        <v>23.609121289162623</v>
      </c>
      <c r="AQ406" s="30">
        <f t="shared" si="272"/>
        <v>-27.95880017344075</v>
      </c>
      <c r="AR406" s="31">
        <f t="shared" si="256"/>
        <v>-37.318878794346141</v>
      </c>
      <c r="AS406" s="33">
        <f t="shared" si="257"/>
        <v>-188.49129935832246</v>
      </c>
      <c r="AT406" s="31">
        <f t="shared" si="258"/>
        <v>4.7667761515178158E-8</v>
      </c>
      <c r="AU406" s="31">
        <f t="shared" si="259"/>
        <v>6.002647705719376E-3</v>
      </c>
      <c r="AV406" s="32">
        <f t="shared" si="260"/>
        <v>-7.6268659330034331E-11</v>
      </c>
      <c r="AW406" s="31">
        <f t="shared" si="261"/>
        <v>-2.401059091058296E-4</v>
      </c>
      <c r="AX406" s="34">
        <f t="shared" si="262"/>
        <v>4.7591492855848122E-8</v>
      </c>
      <c r="AY406" s="35">
        <f t="shared" si="263"/>
        <v>5.7625417966135463E-3</v>
      </c>
      <c r="AZ406" s="10">
        <f t="shared" si="264"/>
        <v>-37.318878746754649</v>
      </c>
      <c r="BA406" s="10">
        <f t="shared" si="265"/>
        <v>-188.48553681652587</v>
      </c>
      <c r="BB406" s="10">
        <f t="shared" si="266"/>
        <v>-8.4855368165258653</v>
      </c>
      <c r="BC406" s="37"/>
      <c r="BD406" s="46">
        <f t="shared" si="267"/>
        <v>-37</v>
      </c>
      <c r="BE406" s="46">
        <f t="shared" si="268"/>
        <v>-188</v>
      </c>
      <c r="BF406" s="46">
        <f t="shared" si="269"/>
        <v>-8</v>
      </c>
    </row>
    <row r="407" spans="22:58" x14ac:dyDescent="0.3">
      <c r="V407" s="29">
        <v>5.0300000000000402</v>
      </c>
      <c r="W407" s="38">
        <f t="shared" si="239"/>
        <v>1071519.3052377072</v>
      </c>
      <c r="X407" s="30">
        <f t="shared" si="273"/>
        <v>2.6066753699001226</v>
      </c>
      <c r="Y407" s="31">
        <f t="shared" si="240"/>
        <v>-55.46559230461051</v>
      </c>
      <c r="Z407" s="31">
        <f t="shared" si="241"/>
        <v>-89.903429779551942</v>
      </c>
      <c r="AA407" s="31">
        <f t="shared" si="242"/>
        <v>21.193074131375013</v>
      </c>
      <c r="AB407" s="31">
        <f t="shared" si="243"/>
        <v>-84.999419563430649</v>
      </c>
      <c r="AC407" s="31">
        <f t="shared" si="244"/>
        <v>10.418976714017651</v>
      </c>
      <c r="AD407" s="31">
        <f t="shared" si="245"/>
        <v>72.46212988674344</v>
      </c>
      <c r="AE407" s="31">
        <f t="shared" si="246"/>
        <v>-21.24686608931772</v>
      </c>
      <c r="AF407" s="31">
        <f t="shared" si="247"/>
        <v>-102.44071945623915</v>
      </c>
      <c r="AG407" s="31">
        <f t="shared" si="270"/>
        <v>92.110410468749379</v>
      </c>
      <c r="AH407" s="31">
        <f t="shared" si="248"/>
        <v>-134.19813607469163</v>
      </c>
      <c r="AI407" s="31">
        <f t="shared" si="249"/>
        <v>-89.999988825815734</v>
      </c>
      <c r="AJ407" s="31">
        <f t="shared" si="250"/>
        <v>52.954498073589882</v>
      </c>
      <c r="AK407" s="31">
        <f t="shared" si="251"/>
        <v>89.871056903508645</v>
      </c>
      <c r="AL407" s="32">
        <f t="shared" si="252"/>
        <v>-22.608084723437397</v>
      </c>
      <c r="AM407" s="31">
        <f t="shared" si="253"/>
        <v>-85.752667817621926</v>
      </c>
      <c r="AN407" s="31">
        <f t="shared" si="254"/>
        <v>-11.741312255789769</v>
      </c>
      <c r="AO407" s="31">
        <f t="shared" si="255"/>
        <v>-85.881599739929015</v>
      </c>
      <c r="AP407" s="30">
        <f t="shared" si="271"/>
        <v>23.609121289162623</v>
      </c>
      <c r="AQ407" s="30">
        <f t="shared" si="272"/>
        <v>-27.95880017344075</v>
      </c>
      <c r="AR407" s="31">
        <f t="shared" si="256"/>
        <v>-37.337857229385612</v>
      </c>
      <c r="AS407" s="33">
        <f t="shared" si="257"/>
        <v>-188.32231919616817</v>
      </c>
      <c r="AT407" s="31">
        <f t="shared" si="258"/>
        <v>4.991427419788088E-8</v>
      </c>
      <c r="AU407" s="31">
        <f t="shared" si="259"/>
        <v>6.1424673313336614E-3</v>
      </c>
      <c r="AV407" s="32">
        <f t="shared" si="260"/>
        <v>-7.9861743470444175E-11</v>
      </c>
      <c r="AW407" s="31">
        <f t="shared" si="261"/>
        <v>-2.4569869419312733E-4</v>
      </c>
      <c r="AX407" s="34">
        <f t="shared" si="262"/>
        <v>4.9834412454410439E-8</v>
      </c>
      <c r="AY407" s="35">
        <f t="shared" si="263"/>
        <v>5.8967686371405341E-3</v>
      </c>
      <c r="AZ407" s="10">
        <f t="shared" si="264"/>
        <v>-37.3378571795512</v>
      </c>
      <c r="BA407" s="10">
        <f t="shared" si="265"/>
        <v>-188.31642242753102</v>
      </c>
      <c r="BB407" s="10">
        <f t="shared" si="266"/>
        <v>-8.3164224275310232</v>
      </c>
      <c r="BC407" s="37"/>
      <c r="BD407" s="46">
        <f t="shared" si="267"/>
        <v>-37</v>
      </c>
      <c r="BE407" s="46">
        <f t="shared" si="268"/>
        <v>-188</v>
      </c>
      <c r="BF407" s="46">
        <f t="shared" si="269"/>
        <v>-8</v>
      </c>
    </row>
    <row r="408" spans="22:58" x14ac:dyDescent="0.3">
      <c r="V408" s="29">
        <v>5.04000000000004</v>
      </c>
      <c r="W408" s="36">
        <f t="shared" si="239"/>
        <v>1096478.1961432882</v>
      </c>
      <c r="X408" s="30">
        <f t="shared" si="273"/>
        <v>2.6066753699001226</v>
      </c>
      <c r="Y408" s="31">
        <f t="shared" si="240"/>
        <v>-55.665591749334176</v>
      </c>
      <c r="Z408" s="31">
        <f t="shared" si="241"/>
        <v>-89.905627982120208</v>
      </c>
      <c r="AA408" s="31">
        <f t="shared" si="242"/>
        <v>21.391588759403199</v>
      </c>
      <c r="AB408" s="31">
        <f t="shared" si="243"/>
        <v>-85.112688963731074</v>
      </c>
      <c r="AC408" s="31">
        <f t="shared" si="244"/>
        <v>10.60119147695379</v>
      </c>
      <c r="AD408" s="31">
        <f t="shared" si="245"/>
        <v>72.837638878591591</v>
      </c>
      <c r="AE408" s="31">
        <f t="shared" si="246"/>
        <v>-21.066136143077063</v>
      </c>
      <c r="AF408" s="31">
        <f t="shared" si="247"/>
        <v>-102.18067806725968</v>
      </c>
      <c r="AG408" s="31">
        <f t="shared" si="270"/>
        <v>92.110410468749379</v>
      </c>
      <c r="AH408" s="31">
        <f t="shared" si="248"/>
        <v>-134.39813607469165</v>
      </c>
      <c r="AI408" s="31">
        <f t="shared" si="249"/>
        <v>-89.999989080171233</v>
      </c>
      <c r="AJ408" s="31">
        <f t="shared" si="250"/>
        <v>53.154497083627675</v>
      </c>
      <c r="AK408" s="31">
        <f t="shared" si="251"/>
        <v>89.873991997148948</v>
      </c>
      <c r="AL408" s="32">
        <f t="shared" si="252"/>
        <v>-22.807012430334392</v>
      </c>
      <c r="AM408" s="31">
        <f t="shared" si="253"/>
        <v>-85.849007037704297</v>
      </c>
      <c r="AN408" s="31">
        <f t="shared" si="254"/>
        <v>-11.940240952648988</v>
      </c>
      <c r="AO408" s="31">
        <f t="shared" si="255"/>
        <v>-85.975004120726581</v>
      </c>
      <c r="AP408" s="30">
        <f t="shared" si="271"/>
        <v>23.609121289162623</v>
      </c>
      <c r="AQ408" s="30">
        <f t="shared" si="272"/>
        <v>-27.95880017344075</v>
      </c>
      <c r="AR408" s="31">
        <f t="shared" si="256"/>
        <v>-37.356055980004179</v>
      </c>
      <c r="AS408" s="33">
        <f t="shared" si="257"/>
        <v>-188.15568218798626</v>
      </c>
      <c r="AT408" s="31">
        <f t="shared" si="258"/>
        <v>5.2266660391919013E-8</v>
      </c>
      <c r="AU408" s="31">
        <f t="shared" si="259"/>
        <v>6.2855437743323311E-3</v>
      </c>
      <c r="AV408" s="32">
        <f t="shared" si="260"/>
        <v>-8.3626477899903619E-11</v>
      </c>
      <c r="AW408" s="31">
        <f t="shared" si="261"/>
        <v>-2.5142175198028662E-4</v>
      </c>
      <c r="AX408" s="34">
        <f t="shared" si="262"/>
        <v>5.2183033914019111E-8</v>
      </c>
      <c r="AY408" s="35">
        <f t="shared" si="263"/>
        <v>6.0341220223520441E-3</v>
      </c>
      <c r="AZ408" s="10">
        <f t="shared" si="264"/>
        <v>-37.356055927821146</v>
      </c>
      <c r="BA408" s="10">
        <f t="shared" si="265"/>
        <v>-188.1496480659639</v>
      </c>
      <c r="BB408" s="10">
        <f t="shared" si="266"/>
        <v>-8.1496480659639019</v>
      </c>
      <c r="BC408" s="48"/>
      <c r="BD408" s="46">
        <f t="shared" si="267"/>
        <v>-37</v>
      </c>
      <c r="BE408" s="46">
        <f t="shared" si="268"/>
        <v>-188</v>
      </c>
      <c r="BF408" s="46">
        <f t="shared" si="269"/>
        <v>-8</v>
      </c>
    </row>
    <row r="409" spans="22:58" x14ac:dyDescent="0.3">
      <c r="V409" s="29">
        <v>5.0500000000000398</v>
      </c>
      <c r="W409" s="38">
        <f t="shared" si="239"/>
        <v>1122018.4543020669</v>
      </c>
      <c r="X409" s="30">
        <f t="shared" si="273"/>
        <v>2.6066753699001226</v>
      </c>
      <c r="Y409" s="31">
        <f t="shared" si="240"/>
        <v>-55.865591219049307</v>
      </c>
      <c r="Z409" s="31">
        <f t="shared" si="241"/>
        <v>-89.907776147757573</v>
      </c>
      <c r="AA409" s="31">
        <f t="shared" si="242"/>
        <v>21.590169765781873</v>
      </c>
      <c r="AB409" s="31">
        <f t="shared" si="243"/>
        <v>-85.223417053287278</v>
      </c>
      <c r="AC409" s="31">
        <f t="shared" si="244"/>
        <v>10.784138445374962</v>
      </c>
      <c r="AD409" s="31">
        <f t="shared" si="245"/>
        <v>73.206074946237479</v>
      </c>
      <c r="AE409" s="31">
        <f t="shared" si="246"/>
        <v>-20.884607637992346</v>
      </c>
      <c r="AF409" s="31">
        <f t="shared" si="247"/>
        <v>-101.92511825480737</v>
      </c>
      <c r="AG409" s="31">
        <f t="shared" si="270"/>
        <v>92.110410468749379</v>
      </c>
      <c r="AH409" s="31">
        <f t="shared" si="248"/>
        <v>-134.59813607469161</v>
      </c>
      <c r="AI409" s="31">
        <f t="shared" si="249"/>
        <v>-89.999989328736874</v>
      </c>
      <c r="AJ409" s="31">
        <f t="shared" si="250"/>
        <v>53.354496138220888</v>
      </c>
      <c r="AK409" s="31">
        <f t="shared" si="251"/>
        <v>89.876860280540313</v>
      </c>
      <c r="AL409" s="32">
        <f t="shared" si="252"/>
        <v>-23.005988151163344</v>
      </c>
      <c r="AM409" s="31">
        <f t="shared" si="253"/>
        <v>-85.943176034898926</v>
      </c>
      <c r="AN409" s="31">
        <f t="shared" si="254"/>
        <v>-12.139217618884686</v>
      </c>
      <c r="AO409" s="31">
        <f t="shared" si="255"/>
        <v>-86.066305083095486</v>
      </c>
      <c r="AP409" s="30">
        <f t="shared" si="271"/>
        <v>23.609121289162623</v>
      </c>
      <c r="AQ409" s="30">
        <f t="shared" si="272"/>
        <v>-27.95880017344075</v>
      </c>
      <c r="AR409" s="31">
        <f t="shared" si="256"/>
        <v>-37.373504141155159</v>
      </c>
      <c r="AS409" s="33">
        <f t="shared" si="257"/>
        <v>-187.99142333790286</v>
      </c>
      <c r="AT409" s="31">
        <f t="shared" si="258"/>
        <v>5.4729913384796887E-8</v>
      </c>
      <c r="AU409" s="31">
        <f t="shared" si="259"/>
        <v>6.4319528957321502E-3</v>
      </c>
      <c r="AV409" s="32">
        <f t="shared" si="260"/>
        <v>-8.7568648583212321E-11</v>
      </c>
      <c r="AW409" s="31">
        <f t="shared" si="261"/>
        <v>-2.5727811690829885E-4</v>
      </c>
      <c r="AX409" s="34">
        <f t="shared" si="262"/>
        <v>5.4642344736213672E-8</v>
      </c>
      <c r="AY409" s="35">
        <f t="shared" si="263"/>
        <v>6.1746747788238516E-3</v>
      </c>
      <c r="AZ409" s="10">
        <f t="shared" si="264"/>
        <v>-37.373504086512817</v>
      </c>
      <c r="BA409" s="10">
        <f t="shared" si="265"/>
        <v>-187.98524866312403</v>
      </c>
      <c r="BB409" s="10">
        <f t="shared" si="266"/>
        <v>-7.9852486631240254</v>
      </c>
      <c r="BC409" s="37"/>
      <c r="BD409" s="46">
        <f t="shared" si="267"/>
        <v>-37</v>
      </c>
      <c r="BE409" s="46">
        <f t="shared" si="268"/>
        <v>-188</v>
      </c>
      <c r="BF409" s="46">
        <f t="shared" si="269"/>
        <v>-8</v>
      </c>
    </row>
    <row r="410" spans="22:58" x14ac:dyDescent="0.3">
      <c r="V410" s="29">
        <v>5.0600000000000396</v>
      </c>
      <c r="W410" s="38">
        <f t="shared" si="239"/>
        <v>1148153.6214969885</v>
      </c>
      <c r="X410" s="30">
        <f t="shared" si="273"/>
        <v>2.6066753699001226</v>
      </c>
      <c r="Y410" s="31">
        <f t="shared" si="240"/>
        <v>-56.065590712631142</v>
      </c>
      <c r="Z410" s="31">
        <f t="shared" si="241"/>
        <v>-89.909875415425716</v>
      </c>
      <c r="AA410" s="31">
        <f t="shared" si="242"/>
        <v>21.788814204452262</v>
      </c>
      <c r="AB410" s="31">
        <f t="shared" si="243"/>
        <v>-85.331659231358174</v>
      </c>
      <c r="AC410" s="31">
        <f t="shared" si="244"/>
        <v>10.9677901798156</v>
      </c>
      <c r="AD410" s="31">
        <f t="shared" si="245"/>
        <v>73.567511514924675</v>
      </c>
      <c r="AE410" s="31">
        <f t="shared" si="246"/>
        <v>-20.702310958463158</v>
      </c>
      <c r="AF410" s="31">
        <f t="shared" si="247"/>
        <v>-101.67402313185922</v>
      </c>
      <c r="AG410" s="31">
        <f t="shared" si="270"/>
        <v>92.110410468749379</v>
      </c>
      <c r="AH410" s="31">
        <f t="shared" si="248"/>
        <v>-134.79813607469163</v>
      </c>
      <c r="AI410" s="31">
        <f t="shared" si="249"/>
        <v>-89.999989571644491</v>
      </c>
      <c r="AJ410" s="31">
        <f t="shared" si="250"/>
        <v>53.554495235364229</v>
      </c>
      <c r="AK410" s="31">
        <f t="shared" si="251"/>
        <v>89.879663274426974</v>
      </c>
      <c r="AL410" s="32">
        <f t="shared" si="252"/>
        <v>-23.205009746586512</v>
      </c>
      <c r="AM410" s="31">
        <f t="shared" si="253"/>
        <v>-86.035222702693559</v>
      </c>
      <c r="AN410" s="31">
        <f t="shared" si="254"/>
        <v>-12.338240117164531</v>
      </c>
      <c r="AO410" s="31">
        <f t="shared" si="255"/>
        <v>-86.155548999911076</v>
      </c>
      <c r="AP410" s="30">
        <f t="shared" si="271"/>
        <v>23.609121289162623</v>
      </c>
      <c r="AQ410" s="30">
        <f t="shared" si="272"/>
        <v>-27.95880017344075</v>
      </c>
      <c r="AR410" s="31">
        <f t="shared" si="256"/>
        <v>-37.390229959905817</v>
      </c>
      <c r="AS410" s="33">
        <f t="shared" si="257"/>
        <v>-187.82957213177031</v>
      </c>
      <c r="AT410" s="31">
        <f t="shared" si="258"/>
        <v>5.7309254045289656E-8</v>
      </c>
      <c r="AU410" s="31">
        <f t="shared" si="259"/>
        <v>6.5817723235796063E-3</v>
      </c>
      <c r="AV410" s="32">
        <f t="shared" si="260"/>
        <v>-9.1695970140102983E-11</v>
      </c>
      <c r="AW410" s="31">
        <f t="shared" si="261"/>
        <v>-2.6327089409936732E-4</v>
      </c>
      <c r="AX410" s="34">
        <f t="shared" si="262"/>
        <v>5.7217558075149552E-8</v>
      </c>
      <c r="AY410" s="35">
        <f t="shared" si="263"/>
        <v>6.3185014294802394E-3</v>
      </c>
      <c r="AZ410" s="10">
        <f t="shared" si="264"/>
        <v>-37.390229902688262</v>
      </c>
      <c r="BA410" s="10">
        <f t="shared" si="265"/>
        <v>-187.82325363034082</v>
      </c>
      <c r="BB410" s="10">
        <f t="shared" si="266"/>
        <v>-7.8232536303408153</v>
      </c>
      <c r="BC410" s="37"/>
      <c r="BD410" s="46">
        <f t="shared" si="267"/>
        <v>-37</v>
      </c>
      <c r="BE410" s="46">
        <f t="shared" si="268"/>
        <v>-188</v>
      </c>
      <c r="BF410" s="46">
        <f t="shared" si="269"/>
        <v>-8</v>
      </c>
    </row>
    <row r="411" spans="22:58" x14ac:dyDescent="0.3">
      <c r="V411" s="29">
        <v>5.0700000000000403</v>
      </c>
      <c r="W411" s="36">
        <f t="shared" si="239"/>
        <v>1174897.5549396398</v>
      </c>
      <c r="X411" s="30">
        <f t="shared" si="273"/>
        <v>2.6066753699001226</v>
      </c>
      <c r="Y411" s="31">
        <f t="shared" si="240"/>
        <v>-56.265590229005511</v>
      </c>
      <c r="Z411" s="31">
        <f t="shared" si="241"/>
        <v>-89.911926898161582</v>
      </c>
      <c r="AA411" s="31">
        <f t="shared" si="242"/>
        <v>21.987519258338398</v>
      </c>
      <c r="AB411" s="31">
        <f t="shared" si="243"/>
        <v>-85.437469797119562</v>
      </c>
      <c r="AC411" s="31">
        <f t="shared" si="244"/>
        <v>11.152120048914503</v>
      </c>
      <c r="AD411" s="31">
        <f t="shared" si="245"/>
        <v>73.922025115507694</v>
      </c>
      <c r="AE411" s="31">
        <f t="shared" si="246"/>
        <v>-20.519275551852488</v>
      </c>
      <c r="AF411" s="31">
        <f t="shared" si="247"/>
        <v>-101.42737157977345</v>
      </c>
      <c r="AG411" s="31">
        <f t="shared" si="270"/>
        <v>92.110410468749379</v>
      </c>
      <c r="AH411" s="31">
        <f t="shared" si="248"/>
        <v>-134.99813607469162</v>
      </c>
      <c r="AI411" s="31">
        <f t="shared" si="249"/>
        <v>-89.999989809022836</v>
      </c>
      <c r="AJ411" s="31">
        <f t="shared" si="250"/>
        <v>53.754494373142663</v>
      </c>
      <c r="AK411" s="31">
        <f t="shared" si="251"/>
        <v>89.88240246493973</v>
      </c>
      <c r="AL411" s="32">
        <f t="shared" si="252"/>
        <v>-23.404075171661319</v>
      </c>
      <c r="AM411" s="31">
        <f t="shared" si="253"/>
        <v>-86.125193943877917</v>
      </c>
      <c r="AN411" s="31">
        <f t="shared" si="254"/>
        <v>-12.537306404460892</v>
      </c>
      <c r="AO411" s="31">
        <f t="shared" si="255"/>
        <v>-86.242781287961023</v>
      </c>
      <c r="AP411" s="30">
        <f t="shared" si="271"/>
        <v>23.609121289162623</v>
      </c>
      <c r="AQ411" s="30">
        <f t="shared" si="272"/>
        <v>-27.95880017344075</v>
      </c>
      <c r="AR411" s="31">
        <f t="shared" si="256"/>
        <v>-37.406260840591507</v>
      </c>
      <c r="AS411" s="33">
        <f t="shared" si="257"/>
        <v>-187.67015286773449</v>
      </c>
      <c r="AT411" s="31">
        <f t="shared" si="258"/>
        <v>6.0010155895956233E-8</v>
      </c>
      <c r="AU411" s="31">
        <f t="shared" si="259"/>
        <v>6.7350814941102436E-3</v>
      </c>
      <c r="AV411" s="32">
        <f t="shared" si="260"/>
        <v>-9.601615719030839E-11</v>
      </c>
      <c r="AW411" s="31">
        <f t="shared" si="261"/>
        <v>-2.6940326100328228E-4</v>
      </c>
      <c r="AX411" s="34">
        <f t="shared" si="262"/>
        <v>5.9914139738765928E-8</v>
      </c>
      <c r="AY411" s="35">
        <f t="shared" si="263"/>
        <v>6.4656782331069616E-3</v>
      </c>
      <c r="AZ411" s="10">
        <f t="shared" si="264"/>
        <v>-37.406260780677364</v>
      </c>
      <c r="BA411" s="10">
        <f t="shared" si="265"/>
        <v>-187.66368718950139</v>
      </c>
      <c r="BB411" s="10">
        <f t="shared" si="266"/>
        <v>-7.6636871895013883</v>
      </c>
      <c r="BC411" s="48"/>
      <c r="BD411" s="46">
        <f t="shared" si="267"/>
        <v>-37</v>
      </c>
      <c r="BE411" s="46">
        <f t="shared" si="268"/>
        <v>-188</v>
      </c>
      <c r="BF411" s="46">
        <f t="shared" si="269"/>
        <v>-8</v>
      </c>
    </row>
    <row r="412" spans="22:58" x14ac:dyDescent="0.3">
      <c r="V412" s="29">
        <v>5.08000000000004</v>
      </c>
      <c r="W412" s="38">
        <f t="shared" si="239"/>
        <v>1202264.4346175254</v>
      </c>
      <c r="X412" s="30">
        <f t="shared" si="273"/>
        <v>2.6066753699001226</v>
      </c>
      <c r="Y412" s="31">
        <f t="shared" si="240"/>
        <v>-56.465589767146547</v>
      </c>
      <c r="Z412" s="31">
        <f t="shared" si="241"/>
        <v>-89.913931683667428</v>
      </c>
      <c r="AA412" s="31">
        <f t="shared" si="242"/>
        <v>22.186282233855049</v>
      </c>
      <c r="AB412" s="31">
        <f t="shared" si="243"/>
        <v>-85.540901964224119</v>
      </c>
      <c r="AC412" s="31">
        <f t="shared" si="244"/>
        <v>11.337102223841216</v>
      </c>
      <c r="AD412" s="31">
        <f t="shared" si="245"/>
        <v>74.269695095813802</v>
      </c>
      <c r="AE412" s="31">
        <f t="shared" si="246"/>
        <v>-20.335529939550156</v>
      </c>
      <c r="AF412" s="31">
        <f t="shared" si="247"/>
        <v>-101.18513855207775</v>
      </c>
      <c r="AG412" s="31">
        <f t="shared" si="270"/>
        <v>92.110410468749379</v>
      </c>
      <c r="AH412" s="31">
        <f t="shared" si="248"/>
        <v>-135.1981360746916</v>
      </c>
      <c r="AI412" s="31">
        <f t="shared" si="249"/>
        <v>-89.999990040997787</v>
      </c>
      <c r="AJ412" s="31">
        <f t="shared" si="250"/>
        <v>53.954493549727275</v>
      </c>
      <c r="AK412" s="31">
        <f t="shared" si="251"/>
        <v>89.88507930438351</v>
      </c>
      <c r="AL412" s="32">
        <f t="shared" si="252"/>
        <v>-23.603182471756501</v>
      </c>
      <c r="AM412" s="31">
        <f t="shared" si="253"/>
        <v>-86.213135686570908</v>
      </c>
      <c r="AN412" s="31">
        <f t="shared" si="254"/>
        <v>-12.736414527971451</v>
      </c>
      <c r="AO412" s="31">
        <f t="shared" si="255"/>
        <v>-86.328046423185185</v>
      </c>
      <c r="AP412" s="30">
        <f t="shared" si="271"/>
        <v>23.609121289162623</v>
      </c>
      <c r="AQ412" s="30">
        <f t="shared" si="272"/>
        <v>-27.95880017344075</v>
      </c>
      <c r="AR412" s="31">
        <f t="shared" si="256"/>
        <v>-37.421623351799731</v>
      </c>
      <c r="AS412" s="33">
        <f t="shared" si="257"/>
        <v>-187.51318497526293</v>
      </c>
      <c r="AT412" s="31">
        <f t="shared" si="258"/>
        <v>6.2838347041793107E-8</v>
      </c>
      <c r="AU412" s="31">
        <f t="shared" si="259"/>
        <v>6.8919616938667534E-3</v>
      </c>
      <c r="AV412" s="32">
        <f t="shared" si="260"/>
        <v>-1.005407816634276E-10</v>
      </c>
      <c r="AW412" s="31">
        <f t="shared" si="261"/>
        <v>-2.7567846908214591E-4</v>
      </c>
      <c r="AX412" s="34">
        <f t="shared" si="262"/>
        <v>6.2737806260129681E-8</v>
      </c>
      <c r="AY412" s="35">
        <f t="shared" si="263"/>
        <v>6.6162832247846073E-3</v>
      </c>
      <c r="AZ412" s="10">
        <f t="shared" si="264"/>
        <v>-37.421623289061927</v>
      </c>
      <c r="BA412" s="10">
        <f t="shared" si="265"/>
        <v>-187.50656869203814</v>
      </c>
      <c r="BB412" s="10">
        <f t="shared" si="266"/>
        <v>-7.5065686920381438</v>
      </c>
      <c r="BC412" s="37"/>
      <c r="BD412" s="46">
        <f t="shared" si="267"/>
        <v>-37</v>
      </c>
      <c r="BE412" s="46">
        <f t="shared" si="268"/>
        <v>-188</v>
      </c>
      <c r="BF412" s="46">
        <f t="shared" si="269"/>
        <v>-8</v>
      </c>
    </row>
    <row r="413" spans="22:58" x14ac:dyDescent="0.3">
      <c r="V413" s="29">
        <v>5.0900000000000398</v>
      </c>
      <c r="W413" s="38">
        <f t="shared" si="239"/>
        <v>1230268.7708124965</v>
      </c>
      <c r="X413" s="30">
        <f t="shared" si="273"/>
        <v>2.6066753699001226</v>
      </c>
      <c r="Y413" s="31">
        <f t="shared" si="240"/>
        <v>-56.665589326074617</v>
      </c>
      <c r="Z413" s="31">
        <f t="shared" si="241"/>
        <v>-89.915890834887421</v>
      </c>
      <c r="AA413" s="31">
        <f t="shared" si="242"/>
        <v>22.385100555636008</v>
      </c>
      <c r="AB413" s="31">
        <f t="shared" si="243"/>
        <v>-85.642007875701353</v>
      </c>
      <c r="AC413" s="31">
        <f t="shared" si="244"/>
        <v>11.52271167101822</v>
      </c>
      <c r="AD413" s="31">
        <f t="shared" si="245"/>
        <v>74.610603344173242</v>
      </c>
      <c r="AE413" s="31">
        <f t="shared" si="246"/>
        <v>-20.151101729520263</v>
      </c>
      <c r="AF413" s="31">
        <f t="shared" si="247"/>
        <v>-100.94729536641553</v>
      </c>
      <c r="AG413" s="31">
        <f t="shared" si="270"/>
        <v>92.110410468749379</v>
      </c>
      <c r="AH413" s="31">
        <f t="shared" si="248"/>
        <v>-135.39813607469159</v>
      </c>
      <c r="AI413" s="31">
        <f t="shared" si="249"/>
        <v>-89.999990267692368</v>
      </c>
      <c r="AJ413" s="31">
        <f t="shared" si="250"/>
        <v>54.15449276337155</v>
      </c>
      <c r="AK413" s="31">
        <f t="shared" si="251"/>
        <v>89.887695212007273</v>
      </c>
      <c r="AL413" s="32">
        <f t="shared" si="252"/>
        <v>-23.802329778637841</v>
      </c>
      <c r="AM413" s="31">
        <f t="shared" si="253"/>
        <v>-86.299092900306036</v>
      </c>
      <c r="AN413" s="31">
        <f t="shared" si="254"/>
        <v>-12.935562621208504</v>
      </c>
      <c r="AO413" s="31">
        <f t="shared" si="255"/>
        <v>-86.411387955991131</v>
      </c>
      <c r="AP413" s="30">
        <f t="shared" si="271"/>
        <v>23.609121289162623</v>
      </c>
      <c r="AQ413" s="30">
        <f t="shared" si="272"/>
        <v>-27.95880017344075</v>
      </c>
      <c r="AR413" s="31">
        <f t="shared" si="256"/>
        <v>-37.436343235006895</v>
      </c>
      <c r="AS413" s="33">
        <f t="shared" si="257"/>
        <v>-187.35868332240665</v>
      </c>
      <c r="AT413" s="31">
        <f t="shared" si="258"/>
        <v>6.57998275281274E-8</v>
      </c>
      <c r="AU413" s="31">
        <f t="shared" si="259"/>
        <v>7.052496102798198E-3</v>
      </c>
      <c r="AV413" s="32">
        <f t="shared" si="260"/>
        <v>-1.052794868341266E-10</v>
      </c>
      <c r="AW413" s="31">
        <f t="shared" si="261"/>
        <v>-2.8209984553434383E-4</v>
      </c>
      <c r="AX413" s="34">
        <f t="shared" si="262"/>
        <v>6.5694548041293275E-8</v>
      </c>
      <c r="AY413" s="35">
        <f t="shared" si="263"/>
        <v>6.770396257263854E-3</v>
      </c>
      <c r="AZ413" s="10">
        <f t="shared" si="264"/>
        <v>-37.436343169312345</v>
      </c>
      <c r="BA413" s="10">
        <f t="shared" si="265"/>
        <v>-187.3519129261494</v>
      </c>
      <c r="BB413" s="10">
        <f t="shared" si="266"/>
        <v>-7.3519129261493958</v>
      </c>
      <c r="BC413" s="37"/>
      <c r="BD413" s="46">
        <f t="shared" si="267"/>
        <v>-37</v>
      </c>
      <c r="BE413" s="46">
        <f t="shared" si="268"/>
        <v>-187</v>
      </c>
      <c r="BF413" s="46">
        <f t="shared" si="269"/>
        <v>-7</v>
      </c>
    </row>
    <row r="414" spans="22:58" x14ac:dyDescent="0.3">
      <c r="V414" s="29">
        <v>5.1000000000000396</v>
      </c>
      <c r="W414" s="36">
        <f t="shared" si="239"/>
        <v>1258925.4117942825</v>
      </c>
      <c r="X414" s="30">
        <f t="shared" si="273"/>
        <v>2.6066753699001226</v>
      </c>
      <c r="Y414" s="31">
        <f t="shared" si="240"/>
        <v>-56.865588904854143</v>
      </c>
      <c r="Z414" s="31">
        <f t="shared" si="241"/>
        <v>-89.917805390571118</v>
      </c>
      <c r="AA414" s="31">
        <f t="shared" si="242"/>
        <v>22.583971761474775</v>
      </c>
      <c r="AB414" s="31">
        <f t="shared" si="243"/>
        <v>-85.740838619148107</v>
      </c>
      <c r="AC414" s="31">
        <f t="shared" si="244"/>
        <v>11.708924143307602</v>
      </c>
      <c r="AD414" s="31">
        <f t="shared" si="245"/>
        <v>74.944834025180825</v>
      </c>
      <c r="AE414" s="31">
        <f t="shared" si="246"/>
        <v>-19.966017630171642</v>
      </c>
      <c r="AF414" s="31">
        <f t="shared" si="247"/>
        <v>-100.71380998453841</v>
      </c>
      <c r="AG414" s="31">
        <f t="shared" si="270"/>
        <v>92.110410468749379</v>
      </c>
      <c r="AH414" s="31">
        <f t="shared" si="248"/>
        <v>-135.59813607469158</v>
      </c>
      <c r="AI414" s="31">
        <f t="shared" si="249"/>
        <v>-89.999990489226718</v>
      </c>
      <c r="AJ414" s="31">
        <f t="shared" si="250"/>
        <v>54.354492012407505</v>
      </c>
      <c r="AK414" s="31">
        <f t="shared" si="251"/>
        <v>89.890251574756206</v>
      </c>
      <c r="AL414" s="32">
        <f t="shared" si="252"/>
        <v>-24.001515306716929</v>
      </c>
      <c r="AM414" s="31">
        <f t="shared" si="253"/>
        <v>-86.383109612146498</v>
      </c>
      <c r="AN414" s="31">
        <f t="shared" si="254"/>
        <v>-13.134748900251626</v>
      </c>
      <c r="AO414" s="31">
        <f t="shared" si="255"/>
        <v>-86.49284852661701</v>
      </c>
      <c r="AP414" s="30">
        <f t="shared" si="271"/>
        <v>23.609121289162623</v>
      </c>
      <c r="AQ414" s="30">
        <f t="shared" si="272"/>
        <v>-27.95880017344075</v>
      </c>
      <c r="AR414" s="31">
        <f t="shared" si="256"/>
        <v>-37.450445414701399</v>
      </c>
      <c r="AS414" s="33">
        <f t="shared" si="257"/>
        <v>-187.20665851115541</v>
      </c>
      <c r="AT414" s="31">
        <f t="shared" si="258"/>
        <v>6.8900877055235131E-8</v>
      </c>
      <c r="AU414" s="31">
        <f t="shared" si="259"/>
        <v>7.2167698383630158E-3</v>
      </c>
      <c r="AV414" s="32">
        <f t="shared" si="260"/>
        <v>-1.1024191597707139E-10</v>
      </c>
      <c r="AW414" s="31">
        <f t="shared" si="261"/>
        <v>-2.8867079505866673E-4</v>
      </c>
      <c r="AX414" s="34">
        <f t="shared" si="262"/>
        <v>6.8790635139258063E-8</v>
      </c>
      <c r="AY414" s="35">
        <f t="shared" si="263"/>
        <v>6.9280990433043489E-3</v>
      </c>
      <c r="AZ414" s="10">
        <f t="shared" si="264"/>
        <v>-37.450445345910765</v>
      </c>
      <c r="BA414" s="10">
        <f t="shared" si="265"/>
        <v>-187.1997304121121</v>
      </c>
      <c r="BB414" s="10">
        <f t="shared" si="266"/>
        <v>-7.1997304121121033</v>
      </c>
      <c r="BC414" s="48"/>
      <c r="BD414" s="46">
        <f t="shared" si="267"/>
        <v>-37</v>
      </c>
      <c r="BE414" s="46">
        <f t="shared" si="268"/>
        <v>-187</v>
      </c>
      <c r="BF414" s="46">
        <f t="shared" si="269"/>
        <v>-7</v>
      </c>
    </row>
    <row r="415" spans="22:58" x14ac:dyDescent="0.3">
      <c r="V415" s="29">
        <v>5.1100000000000403</v>
      </c>
      <c r="W415" s="38">
        <f t="shared" si="239"/>
        <v>1288249.5516932542</v>
      </c>
      <c r="X415" s="30">
        <f t="shared" si="273"/>
        <v>2.6066753699001226</v>
      </c>
      <c r="Y415" s="31">
        <f t="shared" si="240"/>
        <v>-57.065588502591702</v>
      </c>
      <c r="Z415" s="31">
        <f t="shared" si="241"/>
        <v>-89.919676365824202</v>
      </c>
      <c r="AA415" s="31">
        <f t="shared" si="242"/>
        <v>22.782893497470621</v>
      </c>
      <c r="AB415" s="31">
        <f t="shared" si="243"/>
        <v>-85.837444242163571</v>
      </c>
      <c r="AC415" s="31">
        <f t="shared" si="244"/>
        <v>11.895716169823585</v>
      </c>
      <c r="AD415" s="31">
        <f t="shared" si="245"/>
        <v>75.272473327683073</v>
      </c>
      <c r="AE415" s="31">
        <f t="shared" si="246"/>
        <v>-19.780303465397374</v>
      </c>
      <c r="AF415" s="31">
        <f t="shared" si="247"/>
        <v>-100.48464728030469</v>
      </c>
      <c r="AG415" s="31">
        <f t="shared" si="270"/>
        <v>92.110410468749379</v>
      </c>
      <c r="AH415" s="31">
        <f t="shared" si="248"/>
        <v>-135.7981360746916</v>
      </c>
      <c r="AI415" s="31">
        <f t="shared" si="249"/>
        <v>-89.999990705718361</v>
      </c>
      <c r="AJ415" s="31">
        <f t="shared" si="250"/>
        <v>54.554491295242322</v>
      </c>
      <c r="AK415" s="31">
        <f t="shared" si="251"/>
        <v>89.892749748006949</v>
      </c>
      <c r="AL415" s="32">
        <f t="shared" si="252"/>
        <v>-24.200737349457007</v>
      </c>
      <c r="AM415" s="31">
        <f t="shared" si="253"/>
        <v>-86.465228922804329</v>
      </c>
      <c r="AN415" s="31">
        <f t="shared" si="254"/>
        <v>-13.333971660156905</v>
      </c>
      <c r="AO415" s="31">
        <f t="shared" si="255"/>
        <v>-86.57246988051574</v>
      </c>
      <c r="AP415" s="30">
        <f t="shared" si="271"/>
        <v>23.609121289162623</v>
      </c>
      <c r="AQ415" s="30">
        <f t="shared" si="272"/>
        <v>-27.95880017344075</v>
      </c>
      <c r="AR415" s="31">
        <f t="shared" si="256"/>
        <v>-37.463954009832406</v>
      </c>
      <c r="AS415" s="33">
        <f t="shared" si="257"/>
        <v>-187.05711716082044</v>
      </c>
      <c r="AT415" s="31">
        <f t="shared" si="258"/>
        <v>7.2148076193543948E-8</v>
      </c>
      <c r="AU415" s="31">
        <f t="shared" si="259"/>
        <v>7.3848700006594525E-3</v>
      </c>
      <c r="AV415" s="32">
        <f t="shared" si="260"/>
        <v>-1.1543771236692799E-10</v>
      </c>
      <c r="AW415" s="31">
        <f t="shared" si="261"/>
        <v>-2.9539480165953014E-4</v>
      </c>
      <c r="AX415" s="34">
        <f t="shared" si="262"/>
        <v>7.2032638481177015E-8</v>
      </c>
      <c r="AY415" s="35">
        <f t="shared" si="263"/>
        <v>7.089475198999922E-3</v>
      </c>
      <c r="AZ415" s="10">
        <f t="shared" si="264"/>
        <v>-37.463953937799765</v>
      </c>
      <c r="BA415" s="10">
        <f t="shared" si="265"/>
        <v>-187.05002768562144</v>
      </c>
      <c r="BB415" s="10">
        <f t="shared" si="266"/>
        <v>-7.0500276856214441</v>
      </c>
      <c r="BC415" s="37"/>
      <c r="BD415" s="46">
        <f t="shared" si="267"/>
        <v>-37</v>
      </c>
      <c r="BE415" s="46">
        <f t="shared" si="268"/>
        <v>-187</v>
      </c>
      <c r="BF415" s="46">
        <f t="shared" si="269"/>
        <v>-7</v>
      </c>
    </row>
    <row r="416" spans="22:58" x14ac:dyDescent="0.3">
      <c r="V416" s="29">
        <v>5.1200000000000401</v>
      </c>
      <c r="W416" s="38">
        <f t="shared" si="239"/>
        <v>1318256.7385565301</v>
      </c>
      <c r="X416" s="30">
        <f t="shared" si="273"/>
        <v>2.6066753699001226</v>
      </c>
      <c r="Y416" s="31">
        <f t="shared" si="240"/>
        <v>-57.265588118434003</v>
      </c>
      <c r="Z416" s="31">
        <f t="shared" si="241"/>
        <v>-89.921504752646527</v>
      </c>
      <c r="AA416" s="31">
        <f t="shared" si="242"/>
        <v>22.981863513372165</v>
      </c>
      <c r="AB416" s="31">
        <f t="shared" si="243"/>
        <v>-85.931873767986048</v>
      </c>
      <c r="AC416" s="31">
        <f t="shared" si="244"/>
        <v>12.083065044523236</v>
      </c>
      <c r="AD416" s="31">
        <f t="shared" si="245"/>
        <v>75.593609224920542</v>
      </c>
      <c r="AE416" s="31">
        <f t="shared" si="246"/>
        <v>-19.59398419063848</v>
      </c>
      <c r="AF416" s="31">
        <f t="shared" si="247"/>
        <v>-100.25976929571205</v>
      </c>
      <c r="AG416" s="31">
        <f t="shared" si="270"/>
        <v>92.110410468749379</v>
      </c>
      <c r="AH416" s="31">
        <f t="shared" si="248"/>
        <v>-135.99813607469159</v>
      </c>
      <c r="AI416" s="31">
        <f t="shared" si="249"/>
        <v>-89.999990917282048</v>
      </c>
      <c r="AJ416" s="31">
        <f t="shared" si="250"/>
        <v>54.754490610354765</v>
      </c>
      <c r="AK416" s="31">
        <f t="shared" si="251"/>
        <v>89.895191056285995</v>
      </c>
      <c r="AL416" s="32">
        <f t="shared" si="252"/>
        <v>-24.399994275929405</v>
      </c>
      <c r="AM416" s="31">
        <f t="shared" si="253"/>
        <v>-86.545493022739564</v>
      </c>
      <c r="AN416" s="31">
        <f t="shared" si="254"/>
        <v>-13.533229271516849</v>
      </c>
      <c r="AO416" s="31">
        <f t="shared" si="255"/>
        <v>-86.650292883735617</v>
      </c>
      <c r="AP416" s="30">
        <f t="shared" si="271"/>
        <v>23.609121289162623</v>
      </c>
      <c r="AQ416" s="30">
        <f t="shared" si="272"/>
        <v>-27.95880017344075</v>
      </c>
      <c r="AR416" s="31">
        <f t="shared" si="256"/>
        <v>-37.476892346433452</v>
      </c>
      <c r="AS416" s="33">
        <f t="shared" si="257"/>
        <v>-186.91006217944766</v>
      </c>
      <c r="AT416" s="31">
        <f t="shared" si="258"/>
        <v>7.5548310240941217E-8</v>
      </c>
      <c r="AU416" s="31">
        <f t="shared" si="259"/>
        <v>7.5568857186070083E-3</v>
      </c>
      <c r="AV416" s="32">
        <f t="shared" si="260"/>
        <v>-1.2087651927836252E-10</v>
      </c>
      <c r="AW416" s="31">
        <f t="shared" si="261"/>
        <v>-3.0227543049423424E-4</v>
      </c>
      <c r="AX416" s="34">
        <f t="shared" si="262"/>
        <v>7.542743372166286E-8</v>
      </c>
      <c r="AY416" s="35">
        <f t="shared" si="263"/>
        <v>7.254610288112774E-3</v>
      </c>
      <c r="AZ416" s="10">
        <f t="shared" si="264"/>
        <v>-37.476892271006015</v>
      </c>
      <c r="BA416" s="10">
        <f t="shared" si="265"/>
        <v>-186.90280756915956</v>
      </c>
      <c r="BB416" s="10">
        <f t="shared" si="266"/>
        <v>-6.9028075691595632</v>
      </c>
      <c r="BC416" s="37"/>
      <c r="BD416" s="46">
        <f t="shared" si="267"/>
        <v>-37</v>
      </c>
      <c r="BE416" s="46">
        <f t="shared" si="268"/>
        <v>-187</v>
      </c>
      <c r="BF416" s="46">
        <f t="shared" si="269"/>
        <v>-7</v>
      </c>
    </row>
    <row r="417" spans="22:58" x14ac:dyDescent="0.3">
      <c r="V417" s="29">
        <v>5.1300000000000399</v>
      </c>
      <c r="W417" s="36">
        <f t="shared" si="239"/>
        <v>1348962.8825917793</v>
      </c>
      <c r="X417" s="30">
        <f t="shared" si="273"/>
        <v>2.6066753699001226</v>
      </c>
      <c r="Y417" s="31">
        <f t="shared" si="240"/>
        <v>-57.465587751566218</v>
      </c>
      <c r="Z417" s="31">
        <f t="shared" si="241"/>
        <v>-89.923291520458079</v>
      </c>
      <c r="AA417" s="31">
        <f t="shared" si="242"/>
        <v>23.180879658112023</v>
      </c>
      <c r="AB417" s="31">
        <f t="shared" si="243"/>
        <v>-86.024175211292615</v>
      </c>
      <c r="AC417" s="31">
        <f t="shared" si="244"/>
        <v>12.270948813720254</v>
      </c>
      <c r="AD417" s="31">
        <f t="shared" si="245"/>
        <v>75.908331246701735</v>
      </c>
      <c r="AE417" s="31">
        <f t="shared" si="246"/>
        <v>-19.407083909833815</v>
      </c>
      <c r="AF417" s="31">
        <f t="shared" si="247"/>
        <v>-100.03913548504896</v>
      </c>
      <c r="AG417" s="31">
        <f t="shared" si="270"/>
        <v>92.110410468749379</v>
      </c>
      <c r="AH417" s="31">
        <f t="shared" si="248"/>
        <v>-136.19813607469158</v>
      </c>
      <c r="AI417" s="31">
        <f t="shared" si="249"/>
        <v>-89.999991124029947</v>
      </c>
      <c r="AJ417" s="31">
        <f t="shared" si="250"/>
        <v>54.954489956292122</v>
      </c>
      <c r="AK417" s="31">
        <f t="shared" si="251"/>
        <v>89.897576793971837</v>
      </c>
      <c r="AL417" s="32">
        <f t="shared" si="252"/>
        <v>-24.599284527515369</v>
      </c>
      <c r="AM417" s="31">
        <f t="shared" si="253"/>
        <v>-86.623943208218037</v>
      </c>
      <c r="AN417" s="31">
        <f t="shared" si="254"/>
        <v>-13.732520177165444</v>
      </c>
      <c r="AO417" s="31">
        <f t="shared" si="255"/>
        <v>-86.726357538276147</v>
      </c>
      <c r="AP417" s="30">
        <f t="shared" si="271"/>
        <v>23.609121289162623</v>
      </c>
      <c r="AQ417" s="30">
        <f t="shared" si="272"/>
        <v>-27.95880017344075</v>
      </c>
      <c r="AR417" s="31">
        <f t="shared" si="256"/>
        <v>-37.489282971277383</v>
      </c>
      <c r="AS417" s="33">
        <f t="shared" si="257"/>
        <v>-186.76549302332512</v>
      </c>
      <c r="AT417" s="31">
        <f t="shared" si="258"/>
        <v>7.9108792366631339E-8</v>
      </c>
      <c r="AU417" s="31">
        <f t="shared" si="259"/>
        <v>7.732908197203835E-3</v>
      </c>
      <c r="AV417" s="32">
        <f t="shared" si="260"/>
        <v>-1.2657376595084047E-10</v>
      </c>
      <c r="AW417" s="31">
        <f t="shared" si="261"/>
        <v>-3.0931632976326283E-4</v>
      </c>
      <c r="AX417" s="34">
        <f t="shared" si="262"/>
        <v>7.8982218600680504E-8</v>
      </c>
      <c r="AY417" s="35">
        <f t="shared" si="263"/>
        <v>7.4235918674405718E-3</v>
      </c>
      <c r="AZ417" s="10">
        <f t="shared" si="264"/>
        <v>-37.489282892295165</v>
      </c>
      <c r="BA417" s="10">
        <f t="shared" si="265"/>
        <v>-186.75806943145767</v>
      </c>
      <c r="BB417" s="10">
        <f t="shared" si="266"/>
        <v>-6.7580694314576704</v>
      </c>
      <c r="BC417" s="48"/>
      <c r="BD417" s="46">
        <f t="shared" si="267"/>
        <v>-37</v>
      </c>
      <c r="BE417" s="46">
        <f t="shared" si="268"/>
        <v>-187</v>
      </c>
      <c r="BF417" s="46">
        <f t="shared" si="269"/>
        <v>-7</v>
      </c>
    </row>
    <row r="418" spans="22:58" x14ac:dyDescent="0.3">
      <c r="V418" s="29">
        <v>5.1400000000000396</v>
      </c>
      <c r="W418" s="38">
        <f t="shared" si="239"/>
        <v>1380384.2646030132</v>
      </c>
      <c r="X418" s="30">
        <f t="shared" si="273"/>
        <v>2.6066753699001226</v>
      </c>
      <c r="Y418" s="31">
        <f t="shared" si="240"/>
        <v>-57.665587401210168</v>
      </c>
      <c r="Z418" s="31">
        <f t="shared" si="241"/>
        <v>-89.925037616612912</v>
      </c>
      <c r="AA418" s="31">
        <f t="shared" si="242"/>
        <v>23.379939875524919</v>
      </c>
      <c r="AB418" s="31">
        <f t="shared" si="243"/>
        <v>-86.114395594124673</v>
      </c>
      <c r="AC418" s="31">
        <f t="shared" si="244"/>
        <v>12.4593462626573</v>
      </c>
      <c r="AD418" s="31">
        <f t="shared" si="245"/>
        <v>76.216730263434457</v>
      </c>
      <c r="AE418" s="31">
        <f t="shared" si="246"/>
        <v>-19.219625893127827</v>
      </c>
      <c r="AF418" s="31">
        <f t="shared" si="247"/>
        <v>-99.822702947303114</v>
      </c>
      <c r="AG418" s="31">
        <f t="shared" si="270"/>
        <v>92.110410468749379</v>
      </c>
      <c r="AH418" s="31">
        <f t="shared" si="248"/>
        <v>-136.39813607469156</v>
      </c>
      <c r="AI418" s="31">
        <f t="shared" si="249"/>
        <v>-89.999991326071694</v>
      </c>
      <c r="AJ418" s="31">
        <f t="shared" si="250"/>
        <v>55.154489331667058</v>
      </c>
      <c r="AK418" s="31">
        <f t="shared" si="251"/>
        <v>89.899908225981093</v>
      </c>
      <c r="AL418" s="32">
        <f t="shared" si="252"/>
        <v>-24.798606614746994</v>
      </c>
      <c r="AM418" s="31">
        <f t="shared" si="253"/>
        <v>-86.700619897307547</v>
      </c>
      <c r="AN418" s="31">
        <f t="shared" si="254"/>
        <v>-13.931842889022121</v>
      </c>
      <c r="AO418" s="31">
        <f t="shared" si="255"/>
        <v>-86.800702997398147</v>
      </c>
      <c r="AP418" s="30">
        <f t="shared" si="271"/>
        <v>23.609121289162623</v>
      </c>
      <c r="AQ418" s="30">
        <f t="shared" si="272"/>
        <v>-27.95880017344075</v>
      </c>
      <c r="AR418" s="31">
        <f t="shared" si="256"/>
        <v>-37.501147666428075</v>
      </c>
      <c r="AS418" s="33">
        <f t="shared" si="257"/>
        <v>-186.62340594470126</v>
      </c>
      <c r="AT418" s="31">
        <f t="shared" si="258"/>
        <v>8.2837075183063285E-8</v>
      </c>
      <c r="AU418" s="31">
        <f t="shared" si="259"/>
        <v>7.9130307658847182E-3</v>
      </c>
      <c r="AV418" s="32">
        <f t="shared" si="260"/>
        <v>-1.325390956590281E-10</v>
      </c>
      <c r="AW418" s="31">
        <f t="shared" si="261"/>
        <v>-3.1652123264460464E-4</v>
      </c>
      <c r="AX418" s="34">
        <f t="shared" si="262"/>
        <v>8.2704536087404254E-8</v>
      </c>
      <c r="AY418" s="35">
        <f t="shared" si="263"/>
        <v>7.5965095332401139E-3</v>
      </c>
      <c r="AZ418" s="10">
        <f t="shared" si="264"/>
        <v>-37.501147583723537</v>
      </c>
      <c r="BA418" s="10">
        <f t="shared" si="265"/>
        <v>-186.61580943516802</v>
      </c>
      <c r="BB418" s="10">
        <f t="shared" si="266"/>
        <v>-6.6158094351680177</v>
      </c>
      <c r="BC418" s="37"/>
      <c r="BD418" s="46">
        <f t="shared" si="267"/>
        <v>-38</v>
      </c>
      <c r="BE418" s="46">
        <f t="shared" si="268"/>
        <v>-187</v>
      </c>
      <c r="BF418" s="46">
        <f t="shared" si="269"/>
        <v>-7</v>
      </c>
    </row>
    <row r="419" spans="22:58" x14ac:dyDescent="0.3">
      <c r="V419" s="29">
        <v>5.1500000000000403</v>
      </c>
      <c r="W419" s="38">
        <f t="shared" si="239"/>
        <v>1412537.5446228881</v>
      </c>
      <c r="X419" s="30">
        <f t="shared" si="273"/>
        <v>2.6066753699001226</v>
      </c>
      <c r="Y419" s="31">
        <f t="shared" si="240"/>
        <v>-57.865587066622737</v>
      </c>
      <c r="Z419" s="31">
        <f t="shared" si="241"/>
        <v>-89.926743966901327</v>
      </c>
      <c r="AA419" s="31">
        <f t="shared" si="242"/>
        <v>23.579042200242849</v>
      </c>
      <c r="AB419" s="31">
        <f t="shared" si="243"/>
        <v>-86.20258096190615</v>
      </c>
      <c r="AC419" s="31">
        <f t="shared" si="244"/>
        <v>12.648236901264642</v>
      </c>
      <c r="AD419" s="31">
        <f t="shared" si="245"/>
        <v>76.51889828179965</v>
      </c>
      <c r="AE419" s="31">
        <f t="shared" si="246"/>
        <v>-19.031632595215122</v>
      </c>
      <c r="AF419" s="31">
        <f t="shared" si="247"/>
        <v>-99.610426647007827</v>
      </c>
      <c r="AG419" s="31">
        <f t="shared" si="270"/>
        <v>92.110410468749379</v>
      </c>
      <c r="AH419" s="31">
        <f t="shared" si="248"/>
        <v>-136.59813607469158</v>
      </c>
      <c r="AI419" s="31">
        <f t="shared" si="249"/>
        <v>-89.99999152351441</v>
      </c>
      <c r="AJ419" s="31">
        <f t="shared" si="250"/>
        <v>55.354488735154689</v>
      </c>
      <c r="AK419" s="31">
        <f t="shared" si="251"/>
        <v>89.902186588438923</v>
      </c>
      <c r="AL419" s="32">
        <f t="shared" si="252"/>
        <v>-24.997959114282139</v>
      </c>
      <c r="AM419" s="31">
        <f t="shared" si="253"/>
        <v>-86.775562645794452</v>
      </c>
      <c r="AN419" s="31">
        <f t="shared" si="254"/>
        <v>-14.131195985069652</v>
      </c>
      <c r="AO419" s="31">
        <f t="shared" si="255"/>
        <v>-86.873367580869939</v>
      </c>
      <c r="AP419" s="30">
        <f t="shared" si="271"/>
        <v>23.609121289162623</v>
      </c>
      <c r="AQ419" s="30">
        <f t="shared" si="272"/>
        <v>-27.95880017344075</v>
      </c>
      <c r="AR419" s="31">
        <f t="shared" si="256"/>
        <v>-37.512507464562901</v>
      </c>
      <c r="AS419" s="33">
        <f t="shared" si="257"/>
        <v>-186.48379422787775</v>
      </c>
      <c r="AT419" s="31">
        <f t="shared" si="258"/>
        <v>8.6741066175167747E-8</v>
      </c>
      <c r="AU419" s="31">
        <f t="shared" si="259"/>
        <v>8.0973489280055464E-3</v>
      </c>
      <c r="AV419" s="32">
        <f t="shared" si="260"/>
        <v>-1.3878600898745786E-10</v>
      </c>
      <c r="AW419" s="31">
        <f t="shared" si="261"/>
        <v>-3.2389395927313555E-4</v>
      </c>
      <c r="AX419" s="34">
        <f t="shared" si="262"/>
        <v>8.6602280166180287E-8</v>
      </c>
      <c r="AY419" s="35">
        <f t="shared" si="263"/>
        <v>7.7734549687324111E-3</v>
      </c>
      <c r="AZ419" s="10">
        <f t="shared" si="264"/>
        <v>-37.512507377960624</v>
      </c>
      <c r="BA419" s="10">
        <f t="shared" si="265"/>
        <v>-186.47602077290901</v>
      </c>
      <c r="BB419" s="10">
        <f t="shared" si="266"/>
        <v>-6.4760207729090098</v>
      </c>
      <c r="BC419" s="37"/>
      <c r="BD419" s="46">
        <f t="shared" si="267"/>
        <v>-38</v>
      </c>
      <c r="BE419" s="46">
        <f t="shared" si="268"/>
        <v>-186</v>
      </c>
      <c r="BF419" s="46">
        <f t="shared" si="269"/>
        <v>-6</v>
      </c>
    </row>
    <row r="420" spans="22:58" x14ac:dyDescent="0.3">
      <c r="V420" s="29">
        <v>5.1600000000000401</v>
      </c>
      <c r="W420" s="36">
        <f t="shared" si="239"/>
        <v>1445439.7707460616</v>
      </c>
      <c r="X420" s="30">
        <f t="shared" si="273"/>
        <v>2.6066753699001226</v>
      </c>
      <c r="Y420" s="31">
        <f t="shared" si="240"/>
        <v>-58.065586747094159</v>
      </c>
      <c r="Z420" s="31">
        <f t="shared" si="241"/>
        <v>-89.928411476040708</v>
      </c>
      <c r="AA420" s="31">
        <f t="shared" si="242"/>
        <v>23.778184753760495</v>
      </c>
      <c r="AB420" s="31">
        <f t="shared" si="243"/>
        <v>-86.288776399523343</v>
      </c>
      <c r="AC420" s="31">
        <f t="shared" si="244"/>
        <v>12.837600949224155</v>
      </c>
      <c r="AD420" s="31">
        <f t="shared" si="245"/>
        <v>76.814928251816113</v>
      </c>
      <c r="AE420" s="31">
        <f t="shared" si="246"/>
        <v>-18.843125674209382</v>
      </c>
      <c r="AF420" s="31">
        <f t="shared" si="247"/>
        <v>-99.402259623747923</v>
      </c>
      <c r="AG420" s="31">
        <f t="shared" si="270"/>
        <v>92.110410468749379</v>
      </c>
      <c r="AH420" s="31">
        <f t="shared" si="248"/>
        <v>-136.79813607469154</v>
      </c>
      <c r="AI420" s="31">
        <f t="shared" si="249"/>
        <v>-89.999991716462773</v>
      </c>
      <c r="AJ420" s="31">
        <f t="shared" si="250"/>
        <v>55.55448816548968</v>
      </c>
      <c r="AK420" s="31">
        <f t="shared" si="251"/>
        <v>89.904413089334469</v>
      </c>
      <c r="AL420" s="32">
        <f t="shared" si="252"/>
        <v>-25.197340666007815</v>
      </c>
      <c r="AM420" s="31">
        <f t="shared" si="253"/>
        <v>-86.848810163004288</v>
      </c>
      <c r="AN420" s="31">
        <f t="shared" si="254"/>
        <v>-14.330578106460298</v>
      </c>
      <c r="AO420" s="31">
        <f t="shared" si="255"/>
        <v>-86.944388790132592</v>
      </c>
      <c r="AP420" s="30">
        <f t="shared" si="271"/>
        <v>23.609121289162623</v>
      </c>
      <c r="AQ420" s="30">
        <f t="shared" si="272"/>
        <v>-27.95880017344075</v>
      </c>
      <c r="AR420" s="31">
        <f t="shared" si="256"/>
        <v>-37.52338266494781</v>
      </c>
      <c r="AS420" s="33">
        <f t="shared" si="257"/>
        <v>-186.34664841388053</v>
      </c>
      <c r="AT420" s="31">
        <f t="shared" si="258"/>
        <v>9.0829046986903968E-8</v>
      </c>
      <c r="AU420" s="31">
        <f t="shared" si="259"/>
        <v>8.2859604114803014E-3</v>
      </c>
      <c r="AV420" s="32">
        <f t="shared" si="260"/>
        <v>-1.4532607786572923E-10</v>
      </c>
      <c r="AW420" s="31">
        <f t="shared" si="261"/>
        <v>-3.314384187661005E-4</v>
      </c>
      <c r="AX420" s="34">
        <f t="shared" si="262"/>
        <v>9.0683720909038244E-8</v>
      </c>
      <c r="AY420" s="35">
        <f t="shared" si="263"/>
        <v>7.9545219927142016E-3</v>
      </c>
      <c r="AZ420" s="10">
        <f t="shared" si="264"/>
        <v>-37.52338257426409</v>
      </c>
      <c r="BA420" s="10">
        <f t="shared" si="265"/>
        <v>-186.33869389188783</v>
      </c>
      <c r="BB420" s="10">
        <f t="shared" si="266"/>
        <v>-6.3386938918878286</v>
      </c>
      <c r="BC420" s="48"/>
      <c r="BD420" s="46">
        <f t="shared" si="267"/>
        <v>-38</v>
      </c>
      <c r="BE420" s="46">
        <f t="shared" si="268"/>
        <v>-186</v>
      </c>
      <c r="BF420" s="46">
        <f t="shared" si="269"/>
        <v>-6</v>
      </c>
    </row>
    <row r="421" spans="22:58" x14ac:dyDescent="0.3">
      <c r="V421" s="29">
        <v>5.1700000000000399</v>
      </c>
      <c r="W421" s="38">
        <f t="shared" si="239"/>
        <v>1479108.3881683447</v>
      </c>
      <c r="X421" s="30">
        <f t="shared" si="273"/>
        <v>2.6066753699001226</v>
      </c>
      <c r="Y421" s="31">
        <f t="shared" si="240"/>
        <v>-58.265586441946731</v>
      </c>
      <c r="Z421" s="31">
        <f t="shared" si="241"/>
        <v>-89.930041028155202</v>
      </c>
      <c r="AA421" s="31">
        <f t="shared" si="242"/>
        <v>23.977365740664748</v>
      </c>
      <c r="AB421" s="31">
        <f t="shared" si="243"/>
        <v>-86.373026047437918</v>
      </c>
      <c r="AC421" s="31">
        <f t="shared" si="244"/>
        <v>13.027419320449871</v>
      </c>
      <c r="AD421" s="31">
        <f t="shared" si="245"/>
        <v>77.104913885014227</v>
      </c>
      <c r="AE421" s="31">
        <f t="shared" si="246"/>
        <v>-18.654126010931989</v>
      </c>
      <c r="AF421" s="31">
        <f t="shared" si="247"/>
        <v>-99.198153190578878</v>
      </c>
      <c r="AG421" s="31">
        <f t="shared" si="270"/>
        <v>92.110410468749379</v>
      </c>
      <c r="AH421" s="31">
        <f t="shared" si="248"/>
        <v>-136.99813607469156</v>
      </c>
      <c r="AI421" s="31">
        <f t="shared" si="249"/>
        <v>-89.999991905019101</v>
      </c>
      <c r="AJ421" s="31">
        <f t="shared" si="250"/>
        <v>55.754487621463781</v>
      </c>
      <c r="AK421" s="31">
        <f t="shared" si="251"/>
        <v>89.90658890916103</v>
      </c>
      <c r="AL421" s="32">
        <f t="shared" si="252"/>
        <v>-25.396749970267209</v>
      </c>
      <c r="AM421" s="31">
        <f t="shared" si="253"/>
        <v>-86.920400327511189</v>
      </c>
      <c r="AN421" s="31">
        <f t="shared" si="254"/>
        <v>-14.529987954745607</v>
      </c>
      <c r="AO421" s="31">
        <f t="shared" si="255"/>
        <v>-87.01380332336926</v>
      </c>
      <c r="AP421" s="30">
        <f t="shared" si="271"/>
        <v>23.609121289162623</v>
      </c>
      <c r="AQ421" s="30">
        <f t="shared" si="272"/>
        <v>-27.95880017344075</v>
      </c>
      <c r="AR421" s="31">
        <f t="shared" si="256"/>
        <v>-37.533792849955724</v>
      </c>
      <c r="AS421" s="33">
        <f t="shared" si="257"/>
        <v>-186.21195651394814</v>
      </c>
      <c r="AT421" s="31">
        <f t="shared" si="258"/>
        <v>9.5109686921841542E-8</v>
      </c>
      <c r="AU421" s="31">
        <f t="shared" si="259"/>
        <v>8.478965220597769E-3</v>
      </c>
      <c r="AV421" s="32">
        <f t="shared" si="260"/>
        <v>-1.5217473153330795E-10</v>
      </c>
      <c r="AW421" s="31">
        <f t="shared" si="261"/>
        <v>-3.3915861129578639E-4</v>
      </c>
      <c r="AX421" s="34">
        <f t="shared" si="262"/>
        <v>9.4957512190308238E-8</v>
      </c>
      <c r="AY421" s="35">
        <f t="shared" si="263"/>
        <v>8.1398066093019833E-3</v>
      </c>
      <c r="AZ421" s="10">
        <f t="shared" si="264"/>
        <v>-37.53379275499821</v>
      </c>
      <c r="BA421" s="10">
        <f t="shared" si="265"/>
        <v>-186.20381670733883</v>
      </c>
      <c r="BB421" s="10">
        <f t="shared" si="266"/>
        <v>-6.2038167073388308</v>
      </c>
      <c r="BC421" s="37"/>
      <c r="BD421" s="46">
        <f t="shared" si="267"/>
        <v>-38</v>
      </c>
      <c r="BE421" s="46">
        <f t="shared" si="268"/>
        <v>-186</v>
      </c>
      <c r="BF421" s="46">
        <f t="shared" si="269"/>
        <v>-6</v>
      </c>
    </row>
    <row r="422" spans="22:58" x14ac:dyDescent="0.3">
      <c r="V422" s="29">
        <v>5.1800000000000397</v>
      </c>
      <c r="W422" s="38">
        <f t="shared" si="239"/>
        <v>1513561.2484363485</v>
      </c>
      <c r="X422" s="30">
        <f t="shared" si="273"/>
        <v>2.6066753699001226</v>
      </c>
      <c r="Y422" s="31">
        <f t="shared" si="240"/>
        <v>-58.465586150533184</v>
      </c>
      <c r="Z422" s="31">
        <f t="shared" si="241"/>
        <v>-89.931633487244326</v>
      </c>
      <c r="AA422" s="31">
        <f t="shared" si="242"/>
        <v>24.176583445021596</v>
      </c>
      <c r="AB422" s="31">
        <f t="shared" si="243"/>
        <v>-86.455373117806758</v>
      </c>
      <c r="AC422" s="31">
        <f t="shared" si="244"/>
        <v>13.217673607087663</v>
      </c>
      <c r="AD422" s="31">
        <f t="shared" si="245"/>
        <v>77.388949483411011</v>
      </c>
      <c r="AE422" s="31">
        <f t="shared" si="246"/>
        <v>-18.4646537285238</v>
      </c>
      <c r="AF422" s="31">
        <f t="shared" si="247"/>
        <v>-98.998057121640073</v>
      </c>
      <c r="AG422" s="31">
        <f t="shared" si="270"/>
        <v>92.110410468749379</v>
      </c>
      <c r="AH422" s="31">
        <f t="shared" si="248"/>
        <v>-137.19813607469155</v>
      </c>
      <c r="AI422" s="31">
        <f t="shared" si="249"/>
        <v>-89.999992089283353</v>
      </c>
      <c r="AJ422" s="31">
        <f t="shared" si="250"/>
        <v>55.954487101923</v>
      </c>
      <c r="AK422" s="31">
        <f t="shared" si="251"/>
        <v>89.90871520154198</v>
      </c>
      <c r="AL422" s="32">
        <f t="shared" si="252"/>
        <v>-25.59618578520492</v>
      </c>
      <c r="AM422" s="31">
        <f t="shared" si="253"/>
        <v>-86.990370202722744</v>
      </c>
      <c r="AN422" s="31">
        <f t="shared" si="254"/>
        <v>-14.729424289224088</v>
      </c>
      <c r="AO422" s="31">
        <f t="shared" si="255"/>
        <v>-87.081647090464116</v>
      </c>
      <c r="AP422" s="30">
        <f t="shared" si="271"/>
        <v>23.609121289162623</v>
      </c>
      <c r="AQ422" s="30">
        <f t="shared" si="272"/>
        <v>-27.95880017344075</v>
      </c>
      <c r="AR422" s="31">
        <f t="shared" si="256"/>
        <v>-37.543756902026011</v>
      </c>
      <c r="AS422" s="33">
        <f t="shared" si="257"/>
        <v>-186.07970421210419</v>
      </c>
      <c r="AT422" s="31">
        <f t="shared" si="258"/>
        <v>9.9592069944326402E-8</v>
      </c>
      <c r="AU422" s="31">
        <f t="shared" si="259"/>
        <v>8.6764656890449231E-3</v>
      </c>
      <c r="AV422" s="32">
        <f t="shared" si="260"/>
        <v>-1.5934739922965995E-10</v>
      </c>
      <c r="AW422" s="31">
        <f t="shared" si="261"/>
        <v>-3.4705863021045936E-4</v>
      </c>
      <c r="AX422" s="34">
        <f t="shared" si="262"/>
        <v>9.9432722545096736E-8</v>
      </c>
      <c r="AY422" s="35">
        <f t="shared" si="263"/>
        <v>8.3294070588344638E-3</v>
      </c>
      <c r="AZ422" s="10">
        <f t="shared" si="264"/>
        <v>-37.543756802593286</v>
      </c>
      <c r="BA422" s="10">
        <f t="shared" si="265"/>
        <v>-186.07137480504537</v>
      </c>
      <c r="BB422" s="10">
        <f t="shared" si="266"/>
        <v>-6.071374805045366</v>
      </c>
      <c r="BC422" s="37"/>
      <c r="BD422" s="46">
        <f t="shared" si="267"/>
        <v>-38</v>
      </c>
      <c r="BE422" s="46">
        <f t="shared" si="268"/>
        <v>-186</v>
      </c>
      <c r="BF422" s="46">
        <f t="shared" si="269"/>
        <v>-6</v>
      </c>
    </row>
    <row r="423" spans="22:58" x14ac:dyDescent="0.3">
      <c r="V423" s="29">
        <v>5.1900000000000404</v>
      </c>
      <c r="W423" s="36">
        <f t="shared" si="239"/>
        <v>1548816.6189126275</v>
      </c>
      <c r="X423" s="30">
        <f t="shared" si="273"/>
        <v>2.6066753699001226</v>
      </c>
      <c r="Y423" s="31">
        <f t="shared" si="240"/>
        <v>-58.665585872235397</v>
      </c>
      <c r="Z423" s="31">
        <f t="shared" si="241"/>
        <v>-89.933189697641112</v>
      </c>
      <c r="AA423" s="31">
        <f t="shared" si="242"/>
        <v>24.375836226914849</v>
      </c>
      <c r="AB423" s="31">
        <f t="shared" si="243"/>
        <v>-86.535859910584932</v>
      </c>
      <c r="AC423" s="31">
        <f t="shared" si="244"/>
        <v>13.408346063129668</v>
      </c>
      <c r="AD423" s="31">
        <f t="shared" si="245"/>
        <v>77.667129778958724</v>
      </c>
      <c r="AE423" s="31">
        <f t="shared" si="246"/>
        <v>-18.274728212290754</v>
      </c>
      <c r="AF423" s="31">
        <f t="shared" si="247"/>
        <v>-98.80191982926732</v>
      </c>
      <c r="AG423" s="31">
        <f t="shared" si="270"/>
        <v>92.110410468749379</v>
      </c>
      <c r="AH423" s="31">
        <f t="shared" si="248"/>
        <v>-137.39813607469156</v>
      </c>
      <c r="AI423" s="31">
        <f t="shared" si="249"/>
        <v>-89.999992269353257</v>
      </c>
      <c r="AJ423" s="31">
        <f t="shared" si="250"/>
        <v>56.154486605765371</v>
      </c>
      <c r="AK423" s="31">
        <f t="shared" si="251"/>
        <v>89.910793093842244</v>
      </c>
      <c r="AL423" s="32">
        <f t="shared" si="252"/>
        <v>-25.795646924226112</v>
      </c>
      <c r="AM423" s="31">
        <f t="shared" si="253"/>
        <v>-87.058756052328093</v>
      </c>
      <c r="AN423" s="31">
        <f t="shared" si="254"/>
        <v>-14.928885924402927</v>
      </c>
      <c r="AO423" s="31">
        <f t="shared" si="255"/>
        <v>-87.147955227839105</v>
      </c>
      <c r="AP423" s="30">
        <f t="shared" si="271"/>
        <v>23.609121289162623</v>
      </c>
      <c r="AQ423" s="30">
        <f t="shared" si="272"/>
        <v>-27.95880017344075</v>
      </c>
      <c r="AR423" s="31">
        <f t="shared" si="256"/>
        <v>-37.553293020971807</v>
      </c>
      <c r="AS423" s="33">
        <f t="shared" si="257"/>
        <v>-185.94987505710642</v>
      </c>
      <c r="AT423" s="31">
        <f t="shared" si="258"/>
        <v>1.0428569853678757E-7</v>
      </c>
      <c r="AU423" s="31">
        <f t="shared" si="259"/>
        <v>8.8785665341655912E-3</v>
      </c>
      <c r="AV423" s="32">
        <f t="shared" si="260"/>
        <v>-1.6685758153931793E-10</v>
      </c>
      <c r="AW423" s="31">
        <f t="shared" si="261"/>
        <v>-3.5514266420471659E-4</v>
      </c>
      <c r="AX423" s="34">
        <f t="shared" si="262"/>
        <v>1.0411884095524826E-7</v>
      </c>
      <c r="AY423" s="35">
        <f t="shared" si="263"/>
        <v>8.5234238699608746E-3</v>
      </c>
      <c r="AZ423" s="10">
        <f t="shared" si="264"/>
        <v>-37.553292916852968</v>
      </c>
      <c r="BA423" s="10">
        <f t="shared" si="265"/>
        <v>-185.94135163323645</v>
      </c>
      <c r="BB423" s="10">
        <f t="shared" si="266"/>
        <v>-5.9413516332364509</v>
      </c>
      <c r="BC423" s="48"/>
      <c r="BD423" s="46">
        <f t="shared" si="267"/>
        <v>-38</v>
      </c>
      <c r="BE423" s="46">
        <f t="shared" si="268"/>
        <v>-186</v>
      </c>
      <c r="BF423" s="46">
        <f t="shared" si="269"/>
        <v>-6</v>
      </c>
    </row>
    <row r="424" spans="22:58" x14ac:dyDescent="0.3">
      <c r="V424" s="29">
        <v>5.2000000000000401</v>
      </c>
      <c r="W424" s="38">
        <f t="shared" si="239"/>
        <v>1584893.1924612629</v>
      </c>
      <c r="X424" s="30">
        <f t="shared" si="273"/>
        <v>2.6066753699001226</v>
      </c>
      <c r="Y424" s="31">
        <f t="shared" si="240"/>
        <v>-58.865585606463043</v>
      </c>
      <c r="Z424" s="31">
        <f t="shared" si="241"/>
        <v>-89.934710484459757</v>
      </c>
      <c r="AA424" s="31">
        <f t="shared" si="242"/>
        <v>24.575122519130474</v>
      </c>
      <c r="AB424" s="31">
        <f t="shared" si="243"/>
        <v>-86.614527829589392</v>
      </c>
      <c r="AC424" s="31">
        <f t="shared" si="244"/>
        <v>13.599419587730896</v>
      </c>
      <c r="AD424" s="31">
        <f t="shared" si="245"/>
        <v>77.939549783122288</v>
      </c>
      <c r="AE424" s="31">
        <f t="shared" si="246"/>
        <v>-18.084368129701549</v>
      </c>
      <c r="AF424" s="31">
        <f t="shared" si="247"/>
        <v>-98.60968853092686</v>
      </c>
      <c r="AG424" s="31">
        <f t="shared" si="270"/>
        <v>92.110410468749379</v>
      </c>
      <c r="AH424" s="31">
        <f t="shared" si="248"/>
        <v>-137.59813607469155</v>
      </c>
      <c r="AI424" s="31">
        <f t="shared" si="249"/>
        <v>-89.999992445324267</v>
      </c>
      <c r="AJ424" s="31">
        <f t="shared" si="250"/>
        <v>56.354486131938451</v>
      </c>
      <c r="AK424" s="31">
        <f t="shared" si="251"/>
        <v>89.912823687765922</v>
      </c>
      <c r="AL424" s="32">
        <f t="shared" si="252"/>
        <v>-25.995132253564602</v>
      </c>
      <c r="AM424" s="31">
        <f t="shared" si="253"/>
        <v>-87.125593355598127</v>
      </c>
      <c r="AN424" s="31">
        <f t="shared" si="254"/>
        <v>-15.128371727568325</v>
      </c>
      <c r="AO424" s="31">
        <f t="shared" si="255"/>
        <v>-87.212762113156472</v>
      </c>
      <c r="AP424" s="30">
        <f t="shared" si="271"/>
        <v>23.609121289162623</v>
      </c>
      <c r="AQ424" s="30">
        <f t="shared" si="272"/>
        <v>-27.95880017344075</v>
      </c>
      <c r="AR424" s="31">
        <f t="shared" si="256"/>
        <v>-37.562418741548001</v>
      </c>
      <c r="AS424" s="33">
        <f t="shared" si="257"/>
        <v>-185.82245064408335</v>
      </c>
      <c r="AT424" s="31">
        <f t="shared" si="258"/>
        <v>1.0920053227283194E-7</v>
      </c>
      <c r="AU424" s="31">
        <f t="shared" si="259"/>
        <v>9.0853749124828187E-3</v>
      </c>
      <c r="AV424" s="32">
        <f t="shared" si="260"/>
        <v>-1.7472070770174805E-10</v>
      </c>
      <c r="AW424" s="31">
        <f t="shared" si="261"/>
        <v>-3.6341499954038411E-4</v>
      </c>
      <c r="AX424" s="34">
        <f t="shared" si="262"/>
        <v>1.0902581156513019E-7</v>
      </c>
      <c r="AY424" s="35">
        <f t="shared" si="263"/>
        <v>8.7219599129424348E-3</v>
      </c>
      <c r="AZ424" s="10">
        <f t="shared" si="264"/>
        <v>-37.562418632522188</v>
      </c>
      <c r="BA424" s="10">
        <f t="shared" si="265"/>
        <v>-185.8137286841704</v>
      </c>
      <c r="BB424" s="10">
        <f t="shared" si="266"/>
        <v>-5.8137286841703997</v>
      </c>
      <c r="BC424" s="37"/>
      <c r="BD424" s="46">
        <f t="shared" si="267"/>
        <v>-38</v>
      </c>
      <c r="BE424" s="46">
        <f t="shared" si="268"/>
        <v>-186</v>
      </c>
      <c r="BF424" s="46">
        <f t="shared" si="269"/>
        <v>-6</v>
      </c>
    </row>
    <row r="425" spans="22:58" x14ac:dyDescent="0.3">
      <c r="V425" s="29">
        <v>5.2100000000000497</v>
      </c>
      <c r="W425" s="38">
        <f t="shared" ref="W425:W488" si="274">10*10^V425</f>
        <v>1621810.0973591171</v>
      </c>
      <c r="X425" s="30">
        <f t="shared" si="273"/>
        <v>2.6066753699001226</v>
      </c>
      <c r="Y425" s="31">
        <f t="shared" ref="Y425:Y488" si="275">20*LOG(1/SQRT((W425/fp)^2+1))</f>
        <v>-59.06558535265259</v>
      </c>
      <c r="Z425" s="31">
        <f t="shared" ref="Z425:Z488" si="276">-180/PI()*ATAN(W425/fp)</f>
        <v>-89.936196654032983</v>
      </c>
      <c r="AA425" s="31">
        <f t="shared" ref="AA425:AA488" si="277">20*LOG(SQRT((W425/fzRHP)^2+1))</f>
        <v>24.77444082398123</v>
      </c>
      <c r="AB425" s="31">
        <f t="shared" ref="AB425:AB488" si="278">-180/PI()*ATAN(W425/fzRHP)</f>
        <v>-86.691417398503802</v>
      </c>
      <c r="AC425" s="31">
        <f t="shared" ref="AC425:AC488" si="279">20*LOG(SQRT((W425/fzESR)^2+1))</f>
        <v>13.790877708308898</v>
      </c>
      <c r="AD425" s="31">
        <f t="shared" ref="AD425:AD488" si="280">180/PI()*ATAN(W425/fzESR)</f>
        <v>78.206304646228887</v>
      </c>
      <c r="AE425" s="31">
        <f t="shared" ref="AE425:AE488" si="281">X425+Y425+AA425+AC425</f>
        <v>-17.893591450462338</v>
      </c>
      <c r="AF425" s="31">
        <f t="shared" ref="AF425:AF488" si="282">Z425+AB425+AD425</f>
        <v>-98.421309406307898</v>
      </c>
      <c r="AG425" s="31">
        <f t="shared" si="270"/>
        <v>92.110410468749379</v>
      </c>
      <c r="AH425" s="31">
        <f t="shared" ref="AH425:AH488" si="283">20*LOG(1/SQRT((W425/fp_comp1)^2+1))</f>
        <v>-137.79813607469174</v>
      </c>
      <c r="AI425" s="31">
        <f t="shared" ref="AI425:AI488" si="284">-180/PI()*ATAN(W425/fp_comp1)</f>
        <v>-89.999992617289664</v>
      </c>
      <c r="AJ425" s="31">
        <f t="shared" ref="AJ425:AJ488" si="285">20*LOG(SQRT((W425/fz_comp)^2+1))</f>
        <v>56.554485679437377</v>
      </c>
      <c r="AK425" s="31">
        <f t="shared" ref="AK425:AK488" si="286">180/PI()*ATAN(W425/fz_comp)</f>
        <v>89.914808059940427</v>
      </c>
      <c r="AL425" s="32">
        <f t="shared" ref="AL425:AL488" si="287">20*LOG(1/SQRT((W425/fp_comp2)^2+1))</f>
        <v>-26.194640689955904</v>
      </c>
      <c r="AM425" s="31">
        <f t="shared" ref="AM425:AM488" si="288">-180/PI()*ATAN(W425/fp_comp2)</f>
        <v>-87.190916822527967</v>
      </c>
      <c r="AN425" s="31">
        <f t="shared" ref="AN425:AN488" si="289">AG425+AH425+AJ425+AL425</f>
        <v>-15.327880616460888</v>
      </c>
      <c r="AO425" s="31">
        <f t="shared" ref="AO425:AO488" si="290">AI425+AK425+AM425</f>
        <v>-87.276101379877204</v>
      </c>
      <c r="AP425" s="30">
        <f t="shared" si="271"/>
        <v>23.609121289162623</v>
      </c>
      <c r="AQ425" s="30">
        <f t="shared" si="272"/>
        <v>-27.95880017344075</v>
      </c>
      <c r="AR425" s="31">
        <f t="shared" ref="AR425:AR488" si="291">AE425+AN425+AP425+AQ425</f>
        <v>-37.571150951201354</v>
      </c>
      <c r="AS425" s="33">
        <f t="shared" ref="AS425:AS488" si="292">AF425+AO425</f>
        <v>-185.69741078618512</v>
      </c>
      <c r="AT425" s="31">
        <f t="shared" ref="AT425:AT488" si="293">20*LOG(SQRT((W425/fz_ff)^2+1))</f>
        <v>1.1434699553186021E-7</v>
      </c>
      <c r="AU425" s="31">
        <f t="shared" ref="AU425:AU488" si="294">180/PI()*ATAN(W425/fz_ff)</f>
        <v>9.2970004765148672E-3</v>
      </c>
      <c r="AV425" s="32">
        <f t="shared" ref="AV425:AV488" si="295">20*LOG(1/SQRT((W425/fp_ff)^2+1))</f>
        <v>-1.8295606426628268E-10</v>
      </c>
      <c r="AW425" s="31">
        <f t="shared" ref="AW425:AW488" si="296">-180/PI()*ATAN(W425/fp_ff)</f>
        <v>-3.7188002231916138E-4</v>
      </c>
      <c r="AX425" s="34">
        <f t="shared" ref="AX425:AX488" si="297">AT425+AV425</f>
        <v>1.1416403946759394E-7</v>
      </c>
      <c r="AY425" s="35">
        <f t="shared" ref="AY425:AY488" si="298">AU425+AW425</f>
        <v>8.9251204541957053E-3</v>
      </c>
      <c r="AZ425" s="10">
        <f t="shared" ref="AZ425:AZ488" si="299">AR425+AX425</f>
        <v>-37.571150837037315</v>
      </c>
      <c r="BA425" s="10">
        <f t="shared" ref="BA425:BA488" si="300">AS425+AY425</f>
        <v>-185.68848566573092</v>
      </c>
      <c r="BB425" s="10">
        <f t="shared" ref="BB425:BB488" si="301">BA425+180</f>
        <v>-5.6884856657309228</v>
      </c>
      <c r="BC425" s="37"/>
      <c r="BD425" s="46">
        <f t="shared" ref="BD425:BD488" si="302">ROUND(AZ425,0)</f>
        <v>-38</v>
      </c>
      <c r="BE425" s="46">
        <f t="shared" ref="BE425:BE488" si="303">ROUND(BA425,0)</f>
        <v>-186</v>
      </c>
      <c r="BF425" s="46">
        <f t="shared" ref="BF425:BF488" si="304">ROUND(BB425,0)</f>
        <v>-6</v>
      </c>
    </row>
    <row r="426" spans="22:58" x14ac:dyDescent="0.3">
      <c r="V426" s="29">
        <v>5.2200000000000504</v>
      </c>
      <c r="W426" s="36">
        <f t="shared" si="274"/>
        <v>1659586.9074377548</v>
      </c>
      <c r="X426" s="30">
        <f t="shared" si="273"/>
        <v>2.6066753699001226</v>
      </c>
      <c r="Y426" s="31">
        <f t="shared" si="275"/>
        <v>-59.265585110265313</v>
      </c>
      <c r="Z426" s="31">
        <f t="shared" si="276"/>
        <v>-89.937648994339526</v>
      </c>
      <c r="AA426" s="31">
        <f t="shared" si="277"/>
        <v>24.973789710264892</v>
      </c>
      <c r="AB426" s="31">
        <f t="shared" si="278"/>
        <v>-86.76656827680543</v>
      </c>
      <c r="AC426" s="31">
        <f t="shared" si="279"/>
        <v>13.98270456349886</v>
      </c>
      <c r="AD426" s="31">
        <f t="shared" si="280"/>
        <v>78.467489526222323</v>
      </c>
      <c r="AE426" s="31">
        <f t="shared" si="281"/>
        <v>-17.702415466601437</v>
      </c>
      <c r="AF426" s="31">
        <f t="shared" si="282"/>
        <v>-98.236727744922632</v>
      </c>
      <c r="AG426" s="31">
        <f t="shared" si="270"/>
        <v>92.110410468749379</v>
      </c>
      <c r="AH426" s="31">
        <f t="shared" si="283"/>
        <v>-137.99813607469173</v>
      </c>
      <c r="AI426" s="31">
        <f t="shared" si="284"/>
        <v>-89.999992785340666</v>
      </c>
      <c r="AJ426" s="31">
        <f t="shared" si="285"/>
        <v>56.754485247302014</v>
      </c>
      <c r="AK426" s="31">
        <f t="shared" si="286"/>
        <v>89.91674726248705</v>
      </c>
      <c r="AL426" s="32">
        <f t="shared" si="287"/>
        <v>-26.394171198409573</v>
      </c>
      <c r="AM426" s="31">
        <f t="shared" si="288"/>
        <v>-87.254760408812928</v>
      </c>
      <c r="AN426" s="31">
        <f t="shared" si="289"/>
        <v>-15.527411557049909</v>
      </c>
      <c r="AO426" s="31">
        <f t="shared" si="290"/>
        <v>-87.338005931666544</v>
      </c>
      <c r="AP426" s="30">
        <f t="shared" si="271"/>
        <v>23.609121289162623</v>
      </c>
      <c r="AQ426" s="30">
        <f t="shared" si="272"/>
        <v>-27.95880017344075</v>
      </c>
      <c r="AR426" s="31">
        <f t="shared" si="291"/>
        <v>-37.579505907929473</v>
      </c>
      <c r="AS426" s="33">
        <f t="shared" si="292"/>
        <v>-185.57473367658918</v>
      </c>
      <c r="AT426" s="31">
        <f t="shared" si="293"/>
        <v>1.1973600257157668E-7</v>
      </c>
      <c r="AU426" s="31">
        <f t="shared" si="294"/>
        <v>9.5135554329134984E-3</v>
      </c>
      <c r="AV426" s="32">
        <f t="shared" si="295"/>
        <v>-1.9157715181745495E-10</v>
      </c>
      <c r="AW426" s="31">
        <f t="shared" si="296"/>
        <v>-3.8054222080815707E-4</v>
      </c>
      <c r="AX426" s="34">
        <f t="shared" si="297"/>
        <v>1.1954442541975923E-7</v>
      </c>
      <c r="AY426" s="35">
        <f t="shared" si="298"/>
        <v>9.1330132121053408E-3</v>
      </c>
      <c r="AZ426" s="10">
        <f t="shared" si="299"/>
        <v>-37.579505788385049</v>
      </c>
      <c r="BA426" s="10">
        <f t="shared" si="300"/>
        <v>-185.56560066337707</v>
      </c>
      <c r="BB426" s="10">
        <f t="shared" si="301"/>
        <v>-5.5656006633770687</v>
      </c>
      <c r="BC426" s="48"/>
      <c r="BD426" s="46">
        <f t="shared" si="302"/>
        <v>-38</v>
      </c>
      <c r="BE426" s="46">
        <f t="shared" si="303"/>
        <v>-186</v>
      </c>
      <c r="BF426" s="46">
        <f t="shared" si="304"/>
        <v>-6</v>
      </c>
    </row>
    <row r="427" spans="22:58" x14ac:dyDescent="0.3">
      <c r="V427" s="29">
        <v>5.2300000000000502</v>
      </c>
      <c r="W427" s="38">
        <f t="shared" si="274"/>
        <v>1698243.652461943</v>
      </c>
      <c r="X427" s="30">
        <f t="shared" si="273"/>
        <v>2.6066753699001226</v>
      </c>
      <c r="Y427" s="31">
        <f t="shared" si="275"/>
        <v>-59.465584878787226</v>
      </c>
      <c r="Z427" s="31">
        <f t="shared" si="276"/>
        <v>-89.939068275422017</v>
      </c>
      <c r="AA427" s="31">
        <f t="shared" si="277"/>
        <v>25.173167810353409</v>
      </c>
      <c r="AB427" s="31">
        <f t="shared" si="278"/>
        <v>-86.840019275598536</v>
      </c>
      <c r="AC427" s="31">
        <f t="shared" si="279"/>
        <v>14.174884886033905</v>
      </c>
      <c r="AD427" s="31">
        <f t="shared" si="280"/>
        <v>78.723199466453735</v>
      </c>
      <c r="AE427" s="31">
        <f t="shared" si="281"/>
        <v>-17.510856812499789</v>
      </c>
      <c r="AF427" s="31">
        <f t="shared" si="282"/>
        <v>-98.055888084566817</v>
      </c>
      <c r="AG427" s="31">
        <f t="shared" si="270"/>
        <v>92.110410468749379</v>
      </c>
      <c r="AH427" s="31">
        <f t="shared" si="283"/>
        <v>-138.19813607469175</v>
      </c>
      <c r="AI427" s="31">
        <f t="shared" si="284"/>
        <v>-89.999992949566376</v>
      </c>
      <c r="AJ427" s="31">
        <f t="shared" si="285"/>
        <v>56.954484834615897</v>
      </c>
      <c r="AK427" s="31">
        <f t="shared" si="286"/>
        <v>89.918642323578894</v>
      </c>
      <c r="AL427" s="32">
        <f t="shared" si="287"/>
        <v>-26.593722790079592</v>
      </c>
      <c r="AM427" s="31">
        <f t="shared" si="288"/>
        <v>-87.317157330650545</v>
      </c>
      <c r="AN427" s="31">
        <f t="shared" si="289"/>
        <v>-15.726963561406063</v>
      </c>
      <c r="AO427" s="31">
        <f t="shared" si="290"/>
        <v>-87.398507956638028</v>
      </c>
      <c r="AP427" s="30">
        <f t="shared" si="271"/>
        <v>23.609121289162623</v>
      </c>
      <c r="AQ427" s="30">
        <f t="shared" si="272"/>
        <v>-27.95880017344075</v>
      </c>
      <c r="AR427" s="31">
        <f t="shared" si="291"/>
        <v>-37.587499258183975</v>
      </c>
      <c r="AS427" s="33">
        <f t="shared" si="292"/>
        <v>-185.45439604120486</v>
      </c>
      <c r="AT427" s="31">
        <f t="shared" si="293"/>
        <v>1.2537898645780831E-7</v>
      </c>
      <c r="AU427" s="31">
        <f t="shared" si="294"/>
        <v>9.735154601958439E-3</v>
      </c>
      <c r="AV427" s="32">
        <f t="shared" si="295"/>
        <v>-2.0060711421446381E-10</v>
      </c>
      <c r="AW427" s="31">
        <f t="shared" si="296"/>
        <v>-3.8940618781967259E-4</v>
      </c>
      <c r="AX427" s="34">
        <f t="shared" si="297"/>
        <v>1.2517837934359384E-7</v>
      </c>
      <c r="AY427" s="35">
        <f t="shared" si="298"/>
        <v>9.3457484141387659E-3</v>
      </c>
      <c r="AZ427" s="10">
        <f t="shared" si="299"/>
        <v>-37.587499133005593</v>
      </c>
      <c r="BA427" s="10">
        <f t="shared" si="300"/>
        <v>-185.44505029279071</v>
      </c>
      <c r="BB427" s="10">
        <f t="shared" si="301"/>
        <v>-5.445050292790711</v>
      </c>
      <c r="BC427" s="37"/>
      <c r="BD427" s="46">
        <f t="shared" si="302"/>
        <v>-38</v>
      </c>
      <c r="BE427" s="46">
        <f t="shared" si="303"/>
        <v>-185</v>
      </c>
      <c r="BF427" s="46">
        <f t="shared" si="304"/>
        <v>-5</v>
      </c>
    </row>
    <row r="428" spans="22:58" x14ac:dyDescent="0.3">
      <c r="V428" s="29">
        <v>5.24000000000005</v>
      </c>
      <c r="W428" s="38">
        <f t="shared" si="274"/>
        <v>1737800.8287495789</v>
      </c>
      <c r="X428" s="30">
        <f t="shared" si="273"/>
        <v>2.6066753699001226</v>
      </c>
      <c r="Y428" s="31">
        <f t="shared" si="275"/>
        <v>-59.665584657727365</v>
      </c>
      <c r="Z428" s="31">
        <f t="shared" si="276"/>
        <v>-89.940455249795079</v>
      </c>
      <c r="AA428" s="31">
        <f t="shared" si="277"/>
        <v>25.372573817404458</v>
      </c>
      <c r="AB428" s="31">
        <f t="shared" si="278"/>
        <v>-86.911808373337863</v>
      </c>
      <c r="AC428" s="31">
        <f t="shared" si="279"/>
        <v>14.367403985608011</v>
      </c>
      <c r="AD428" s="31">
        <f t="shared" si="280"/>
        <v>78.973529282129206</v>
      </c>
      <c r="AE428" s="31">
        <f t="shared" si="281"/>
        <v>-17.318931484814772</v>
      </c>
      <c r="AF428" s="31">
        <f t="shared" si="282"/>
        <v>-97.878734341003749</v>
      </c>
      <c r="AG428" s="31">
        <f t="shared" si="270"/>
        <v>92.110410468749379</v>
      </c>
      <c r="AH428" s="31">
        <f t="shared" si="283"/>
        <v>-138.39813607469176</v>
      </c>
      <c r="AI428" s="31">
        <f t="shared" si="284"/>
        <v>-89.999993110053836</v>
      </c>
      <c r="AJ428" s="31">
        <f t="shared" si="285"/>
        <v>57.154484440503666</v>
      </c>
      <c r="AK428" s="31">
        <f t="shared" si="286"/>
        <v>89.920494247985829</v>
      </c>
      <c r="AL428" s="32">
        <f t="shared" si="287"/>
        <v>-26.793294520225285</v>
      </c>
      <c r="AM428" s="31">
        <f t="shared" si="288"/>
        <v>-87.378140079361032</v>
      </c>
      <c r="AN428" s="31">
        <f t="shared" si="289"/>
        <v>-15.926535685664003</v>
      </c>
      <c r="AO428" s="31">
        <f t="shared" si="290"/>
        <v>-87.457638941429039</v>
      </c>
      <c r="AP428" s="30">
        <f t="shared" si="271"/>
        <v>23.609121289162623</v>
      </c>
      <c r="AQ428" s="30">
        <f t="shared" si="272"/>
        <v>-27.95880017344075</v>
      </c>
      <c r="AR428" s="31">
        <f t="shared" si="291"/>
        <v>-37.595146054756903</v>
      </c>
      <c r="AS428" s="33">
        <f t="shared" si="292"/>
        <v>-185.33637328243279</v>
      </c>
      <c r="AT428" s="31">
        <f t="shared" si="293"/>
        <v>1.3128791449373914E-7</v>
      </c>
      <c r="AU428" s="31">
        <f t="shared" si="294"/>
        <v>9.9619154784358083E-3</v>
      </c>
      <c r="AV428" s="32">
        <f t="shared" si="295"/>
        <v>-2.1006138069677574E-10</v>
      </c>
      <c r="AW428" s="31">
        <f t="shared" si="296"/>
        <v>-3.9847662314634506E-4</v>
      </c>
      <c r="AX428" s="34">
        <f t="shared" si="297"/>
        <v>1.3107785311304237E-7</v>
      </c>
      <c r="AY428" s="35">
        <f t="shared" si="298"/>
        <v>9.563438855289463E-3</v>
      </c>
      <c r="AZ428" s="10">
        <f t="shared" si="299"/>
        <v>-37.595145923679048</v>
      </c>
      <c r="BA428" s="10">
        <f t="shared" si="300"/>
        <v>-185.32680984357751</v>
      </c>
      <c r="BB428" s="10">
        <f t="shared" si="301"/>
        <v>-5.3268098435775073</v>
      </c>
      <c r="BC428" s="37"/>
      <c r="BD428" s="46">
        <f t="shared" si="302"/>
        <v>-38</v>
      </c>
      <c r="BE428" s="46">
        <f t="shared" si="303"/>
        <v>-185</v>
      </c>
      <c r="BF428" s="46">
        <f t="shared" si="304"/>
        <v>-5</v>
      </c>
    </row>
    <row r="429" spans="22:58" x14ac:dyDescent="0.3">
      <c r="V429" s="29">
        <v>5.2500000000000497</v>
      </c>
      <c r="W429" s="36">
        <f t="shared" si="274"/>
        <v>1778279.4100391273</v>
      </c>
      <c r="X429" s="30">
        <f t="shared" si="273"/>
        <v>2.6066753699001226</v>
      </c>
      <c r="Y429" s="31">
        <f t="shared" si="275"/>
        <v>-59.865584446616815</v>
      </c>
      <c r="Z429" s="31">
        <f t="shared" si="276"/>
        <v>-89.941810652844367</v>
      </c>
      <c r="AA429" s="31">
        <f t="shared" si="277"/>
        <v>25.572006482692842</v>
      </c>
      <c r="AB429" s="31">
        <f t="shared" si="278"/>
        <v>-86.981972731429266</v>
      </c>
      <c r="AC429" s="31">
        <f t="shared" si="279"/>
        <v>14.560247731778841</v>
      </c>
      <c r="AD429" s="31">
        <f t="shared" si="280"/>
        <v>79.218573455042304</v>
      </c>
      <c r="AE429" s="31">
        <f t="shared" si="281"/>
        <v>-17.126654862245008</v>
      </c>
      <c r="AF429" s="31">
        <f t="shared" si="282"/>
        <v>-97.70520992923133</v>
      </c>
      <c r="AG429" s="31">
        <f t="shared" si="270"/>
        <v>92.110410468749379</v>
      </c>
      <c r="AH429" s="31">
        <f t="shared" si="283"/>
        <v>-138.59813607469169</v>
      </c>
      <c r="AI429" s="31">
        <f t="shared" si="284"/>
        <v>-89.999993266888154</v>
      </c>
      <c r="AJ429" s="31">
        <f t="shared" si="285"/>
        <v>57.354484064129359</v>
      </c>
      <c r="AK429" s="31">
        <f t="shared" si="286"/>
        <v>89.922304017607203</v>
      </c>
      <c r="AL429" s="32">
        <f t="shared" si="287"/>
        <v>-26.992885486261343</v>
      </c>
      <c r="AM429" s="31">
        <f t="shared" si="288"/>
        <v>-87.437740435820842</v>
      </c>
      <c r="AN429" s="31">
        <f t="shared" si="289"/>
        <v>-16.126127028074301</v>
      </c>
      <c r="AO429" s="31">
        <f t="shared" si="290"/>
        <v>-87.515429685101793</v>
      </c>
      <c r="AP429" s="30">
        <f t="shared" si="271"/>
        <v>23.609121289162623</v>
      </c>
      <c r="AQ429" s="30">
        <f t="shared" si="272"/>
        <v>-27.95880017344075</v>
      </c>
      <c r="AR429" s="31">
        <f t="shared" si="291"/>
        <v>-37.602460774597439</v>
      </c>
      <c r="AS429" s="33">
        <f t="shared" si="292"/>
        <v>-185.22063961433312</v>
      </c>
      <c r="AT429" s="31">
        <f t="shared" si="293"/>
        <v>1.3747532486434812E-7</v>
      </c>
      <c r="AU429" s="31">
        <f t="shared" si="294"/>
        <v>1.0193958293935393E-2</v>
      </c>
      <c r="AV429" s="32">
        <f t="shared" si="295"/>
        <v>-2.1995923781372368E-10</v>
      </c>
      <c r="AW429" s="31">
        <f t="shared" si="296"/>
        <v>-4.0775833605304312E-4</v>
      </c>
      <c r="AX429" s="34">
        <f t="shared" si="297"/>
        <v>1.3725536562653438E-7</v>
      </c>
      <c r="AY429" s="35">
        <f t="shared" si="298"/>
        <v>9.7861999578823505E-3</v>
      </c>
      <c r="AZ429" s="10">
        <f t="shared" si="299"/>
        <v>-37.602460637342077</v>
      </c>
      <c r="BA429" s="10">
        <f t="shared" si="300"/>
        <v>-185.21085341437524</v>
      </c>
      <c r="BB429" s="10">
        <f t="shared" si="301"/>
        <v>-5.2108534143752365</v>
      </c>
      <c r="BC429" s="48"/>
      <c r="BD429" s="46">
        <f t="shared" si="302"/>
        <v>-38</v>
      </c>
      <c r="BE429" s="46">
        <f t="shared" si="303"/>
        <v>-185</v>
      </c>
      <c r="BF429" s="46">
        <f t="shared" si="304"/>
        <v>-5</v>
      </c>
    </row>
    <row r="430" spans="22:58" x14ac:dyDescent="0.3">
      <c r="V430" s="29">
        <v>5.2600000000000504</v>
      </c>
      <c r="W430" s="38">
        <f t="shared" si="274"/>
        <v>1819700.8586101958</v>
      </c>
      <c r="X430" s="30">
        <f t="shared" si="273"/>
        <v>2.6066753699001226</v>
      </c>
      <c r="Y430" s="31">
        <f t="shared" si="275"/>
        <v>-60.065584245007813</v>
      </c>
      <c r="Z430" s="31">
        <f t="shared" si="276"/>
        <v>-89.943135203216457</v>
      </c>
      <c r="AA430" s="31">
        <f t="shared" si="277"/>
        <v>25.771464613056111</v>
      </c>
      <c r="AB430" s="31">
        <f t="shared" si="278"/>
        <v>-87.050548709695022</v>
      </c>
      <c r="AC430" s="31">
        <f t="shared" si="279"/>
        <v>14.753402536959166</v>
      </c>
      <c r="AD430" s="31">
        <f t="shared" si="280"/>
        <v>79.458426036216338</v>
      </c>
      <c r="AE430" s="31">
        <f t="shared" si="281"/>
        <v>-16.934041725092413</v>
      </c>
      <c r="AF430" s="31">
        <f t="shared" si="282"/>
        <v>-97.535257876695141</v>
      </c>
      <c r="AG430" s="31">
        <f t="shared" si="270"/>
        <v>92.110410468749379</v>
      </c>
      <c r="AH430" s="31">
        <f t="shared" si="283"/>
        <v>-138.79813607469171</v>
      </c>
      <c r="AI430" s="31">
        <f t="shared" si="284"/>
        <v>-89.999993420152492</v>
      </c>
      <c r="AJ430" s="31">
        <f t="shared" si="285"/>
        <v>57.554483704694697</v>
      </c>
      <c r="AK430" s="31">
        <f t="shared" si="286"/>
        <v>89.92407259199237</v>
      </c>
      <c r="AL430" s="32">
        <f t="shared" si="287"/>
        <v>-27.192494825892627</v>
      </c>
      <c r="AM430" s="31">
        <f t="shared" si="288"/>
        <v>-87.495989484703628</v>
      </c>
      <c r="AN430" s="31">
        <f t="shared" si="289"/>
        <v>-16.325736727140264</v>
      </c>
      <c r="AO430" s="31">
        <f t="shared" si="290"/>
        <v>-87.57191031286375</v>
      </c>
      <c r="AP430" s="30">
        <f t="shared" si="271"/>
        <v>23.609121289162623</v>
      </c>
      <c r="AQ430" s="30">
        <f t="shared" si="272"/>
        <v>-27.95880017344075</v>
      </c>
      <c r="AR430" s="31">
        <f t="shared" si="291"/>
        <v>-37.609457336510808</v>
      </c>
      <c r="AS430" s="33">
        <f t="shared" si="292"/>
        <v>-185.10716818955888</v>
      </c>
      <c r="AT430" s="31">
        <f t="shared" si="293"/>
        <v>1.439543362796777E-7</v>
      </c>
      <c r="AU430" s="31">
        <f t="shared" si="294"/>
        <v>1.0431406080599021E-2</v>
      </c>
      <c r="AV430" s="32">
        <f t="shared" si="295"/>
        <v>-2.3032768673437337E-10</v>
      </c>
      <c r="AW430" s="31">
        <f t="shared" si="296"/>
        <v>-4.1725624782680857E-4</v>
      </c>
      <c r="AX430" s="34">
        <f t="shared" si="297"/>
        <v>1.4372400859294334E-7</v>
      </c>
      <c r="AY430" s="35">
        <f t="shared" si="298"/>
        <v>1.0014149832772212E-2</v>
      </c>
      <c r="AZ430" s="10">
        <f t="shared" si="299"/>
        <v>-37.609457192786799</v>
      </c>
      <c r="BA430" s="10">
        <f t="shared" si="300"/>
        <v>-185.09715403972609</v>
      </c>
      <c r="BB430" s="10">
        <f t="shared" si="301"/>
        <v>-5.0971540397260924</v>
      </c>
      <c r="BC430" s="37"/>
      <c r="BD430" s="46">
        <f t="shared" si="302"/>
        <v>-38</v>
      </c>
      <c r="BE430" s="46">
        <f t="shared" si="303"/>
        <v>-185</v>
      </c>
      <c r="BF430" s="46">
        <f t="shared" si="304"/>
        <v>-5</v>
      </c>
    </row>
    <row r="431" spans="22:58" x14ac:dyDescent="0.3">
      <c r="V431" s="29">
        <v>5.2700000000000502</v>
      </c>
      <c r="W431" s="38">
        <f t="shared" si="274"/>
        <v>1862087.1366630846</v>
      </c>
      <c r="X431" s="30">
        <f t="shared" si="273"/>
        <v>2.6066753699001226</v>
      </c>
      <c r="Y431" s="31">
        <f t="shared" si="275"/>
        <v>-60.265584052472704</v>
      </c>
      <c r="Z431" s="31">
        <f t="shared" si="276"/>
        <v>-89.944429603199836</v>
      </c>
      <c r="AA431" s="31">
        <f t="shared" si="277"/>
        <v>25.970947068449547</v>
      </c>
      <c r="AB431" s="31">
        <f t="shared" si="278"/>
        <v>-87.117571881692498</v>
      </c>
      <c r="AC431" s="31">
        <f t="shared" si="279"/>
        <v>14.946855339540736</v>
      </c>
      <c r="AD431" s="31">
        <f t="shared" si="280"/>
        <v>79.693180556085878</v>
      </c>
      <c r="AE431" s="31">
        <f t="shared" si="281"/>
        <v>-16.741106274582297</v>
      </c>
      <c r="AF431" s="31">
        <f t="shared" si="282"/>
        <v>-97.368820928806457</v>
      </c>
      <c r="AG431" s="31">
        <f t="shared" si="270"/>
        <v>92.110410468749379</v>
      </c>
      <c r="AH431" s="31">
        <f t="shared" si="283"/>
        <v>-138.99813607469173</v>
      </c>
      <c r="AI431" s="31">
        <f t="shared" si="284"/>
        <v>-89.999993569928108</v>
      </c>
      <c r="AJ431" s="31">
        <f t="shared" si="285"/>
        <v>57.75448336143721</v>
      </c>
      <c r="AK431" s="31">
        <f t="shared" si="286"/>
        <v>89.925800908849396</v>
      </c>
      <c r="AL431" s="32">
        <f t="shared" si="287"/>
        <v>-27.392121715329765</v>
      </c>
      <c r="AM431" s="31">
        <f t="shared" si="288"/>
        <v>-87.552917628524469</v>
      </c>
      <c r="AN431" s="31">
        <f t="shared" si="289"/>
        <v>-16.525363959834905</v>
      </c>
      <c r="AO431" s="31">
        <f t="shared" si="290"/>
        <v>-87.627110289603181</v>
      </c>
      <c r="AP431" s="30">
        <f t="shared" si="271"/>
        <v>23.609121289162623</v>
      </c>
      <c r="AQ431" s="30">
        <f t="shared" si="272"/>
        <v>-27.95880017344075</v>
      </c>
      <c r="AR431" s="31">
        <f t="shared" si="291"/>
        <v>-37.616149118695326</v>
      </c>
      <c r="AS431" s="33">
        <f t="shared" si="292"/>
        <v>-184.99593121840962</v>
      </c>
      <c r="AT431" s="31">
        <f t="shared" si="293"/>
        <v>1.5073869619119992E-7</v>
      </c>
      <c r="AU431" s="31">
        <f t="shared" si="294"/>
        <v>1.0674384736353473E-2</v>
      </c>
      <c r="AV431" s="32">
        <f t="shared" si="295"/>
        <v>-2.4118215669819179E-10</v>
      </c>
      <c r="AW431" s="31">
        <f t="shared" si="296"/>
        <v>-4.2697539438617905E-4</v>
      </c>
      <c r="AX431" s="34">
        <f t="shared" si="297"/>
        <v>1.5049751403450173E-7</v>
      </c>
      <c r="AY431" s="35">
        <f t="shared" si="298"/>
        <v>1.0247409341967294E-2</v>
      </c>
      <c r="AZ431" s="10">
        <f t="shared" si="299"/>
        <v>-37.616148968197813</v>
      </c>
      <c r="BA431" s="10">
        <f t="shared" si="300"/>
        <v>-184.98568380906767</v>
      </c>
      <c r="BB431" s="10">
        <f t="shared" si="301"/>
        <v>-4.9856838090676661</v>
      </c>
      <c r="BC431" s="37"/>
      <c r="BD431" s="46">
        <f t="shared" si="302"/>
        <v>-38</v>
      </c>
      <c r="BE431" s="46">
        <f t="shared" si="303"/>
        <v>-185</v>
      </c>
      <c r="BF431" s="46">
        <f t="shared" si="304"/>
        <v>-5</v>
      </c>
    </row>
    <row r="432" spans="22:58" x14ac:dyDescent="0.3">
      <c r="V432" s="29">
        <v>5.28000000000005</v>
      </c>
      <c r="W432" s="36">
        <f t="shared" si="274"/>
        <v>1905460.7179634692</v>
      </c>
      <c r="X432" s="30">
        <f t="shared" si="273"/>
        <v>2.6066753699001226</v>
      </c>
      <c r="Y432" s="31">
        <f t="shared" si="275"/>
        <v>-60.465583868603083</v>
      </c>
      <c r="Z432" s="31">
        <f t="shared" si="276"/>
        <v>-89.945694539097218</v>
      </c>
      <c r="AA432" s="31">
        <f t="shared" si="277"/>
        <v>26.170452759606697</v>
      </c>
      <c r="AB432" s="31">
        <f t="shared" si="278"/>
        <v>-87.183077049876218</v>
      </c>
      <c r="AC432" s="31">
        <f t="shared" si="279"/>
        <v>15.140593587190507</v>
      </c>
      <c r="AD432" s="31">
        <f t="shared" si="280"/>
        <v>79.922929941853013</v>
      </c>
      <c r="AE432" s="31">
        <f t="shared" si="281"/>
        <v>-16.547862151905754</v>
      </c>
      <c r="AF432" s="31">
        <f t="shared" si="282"/>
        <v>-97.205841647120437</v>
      </c>
      <c r="AG432" s="31">
        <f t="shared" si="270"/>
        <v>92.110410468749379</v>
      </c>
      <c r="AH432" s="31">
        <f t="shared" si="283"/>
        <v>-139.19813607469172</v>
      </c>
      <c r="AI432" s="31">
        <f t="shared" si="284"/>
        <v>-89.999993716294426</v>
      </c>
      <c r="AJ432" s="31">
        <f t="shared" si="285"/>
        <v>57.954483033628826</v>
      </c>
      <c r="AK432" s="31">
        <f t="shared" si="286"/>
        <v>89.927489884542169</v>
      </c>
      <c r="AL432" s="32">
        <f t="shared" si="287"/>
        <v>-27.591765367582923</v>
      </c>
      <c r="AM432" s="31">
        <f t="shared" si="288"/>
        <v>-87.608554601483206</v>
      </c>
      <c r="AN432" s="31">
        <f t="shared" si="289"/>
        <v>-16.725007939896436</v>
      </c>
      <c r="AO432" s="31">
        <f t="shared" si="290"/>
        <v>-87.681058433235464</v>
      </c>
      <c r="AP432" s="30">
        <f t="shared" si="271"/>
        <v>23.609121289162623</v>
      </c>
      <c r="AQ432" s="30">
        <f t="shared" si="272"/>
        <v>-27.95880017344075</v>
      </c>
      <c r="AR432" s="31">
        <f t="shared" si="291"/>
        <v>-37.622548976080317</v>
      </c>
      <c r="AS432" s="33">
        <f t="shared" si="292"/>
        <v>-184.8869000803559</v>
      </c>
      <c r="AT432" s="31">
        <f t="shared" si="293"/>
        <v>1.5784279043508398E-7</v>
      </c>
      <c r="AU432" s="31">
        <f t="shared" si="294"/>
        <v>1.0923023091663271E-2</v>
      </c>
      <c r="AV432" s="32">
        <f t="shared" si="295"/>
        <v>-2.5254964887424504E-10</v>
      </c>
      <c r="AW432" s="31">
        <f t="shared" si="296"/>
        <v>-4.3692092895130703E-4</v>
      </c>
      <c r="AX432" s="34">
        <f t="shared" si="297"/>
        <v>1.5759024078620973E-7</v>
      </c>
      <c r="AY432" s="35">
        <f t="shared" si="298"/>
        <v>1.0486102162711964E-2</v>
      </c>
      <c r="AZ432" s="10">
        <f t="shared" si="299"/>
        <v>-37.622548818490074</v>
      </c>
      <c r="BA432" s="10">
        <f t="shared" si="300"/>
        <v>-184.8764139781932</v>
      </c>
      <c r="BB432" s="10">
        <f t="shared" si="301"/>
        <v>-4.8764139781931988</v>
      </c>
      <c r="BC432" s="48"/>
      <c r="BD432" s="46">
        <f t="shared" si="302"/>
        <v>-38</v>
      </c>
      <c r="BE432" s="46">
        <f t="shared" si="303"/>
        <v>-185</v>
      </c>
      <c r="BF432" s="46">
        <f t="shared" si="304"/>
        <v>-5</v>
      </c>
    </row>
    <row r="433" spans="22:58" x14ac:dyDescent="0.3">
      <c r="V433" s="29">
        <v>5.2900000000000498</v>
      </c>
      <c r="W433" s="38">
        <f t="shared" si="274"/>
        <v>1949844.5997582723</v>
      </c>
      <c r="X433" s="30">
        <f t="shared" si="273"/>
        <v>2.6066753699001226</v>
      </c>
      <c r="Y433" s="31">
        <f t="shared" si="275"/>
        <v>-60.665583693008941</v>
      </c>
      <c r="Z433" s="31">
        <f t="shared" si="276"/>
        <v>-89.946930681589407</v>
      </c>
      <c r="AA433" s="31">
        <f t="shared" si="277"/>
        <v>26.369980645800418</v>
      </c>
      <c r="AB433" s="31">
        <f t="shared" si="278"/>
        <v>-87.247098260594584</v>
      </c>
      <c r="AC433" s="31">
        <f t="shared" si="279"/>
        <v>15.334605220353414</v>
      </c>
      <c r="AD433" s="31">
        <f t="shared" si="280"/>
        <v>80.14776644165903</v>
      </c>
      <c r="AE433" s="31">
        <f t="shared" si="281"/>
        <v>-16.354322456954986</v>
      </c>
      <c r="AF433" s="31">
        <f t="shared" si="282"/>
        <v>-97.046262500524961</v>
      </c>
      <c r="AG433" s="31">
        <f t="shared" si="270"/>
        <v>92.110410468749379</v>
      </c>
      <c r="AH433" s="31">
        <f t="shared" si="283"/>
        <v>-139.39813607469173</v>
      </c>
      <c r="AI433" s="31">
        <f t="shared" si="284"/>
        <v>-89.99999385932901</v>
      </c>
      <c r="AJ433" s="31">
        <f t="shared" si="285"/>
        <v>58.154482720574229</v>
      </c>
      <c r="AK433" s="31">
        <f t="shared" si="286"/>
        <v>89.929140414576196</v>
      </c>
      <c r="AL433" s="32">
        <f t="shared" si="287"/>
        <v>-27.791425030829732</v>
      </c>
      <c r="AM433" s="31">
        <f t="shared" si="288"/>
        <v>-87.662929483103866</v>
      </c>
      <c r="AN433" s="31">
        <f t="shared" si="289"/>
        <v>-16.924667916197858</v>
      </c>
      <c r="AO433" s="31">
        <f t="shared" si="290"/>
        <v>-87.73378292785668</v>
      </c>
      <c r="AP433" s="30">
        <f t="shared" si="271"/>
        <v>23.609121289162623</v>
      </c>
      <c r="AQ433" s="30">
        <f t="shared" si="272"/>
        <v>-27.95880017344075</v>
      </c>
      <c r="AR433" s="31">
        <f t="shared" si="291"/>
        <v>-37.628669257430971</v>
      </c>
      <c r="AS433" s="33">
        <f t="shared" si="292"/>
        <v>-184.78004542838164</v>
      </c>
      <c r="AT433" s="31">
        <f t="shared" si="293"/>
        <v>1.652816933772156E-7</v>
      </c>
      <c r="AU433" s="31">
        <f t="shared" si="294"/>
        <v>1.1177452977838037E-2</v>
      </c>
      <c r="AV433" s="32">
        <f t="shared" si="295"/>
        <v>-2.644494498118667E-10</v>
      </c>
      <c r="AW433" s="31">
        <f t="shared" si="296"/>
        <v>-4.4709812477626131E-4</v>
      </c>
      <c r="AX433" s="34">
        <f t="shared" si="297"/>
        <v>1.6501724392740373E-7</v>
      </c>
      <c r="AY433" s="35">
        <f t="shared" si="298"/>
        <v>1.0730354853061775E-2</v>
      </c>
      <c r="AZ433" s="10">
        <f t="shared" si="299"/>
        <v>-37.62866909241373</v>
      </c>
      <c r="BA433" s="10">
        <f t="shared" si="300"/>
        <v>-184.76931507352859</v>
      </c>
      <c r="BB433" s="10">
        <f t="shared" si="301"/>
        <v>-4.7693150735285883</v>
      </c>
      <c r="BC433" s="37"/>
      <c r="BD433" s="46">
        <f t="shared" si="302"/>
        <v>-38</v>
      </c>
      <c r="BE433" s="46">
        <f t="shared" si="303"/>
        <v>-185</v>
      </c>
      <c r="BF433" s="46">
        <f t="shared" si="304"/>
        <v>-5</v>
      </c>
    </row>
    <row r="434" spans="22:58" x14ac:dyDescent="0.3">
      <c r="V434" s="29">
        <v>5.3000000000000496</v>
      </c>
      <c r="W434" s="38">
        <f t="shared" si="274"/>
        <v>1995262.3149691082</v>
      </c>
      <c r="X434" s="30">
        <f t="shared" si="273"/>
        <v>2.6066753699001226</v>
      </c>
      <c r="Y434" s="31">
        <f t="shared" si="275"/>
        <v>-60.865583525317831</v>
      </c>
      <c r="Z434" s="31">
        <f t="shared" si="276"/>
        <v>-89.948138686090914</v>
      </c>
      <c r="AA434" s="31">
        <f t="shared" si="277"/>
        <v>26.569529732700818</v>
      </c>
      <c r="AB434" s="31">
        <f t="shared" si="278"/>
        <v>-87.309668818913153</v>
      </c>
      <c r="AC434" s="31">
        <f t="shared" si="279"/>
        <v>15.528878655992459</v>
      </c>
      <c r="AD434" s="31">
        <f t="shared" si="280"/>
        <v>80.367781555220887</v>
      </c>
      <c r="AE434" s="31">
        <f t="shared" si="281"/>
        <v>-16.160499766724428</v>
      </c>
      <c r="AF434" s="31">
        <f t="shared" si="282"/>
        <v>-96.890025949783166</v>
      </c>
      <c r="AG434" s="31">
        <f t="shared" si="270"/>
        <v>92.110410468749379</v>
      </c>
      <c r="AH434" s="31">
        <f t="shared" si="283"/>
        <v>-139.59813607469169</v>
      </c>
      <c r="AI434" s="31">
        <f t="shared" si="284"/>
        <v>-89.999993999107758</v>
      </c>
      <c r="AJ434" s="31">
        <f t="shared" si="285"/>
        <v>58.354482421609369</v>
      </c>
      <c r="AK434" s="31">
        <f t="shared" si="286"/>
        <v>89.930753374073404</v>
      </c>
      <c r="AL434" s="32">
        <f t="shared" si="287"/>
        <v>-27.991099986854692</v>
      </c>
      <c r="AM434" s="31">
        <f t="shared" si="288"/>
        <v>-87.716070711667385</v>
      </c>
      <c r="AN434" s="31">
        <f t="shared" si="289"/>
        <v>-17.12434317118764</v>
      </c>
      <c r="AO434" s="31">
        <f t="shared" si="290"/>
        <v>-87.785311336701739</v>
      </c>
      <c r="AP434" s="30">
        <f t="shared" si="271"/>
        <v>23.609121289162623</v>
      </c>
      <c r="AQ434" s="30">
        <f t="shared" si="272"/>
        <v>-27.95880017344075</v>
      </c>
      <c r="AR434" s="31">
        <f t="shared" si="291"/>
        <v>-37.634521822190194</v>
      </c>
      <c r="AS434" s="33">
        <f t="shared" si="292"/>
        <v>-184.6753372864849</v>
      </c>
      <c r="AT434" s="31">
        <f t="shared" si="293"/>
        <v>1.7307117948511818E-7</v>
      </c>
      <c r="AU434" s="31">
        <f t="shared" si="294"/>
        <v>1.1437809296931023E-2</v>
      </c>
      <c r="AV434" s="32">
        <f t="shared" si="295"/>
        <v>-2.7691434664492299E-10</v>
      </c>
      <c r="AW434" s="31">
        <f t="shared" si="296"/>
        <v>-4.5751237794497586E-4</v>
      </c>
      <c r="AX434" s="34">
        <f t="shared" si="297"/>
        <v>1.7279426513847325E-7</v>
      </c>
      <c r="AY434" s="35">
        <f t="shared" si="298"/>
        <v>1.0980296918986047E-2</v>
      </c>
      <c r="AZ434" s="10">
        <f t="shared" si="299"/>
        <v>-37.634521649395928</v>
      </c>
      <c r="BA434" s="10">
        <f t="shared" si="300"/>
        <v>-184.66435698956593</v>
      </c>
      <c r="BB434" s="10">
        <f t="shared" si="301"/>
        <v>-4.6643569895659311</v>
      </c>
      <c r="BC434" s="37"/>
      <c r="BD434" s="46">
        <f t="shared" si="302"/>
        <v>-38</v>
      </c>
      <c r="BE434" s="46">
        <f t="shared" si="303"/>
        <v>-185</v>
      </c>
      <c r="BF434" s="46">
        <f t="shared" si="304"/>
        <v>-5</v>
      </c>
    </row>
    <row r="435" spans="22:58" x14ac:dyDescent="0.3">
      <c r="V435" s="29">
        <v>5.3100000000000502</v>
      </c>
      <c r="W435" s="36">
        <f t="shared" si="274"/>
        <v>2041737.9446697666</v>
      </c>
      <c r="X435" s="30">
        <f t="shared" si="273"/>
        <v>2.6066753699001226</v>
      </c>
      <c r="Y435" s="31">
        <f t="shared" si="275"/>
        <v>-61.065583365174085</v>
      </c>
      <c r="Z435" s="31">
        <f t="shared" si="276"/>
        <v>-89.949319193097423</v>
      </c>
      <c r="AA435" s="31">
        <f t="shared" si="277"/>
        <v>26.769099070325858</v>
      </c>
      <c r="AB435" s="31">
        <f t="shared" si="278"/>
        <v>-87.370821303257614</v>
      </c>
      <c r="AC435" s="31">
        <f t="shared" si="279"/>
        <v>15.723402771592752</v>
      </c>
      <c r="AD435" s="31">
        <f t="shared" si="280"/>
        <v>80.583065970590141</v>
      </c>
      <c r="AE435" s="31">
        <f t="shared" si="281"/>
        <v>-15.966406153355351</v>
      </c>
      <c r="AF435" s="31">
        <f t="shared" si="282"/>
        <v>-96.737074525764896</v>
      </c>
      <c r="AG435" s="31">
        <f t="shared" si="270"/>
        <v>92.110410468749379</v>
      </c>
      <c r="AH435" s="31">
        <f t="shared" si="283"/>
        <v>-139.79813607469171</v>
      </c>
      <c r="AI435" s="31">
        <f t="shared" si="284"/>
        <v>-89.999994135704739</v>
      </c>
      <c r="AJ435" s="31">
        <f t="shared" si="285"/>
        <v>58.554482136100162</v>
      </c>
      <c r="AK435" s="31">
        <f t="shared" si="286"/>
        <v>89.932329618236011</v>
      </c>
      <c r="AL435" s="32">
        <f t="shared" si="287"/>
        <v>-28.190789549556886</v>
      </c>
      <c r="AM435" s="31">
        <f t="shared" si="288"/>
        <v>-87.76800609743583</v>
      </c>
      <c r="AN435" s="31">
        <f t="shared" si="289"/>
        <v>-17.324033019399057</v>
      </c>
      <c r="AO435" s="31">
        <f t="shared" si="290"/>
        <v>-87.835670614904558</v>
      </c>
      <c r="AP435" s="30">
        <f t="shared" si="271"/>
        <v>23.609121289162623</v>
      </c>
      <c r="AQ435" s="30">
        <f t="shared" si="272"/>
        <v>-27.95880017344075</v>
      </c>
      <c r="AR435" s="31">
        <f t="shared" si="291"/>
        <v>-37.640118057032531</v>
      </c>
      <c r="AS435" s="33">
        <f t="shared" si="292"/>
        <v>-184.57274514066944</v>
      </c>
      <c r="AT435" s="31">
        <f t="shared" si="293"/>
        <v>1.8122777347297058E-7</v>
      </c>
      <c r="AU435" s="31">
        <f t="shared" si="294"/>
        <v>1.1704230093265858E-2</v>
      </c>
      <c r="AV435" s="32">
        <f t="shared" si="295"/>
        <v>-2.8996555457768106E-10</v>
      </c>
      <c r="AW435" s="31">
        <f t="shared" si="296"/>
        <v>-4.6816921023232948E-4</v>
      </c>
      <c r="AX435" s="34">
        <f t="shared" si="297"/>
        <v>1.809378079183929E-7</v>
      </c>
      <c r="AY435" s="35">
        <f t="shared" si="298"/>
        <v>1.1236060883033529E-2</v>
      </c>
      <c r="AZ435" s="10">
        <f t="shared" si="299"/>
        <v>-37.64011787609472</v>
      </c>
      <c r="BA435" s="10">
        <f t="shared" si="300"/>
        <v>-184.56150907978642</v>
      </c>
      <c r="BB435" s="10">
        <f t="shared" si="301"/>
        <v>-4.5615090797864184</v>
      </c>
      <c r="BC435" s="48"/>
      <c r="BD435" s="46">
        <f t="shared" si="302"/>
        <v>-38</v>
      </c>
      <c r="BE435" s="46">
        <f t="shared" si="303"/>
        <v>-185</v>
      </c>
      <c r="BF435" s="46">
        <f t="shared" si="304"/>
        <v>-5</v>
      </c>
    </row>
    <row r="436" spans="22:58" x14ac:dyDescent="0.3">
      <c r="V436" s="29">
        <v>5.32000000000005</v>
      </c>
      <c r="W436" s="38">
        <f t="shared" si="274"/>
        <v>2089296.1308542823</v>
      </c>
      <c r="X436" s="30">
        <f t="shared" si="273"/>
        <v>2.6066753699001226</v>
      </c>
      <c r="Y436" s="31">
        <f t="shared" si="275"/>
        <v>-61.265583212237971</v>
      </c>
      <c r="Z436" s="31">
        <f t="shared" si="276"/>
        <v>-89.950472828525378</v>
      </c>
      <c r="AA436" s="31">
        <f t="shared" si="277"/>
        <v>26.968687751080658</v>
      </c>
      <c r="AB436" s="31">
        <f t="shared" si="278"/>
        <v>-87.430587579870206</v>
      </c>
      <c r="AC436" s="31">
        <f t="shared" si="279"/>
        <v>15.918166889452097</v>
      </c>
      <c r="AD436" s="31">
        <f t="shared" si="280"/>
        <v>80.793709506701646</v>
      </c>
      <c r="AE436" s="31">
        <f t="shared" si="281"/>
        <v>-15.772053201805091</v>
      </c>
      <c r="AF436" s="31">
        <f t="shared" si="282"/>
        <v>-96.587350901693924</v>
      </c>
      <c r="AG436" s="31">
        <f t="shared" si="270"/>
        <v>92.110410468749379</v>
      </c>
      <c r="AH436" s="31">
        <f t="shared" si="283"/>
        <v>-139.99813607469173</v>
      </c>
      <c r="AI436" s="31">
        <f t="shared" si="284"/>
        <v>-89.999994269192385</v>
      </c>
      <c r="AJ436" s="31">
        <f t="shared" si="285"/>
        <v>58.754481863440951</v>
      </c>
      <c r="AK436" s="31">
        <f t="shared" si="286"/>
        <v>89.933869982800019</v>
      </c>
      <c r="AL436" s="32">
        <f t="shared" si="287"/>
        <v>-28.390493063522911</v>
      </c>
      <c r="AM436" s="31">
        <f t="shared" si="288"/>
        <v>-87.818762835666007</v>
      </c>
      <c r="AN436" s="31">
        <f t="shared" si="289"/>
        <v>-17.52373680602431</v>
      </c>
      <c r="AO436" s="31">
        <f t="shared" si="290"/>
        <v>-87.884887122058373</v>
      </c>
      <c r="AP436" s="30">
        <f t="shared" si="271"/>
        <v>23.609121289162623</v>
      </c>
      <c r="AQ436" s="30">
        <f t="shared" si="272"/>
        <v>-27.95880017344075</v>
      </c>
      <c r="AR436" s="31">
        <f t="shared" si="291"/>
        <v>-37.64546889210753</v>
      </c>
      <c r="AS436" s="33">
        <f t="shared" si="292"/>
        <v>-184.47223802375231</v>
      </c>
      <c r="AT436" s="31">
        <f t="shared" si="293"/>
        <v>1.8976877344545577E-7</v>
      </c>
      <c r="AU436" s="31">
        <f t="shared" si="294"/>
        <v>1.197685662662909E-2</v>
      </c>
      <c r="AV436" s="32">
        <f t="shared" si="295"/>
        <v>-3.0363007477920806E-10</v>
      </c>
      <c r="AW436" s="31">
        <f t="shared" si="296"/>
        <v>-4.7907427203185544E-4</v>
      </c>
      <c r="AX436" s="34">
        <f t="shared" si="297"/>
        <v>1.8946514337067657E-7</v>
      </c>
      <c r="AY436" s="35">
        <f t="shared" si="298"/>
        <v>1.1497782354597235E-2</v>
      </c>
      <c r="AZ436" s="10">
        <f t="shared" si="299"/>
        <v>-37.64546870264239</v>
      </c>
      <c r="BA436" s="10">
        <f t="shared" si="300"/>
        <v>-184.4607402413977</v>
      </c>
      <c r="BB436" s="10">
        <f t="shared" si="301"/>
        <v>-4.4607402413977013</v>
      </c>
      <c r="BC436" s="37"/>
      <c r="BD436" s="46">
        <f t="shared" si="302"/>
        <v>-38</v>
      </c>
      <c r="BE436" s="46">
        <f t="shared" si="303"/>
        <v>-184</v>
      </c>
      <c r="BF436" s="46">
        <f t="shared" si="304"/>
        <v>-4</v>
      </c>
    </row>
    <row r="437" spans="22:58" x14ac:dyDescent="0.3">
      <c r="V437" s="29">
        <v>5.3300000000000498</v>
      </c>
      <c r="W437" s="38">
        <f t="shared" si="274"/>
        <v>2137962.0895024803</v>
      </c>
      <c r="X437" s="30">
        <f t="shared" si="273"/>
        <v>2.6066753699001226</v>
      </c>
      <c r="Y437" s="31">
        <f t="shared" si="275"/>
        <v>-61.465583066185118</v>
      </c>
      <c r="Z437" s="31">
        <f t="shared" si="276"/>
        <v>-89.951600204043771</v>
      </c>
      <c r="AA437" s="31">
        <f t="shared" si="277"/>
        <v>27.16829490788222</v>
      </c>
      <c r="AB437" s="31">
        <f t="shared" si="278"/>
        <v>-87.488998817074332</v>
      </c>
      <c r="AC437" s="31">
        <f t="shared" si="279"/>
        <v>16.113160761278269</v>
      </c>
      <c r="AD437" s="31">
        <f t="shared" si="280"/>
        <v>80.99980106138932</v>
      </c>
      <c r="AE437" s="31">
        <f t="shared" si="281"/>
        <v>-15.577452027124504</v>
      </c>
      <c r="AF437" s="31">
        <f t="shared" si="282"/>
        <v>-96.440797959728769</v>
      </c>
      <c r="AG437" s="31">
        <f t="shared" si="270"/>
        <v>92.110410468749379</v>
      </c>
      <c r="AH437" s="31">
        <f t="shared" si="283"/>
        <v>-140.19813607469172</v>
      </c>
      <c r="AI437" s="31">
        <f t="shared" si="284"/>
        <v>-89.999994399641508</v>
      </c>
      <c r="AJ437" s="31">
        <f t="shared" si="285"/>
        <v>58.954481603053416</v>
      </c>
      <c r="AK437" s="31">
        <f t="shared" si="286"/>
        <v>89.935375284478184</v>
      </c>
      <c r="AL437" s="32">
        <f t="shared" si="287"/>
        <v>-28.590209902662686</v>
      </c>
      <c r="AM437" s="31">
        <f t="shared" si="288"/>
        <v>-87.868367519411819</v>
      </c>
      <c r="AN437" s="31">
        <f t="shared" si="289"/>
        <v>-17.723453905551608</v>
      </c>
      <c r="AO437" s="31">
        <f t="shared" si="290"/>
        <v>-87.932986634575144</v>
      </c>
      <c r="AP437" s="30">
        <f t="shared" si="271"/>
        <v>23.609121289162623</v>
      </c>
      <c r="AQ437" s="30">
        <f t="shared" si="272"/>
        <v>-27.95880017344075</v>
      </c>
      <c r="AR437" s="31">
        <f t="shared" si="291"/>
        <v>-37.650584816954243</v>
      </c>
      <c r="AS437" s="33">
        <f t="shared" si="292"/>
        <v>-184.37378459430391</v>
      </c>
      <c r="AT437" s="31">
        <f t="shared" si="293"/>
        <v>1.9871230104277661E-7</v>
      </c>
      <c r="AU437" s="31">
        <f t="shared" si="294"/>
        <v>1.2255833447167951E-2</v>
      </c>
      <c r="AV437" s="32">
        <f t="shared" si="295"/>
        <v>-3.1793876572843765E-10</v>
      </c>
      <c r="AW437" s="31">
        <f t="shared" si="296"/>
        <v>-4.9023334535166282E-4</v>
      </c>
      <c r="AX437" s="34">
        <f t="shared" si="297"/>
        <v>1.9839436227704818E-7</v>
      </c>
      <c r="AY437" s="35">
        <f t="shared" si="298"/>
        <v>1.1765600101816287E-2</v>
      </c>
      <c r="AZ437" s="10">
        <f t="shared" si="299"/>
        <v>-37.650584618559883</v>
      </c>
      <c r="BA437" s="10">
        <f t="shared" si="300"/>
        <v>-184.36201899420209</v>
      </c>
      <c r="BB437" s="10">
        <f t="shared" si="301"/>
        <v>-4.3620189942020886</v>
      </c>
      <c r="BC437" s="37"/>
      <c r="BD437" s="46">
        <f t="shared" si="302"/>
        <v>-38</v>
      </c>
      <c r="BE437" s="46">
        <f t="shared" si="303"/>
        <v>-184</v>
      </c>
      <c r="BF437" s="46">
        <f t="shared" si="304"/>
        <v>-4</v>
      </c>
    </row>
    <row r="438" spans="22:58" x14ac:dyDescent="0.3">
      <c r="V438" s="29">
        <v>5.3400000000000496</v>
      </c>
      <c r="W438" s="36">
        <f t="shared" si="274"/>
        <v>2187761.6239498062</v>
      </c>
      <c r="X438" s="30">
        <f t="shared" si="273"/>
        <v>2.6066753699001226</v>
      </c>
      <c r="Y438" s="31">
        <f t="shared" si="275"/>
        <v>-61.665582926705717</v>
      </c>
      <c r="Z438" s="31">
        <f t="shared" si="276"/>
        <v>-89.952701917398556</v>
      </c>
      <c r="AA438" s="31">
        <f t="shared" si="277"/>
        <v>27.367919712365513</v>
      </c>
      <c r="AB438" s="31">
        <f t="shared" si="278"/>
        <v>-87.546085499342851</v>
      </c>
      <c r="AC438" s="31">
        <f t="shared" si="279"/>
        <v>16.308374553108976</v>
      </c>
      <c r="AD438" s="31">
        <f t="shared" si="280"/>
        <v>81.20142856455729</v>
      </c>
      <c r="AE438" s="31">
        <f t="shared" si="281"/>
        <v>-15.382613291331104</v>
      </c>
      <c r="AF438" s="31">
        <f t="shared" si="282"/>
        <v>-96.297358852184118</v>
      </c>
      <c r="AG438" s="31">
        <f t="shared" si="270"/>
        <v>92.110410468749379</v>
      </c>
      <c r="AH438" s="31">
        <f t="shared" si="283"/>
        <v>-140.39813607469171</v>
      </c>
      <c r="AI438" s="31">
        <f t="shared" si="284"/>
        <v>-89.999994527121231</v>
      </c>
      <c r="AJ438" s="31">
        <f t="shared" si="285"/>
        <v>59.154481354385233</v>
      </c>
      <c r="AK438" s="31">
        <f t="shared" si="286"/>
        <v>89.936846321393034</v>
      </c>
      <c r="AL438" s="32">
        <f t="shared" si="287"/>
        <v>-28.78993946890499</v>
      </c>
      <c r="AM438" s="31">
        <f t="shared" si="288"/>
        <v>-87.916846152114218</v>
      </c>
      <c r="AN438" s="31">
        <f t="shared" si="289"/>
        <v>-17.923183720462085</v>
      </c>
      <c r="AO438" s="31">
        <f t="shared" si="290"/>
        <v>-87.979994357842415</v>
      </c>
      <c r="AP438" s="30">
        <f t="shared" si="271"/>
        <v>23.609121289162623</v>
      </c>
      <c r="AQ438" s="30">
        <f t="shared" si="272"/>
        <v>-27.95880017344075</v>
      </c>
      <c r="AR438" s="31">
        <f t="shared" si="291"/>
        <v>-37.655475896071316</v>
      </c>
      <c r="AS438" s="33">
        <f t="shared" si="292"/>
        <v>-184.27735321002655</v>
      </c>
      <c r="AT438" s="31">
        <f t="shared" si="293"/>
        <v>2.0807732265584752E-7</v>
      </c>
      <c r="AU438" s="31">
        <f t="shared" si="294"/>
        <v>1.2541308472032449E-2</v>
      </c>
      <c r="AV438" s="32">
        <f t="shared" si="295"/>
        <v>-3.3292441455923727E-10</v>
      </c>
      <c r="AW438" s="31">
        <f t="shared" si="296"/>
        <v>-5.0165234688013041E-4</v>
      </c>
      <c r="AX438" s="34">
        <f t="shared" si="297"/>
        <v>2.0774439824128829E-7</v>
      </c>
      <c r="AY438" s="35">
        <f t="shared" si="298"/>
        <v>1.2039656125152318E-2</v>
      </c>
      <c r="AZ438" s="10">
        <f t="shared" si="299"/>
        <v>-37.655475688326916</v>
      </c>
      <c r="BA438" s="10">
        <f t="shared" si="300"/>
        <v>-184.26531355390139</v>
      </c>
      <c r="BB438" s="10">
        <f t="shared" si="301"/>
        <v>-4.2653135539013931</v>
      </c>
      <c r="BC438" s="48"/>
      <c r="BD438" s="46">
        <f t="shared" si="302"/>
        <v>-38</v>
      </c>
      <c r="BE438" s="46">
        <f t="shared" si="303"/>
        <v>-184</v>
      </c>
      <c r="BF438" s="46">
        <f t="shared" si="304"/>
        <v>-4</v>
      </c>
    </row>
    <row r="439" spans="22:58" x14ac:dyDescent="0.3">
      <c r="V439" s="29">
        <v>5.3500000000000503</v>
      </c>
      <c r="W439" s="38">
        <f t="shared" si="274"/>
        <v>2238721.138568603</v>
      </c>
      <c r="X439" s="30">
        <f t="shared" si="273"/>
        <v>2.6066753699001226</v>
      </c>
      <c r="Y439" s="31">
        <f t="shared" si="275"/>
        <v>-61.865582793503933</v>
      </c>
      <c r="Z439" s="31">
        <f t="shared" si="276"/>
        <v>-89.953778552729489</v>
      </c>
      <c r="AA439" s="31">
        <f t="shared" si="277"/>
        <v>27.56756137316782</v>
      </c>
      <c r="AB439" s="31">
        <f t="shared" si="278"/>
        <v>-87.601877441165939</v>
      </c>
      <c r="AC439" s="31">
        <f t="shared" si="279"/>
        <v>16.503798830568513</v>
      </c>
      <c r="AD439" s="31">
        <f t="shared" si="280"/>
        <v>81.398678936205172</v>
      </c>
      <c r="AE439" s="31">
        <f t="shared" si="281"/>
        <v>-15.187547219867476</v>
      </c>
      <c r="AF439" s="31">
        <f t="shared" si="282"/>
        <v>-96.156977057690241</v>
      </c>
      <c r="AG439" s="31">
        <f t="shared" si="270"/>
        <v>92.110410468749379</v>
      </c>
      <c r="AH439" s="31">
        <f t="shared" si="283"/>
        <v>-140.59813607469172</v>
      </c>
      <c r="AI439" s="31">
        <f t="shared" si="284"/>
        <v>-89.999994651699154</v>
      </c>
      <c r="AJ439" s="31">
        <f t="shared" si="285"/>
        <v>59.354481116908957</v>
      </c>
      <c r="AK439" s="31">
        <f t="shared" si="286"/>
        <v>89.938283873500097</v>
      </c>
      <c r="AL439" s="32">
        <f t="shared" si="287"/>
        <v>-28.989681190950435</v>
      </c>
      <c r="AM439" s="31">
        <f t="shared" si="288"/>
        <v>-87.964224159978656</v>
      </c>
      <c r="AN439" s="31">
        <f t="shared" si="289"/>
        <v>-18.122925679983823</v>
      </c>
      <c r="AO439" s="31">
        <f t="shared" si="290"/>
        <v>-88.025934938177713</v>
      </c>
      <c r="AP439" s="30">
        <f t="shared" si="271"/>
        <v>23.609121289162623</v>
      </c>
      <c r="AQ439" s="30">
        <f t="shared" si="272"/>
        <v>-27.95880017344075</v>
      </c>
      <c r="AR439" s="31">
        <f t="shared" si="291"/>
        <v>-37.660151784129425</v>
      </c>
      <c r="AS439" s="33">
        <f t="shared" si="292"/>
        <v>-184.18291199586795</v>
      </c>
      <c r="AT439" s="31">
        <f t="shared" si="293"/>
        <v>2.1788370342861797E-7</v>
      </c>
      <c r="AU439" s="31">
        <f t="shared" si="294"/>
        <v>1.2833433063802769E-2</v>
      </c>
      <c r="AV439" s="32">
        <f t="shared" si="295"/>
        <v>-3.4861402244067479E-10</v>
      </c>
      <c r="AW439" s="31">
        <f t="shared" si="296"/>
        <v>-5.1333733112301409E-4</v>
      </c>
      <c r="AX439" s="34">
        <f t="shared" si="297"/>
        <v>2.1753508940617729E-7</v>
      </c>
      <c r="AY439" s="35">
        <f t="shared" si="298"/>
        <v>1.2320095732679755E-2</v>
      </c>
      <c r="AZ439" s="10">
        <f t="shared" si="299"/>
        <v>-37.660151566594337</v>
      </c>
      <c r="BA439" s="10">
        <f t="shared" si="300"/>
        <v>-184.17059190013526</v>
      </c>
      <c r="BB439" s="10">
        <f t="shared" si="301"/>
        <v>-4.170591900135264</v>
      </c>
      <c r="BC439" s="37"/>
      <c r="BD439" s="46">
        <f t="shared" si="302"/>
        <v>-38</v>
      </c>
      <c r="BE439" s="46">
        <f t="shared" si="303"/>
        <v>-184</v>
      </c>
      <c r="BF439" s="46">
        <f t="shared" si="304"/>
        <v>-4</v>
      </c>
    </row>
    <row r="440" spans="22:58" x14ac:dyDescent="0.3">
      <c r="V440" s="29">
        <v>5.3600000000000501</v>
      </c>
      <c r="W440" s="38">
        <f t="shared" si="274"/>
        <v>2290867.6527680382</v>
      </c>
      <c r="X440" s="30">
        <f t="shared" si="273"/>
        <v>2.6066753699001226</v>
      </c>
      <c r="Y440" s="31">
        <f t="shared" si="275"/>
        <v>-62.065582666297189</v>
      </c>
      <c r="Z440" s="31">
        <f t="shared" si="276"/>
        <v>-89.954830680879795</v>
      </c>
      <c r="AA440" s="31">
        <f t="shared" si="277"/>
        <v>27.767219134287849</v>
      </c>
      <c r="AB440" s="31">
        <f t="shared" si="278"/>
        <v>-87.656403800715353</v>
      </c>
      <c r="AC440" s="31">
        <f t="shared" si="279"/>
        <v>16.699424544472009</v>
      </c>
      <c r="AD440" s="31">
        <f t="shared" si="280"/>
        <v>81.59163804901803</v>
      </c>
      <c r="AE440" s="31">
        <f t="shared" si="281"/>
        <v>-14.992263617637207</v>
      </c>
      <c r="AF440" s="31">
        <f t="shared" si="282"/>
        <v>-96.019596432577117</v>
      </c>
      <c r="AG440" s="31">
        <f t="shared" si="270"/>
        <v>92.110410468749379</v>
      </c>
      <c r="AH440" s="31">
        <f t="shared" si="283"/>
        <v>-140.79813607469168</v>
      </c>
      <c r="AI440" s="31">
        <f t="shared" si="284"/>
        <v>-89.999994773441344</v>
      </c>
      <c r="AJ440" s="31">
        <f t="shared" si="285"/>
        <v>59.554480890120836</v>
      </c>
      <c r="AK440" s="31">
        <f t="shared" si="286"/>
        <v>89.939688703001281</v>
      </c>
      <c r="AL440" s="32">
        <f t="shared" si="287"/>
        <v>-29.189434523079292</v>
      </c>
      <c r="AM440" s="31">
        <f t="shared" si="288"/>
        <v>-88.010526404139725</v>
      </c>
      <c r="AN440" s="31">
        <f t="shared" si="289"/>
        <v>-18.322679238900761</v>
      </c>
      <c r="AO440" s="31">
        <f t="shared" si="290"/>
        <v>-88.070832474579788</v>
      </c>
      <c r="AP440" s="30">
        <f t="shared" si="271"/>
        <v>23.609121289162623</v>
      </c>
      <c r="AQ440" s="30">
        <f t="shared" si="272"/>
        <v>-27.95880017344075</v>
      </c>
      <c r="AR440" s="31">
        <f t="shared" si="291"/>
        <v>-37.664621740816095</v>
      </c>
      <c r="AS440" s="33">
        <f t="shared" si="292"/>
        <v>-184.09042890715691</v>
      </c>
      <c r="AT440" s="31">
        <f t="shared" si="293"/>
        <v>2.2815224583115506E-7</v>
      </c>
      <c r="AU440" s="31">
        <f t="shared" si="294"/>
        <v>1.313236211074334E-2</v>
      </c>
      <c r="AV440" s="32">
        <f t="shared" si="295"/>
        <v>-3.6504423381648467E-10</v>
      </c>
      <c r="AW440" s="31">
        <f t="shared" si="296"/>
        <v>-5.2529449361362203E-4</v>
      </c>
      <c r="AX440" s="34">
        <f t="shared" si="297"/>
        <v>2.2778720159733858E-7</v>
      </c>
      <c r="AY440" s="35">
        <f t="shared" si="298"/>
        <v>1.2607067617129718E-2</v>
      </c>
      <c r="AZ440" s="10">
        <f t="shared" si="299"/>
        <v>-37.664621513028891</v>
      </c>
      <c r="BA440" s="10">
        <f t="shared" si="300"/>
        <v>-184.07782183953978</v>
      </c>
      <c r="BB440" s="10">
        <f t="shared" si="301"/>
        <v>-4.0778218395397801</v>
      </c>
      <c r="BC440" s="37"/>
      <c r="BD440" s="46">
        <f t="shared" si="302"/>
        <v>-38</v>
      </c>
      <c r="BE440" s="46">
        <f t="shared" si="303"/>
        <v>-184</v>
      </c>
      <c r="BF440" s="46">
        <f t="shared" si="304"/>
        <v>-4</v>
      </c>
    </row>
    <row r="441" spans="22:58" x14ac:dyDescent="0.3">
      <c r="V441" s="29">
        <v>5.3700000000000498</v>
      </c>
      <c r="W441" s="36">
        <f t="shared" si="274"/>
        <v>2344228.8153201933</v>
      </c>
      <c r="X441" s="30">
        <f t="shared" si="273"/>
        <v>2.6066753699001226</v>
      </c>
      <c r="Y441" s="31">
        <f t="shared" si="275"/>
        <v>-62.265582544815686</v>
      </c>
      <c r="Z441" s="31">
        <f t="shared" si="276"/>
        <v>-89.955858859698935</v>
      </c>
      <c r="AA441" s="31">
        <f t="shared" si="277"/>
        <v>27.966892273516756</v>
      </c>
      <c r="AB441" s="31">
        <f t="shared" si="278"/>
        <v>-87.709693093302434</v>
      </c>
      <c r="AC441" s="31">
        <f t="shared" si="279"/>
        <v>16.895243016786388</v>
      </c>
      <c r="AD441" s="31">
        <f t="shared" si="280"/>
        <v>81.780390695243057</v>
      </c>
      <c r="AE441" s="31">
        <f t="shared" si="281"/>
        <v>-14.796771884612419</v>
      </c>
      <c r="AF441" s="31">
        <f t="shared" si="282"/>
        <v>-95.885161257758313</v>
      </c>
      <c r="AG441" s="31">
        <f t="shared" si="270"/>
        <v>92.110410468749379</v>
      </c>
      <c r="AH441" s="31">
        <f t="shared" si="283"/>
        <v>-140.9981360746917</v>
      </c>
      <c r="AI441" s="31">
        <f t="shared" si="284"/>
        <v>-89.999994892412346</v>
      </c>
      <c r="AJ441" s="31">
        <f t="shared" si="285"/>
        <v>59.754480673539867</v>
      </c>
      <c r="AK441" s="31">
        <f t="shared" si="286"/>
        <v>89.94106155474897</v>
      </c>
      <c r="AL441" s="32">
        <f t="shared" si="287"/>
        <v>-29.389198944011994</v>
      </c>
      <c r="AM441" s="31">
        <f t="shared" si="288"/>
        <v>-88.055777192613675</v>
      </c>
      <c r="AN441" s="31">
        <f t="shared" si="289"/>
        <v>-18.522443876414449</v>
      </c>
      <c r="AO441" s="31">
        <f t="shared" si="290"/>
        <v>-88.114710530277051</v>
      </c>
      <c r="AP441" s="30">
        <f t="shared" si="271"/>
        <v>23.609121289162623</v>
      </c>
      <c r="AQ441" s="30">
        <f t="shared" si="272"/>
        <v>-27.95880017344075</v>
      </c>
      <c r="AR441" s="31">
        <f t="shared" si="291"/>
        <v>-37.668894645304995</v>
      </c>
      <c r="AS441" s="33">
        <f t="shared" si="292"/>
        <v>-183.99987178803536</v>
      </c>
      <c r="AT441" s="31">
        <f t="shared" si="293"/>
        <v>2.3890473016138022E-7</v>
      </c>
      <c r="AU441" s="31">
        <f t="shared" si="294"/>
        <v>1.343825410892658E-2</v>
      </c>
      <c r="AV441" s="32">
        <f t="shared" si="295"/>
        <v>-3.8224783582053532E-10</v>
      </c>
      <c r="AW441" s="31">
        <f t="shared" si="296"/>
        <v>-5.3753017419777701E-4</v>
      </c>
      <c r="AX441" s="34">
        <f t="shared" si="297"/>
        <v>2.3852248232555971E-7</v>
      </c>
      <c r="AY441" s="35">
        <f t="shared" si="298"/>
        <v>1.2900723934728802E-2</v>
      </c>
      <c r="AZ441" s="10">
        <f t="shared" si="299"/>
        <v>-37.668894406782513</v>
      </c>
      <c r="BA441" s="10">
        <f t="shared" si="300"/>
        <v>-183.98697106410063</v>
      </c>
      <c r="BB441" s="10">
        <f t="shared" si="301"/>
        <v>-3.9869710641006293</v>
      </c>
      <c r="BC441" s="48"/>
      <c r="BD441" s="46">
        <f t="shared" si="302"/>
        <v>-38</v>
      </c>
      <c r="BE441" s="46">
        <f t="shared" si="303"/>
        <v>-184</v>
      </c>
      <c r="BF441" s="46">
        <f t="shared" si="304"/>
        <v>-4</v>
      </c>
    </row>
    <row r="442" spans="22:58" x14ac:dyDescent="0.3">
      <c r="V442" s="29">
        <v>5.3800000000000496</v>
      </c>
      <c r="W442" s="38">
        <f t="shared" si="274"/>
        <v>2398832.9190197675</v>
      </c>
      <c r="X442" s="30">
        <f t="shared" si="273"/>
        <v>2.6066753699001226</v>
      </c>
      <c r="Y442" s="31">
        <f t="shared" si="275"/>
        <v>-62.465582428801767</v>
      </c>
      <c r="Z442" s="31">
        <f t="shared" si="276"/>
        <v>-89.956863634338248</v>
      </c>
      <c r="AA442" s="31">
        <f t="shared" si="277"/>
        <v>28.166580100937551</v>
      </c>
      <c r="AB442" s="31">
        <f t="shared" si="278"/>
        <v>-87.761773204627559</v>
      </c>
      <c r="AC442" s="31">
        <f t="shared" si="279"/>
        <v>17.091245926954088</v>
      </c>
      <c r="AD442" s="31">
        <f t="shared" si="280"/>
        <v>81.965020557585532</v>
      </c>
      <c r="AE442" s="31">
        <f t="shared" si="281"/>
        <v>-14.601081031010004</v>
      </c>
      <c r="AF442" s="31">
        <f t="shared" si="282"/>
        <v>-95.753616281380275</v>
      </c>
      <c r="AG442" s="31">
        <f t="shared" si="270"/>
        <v>92.110410468749379</v>
      </c>
      <c r="AH442" s="31">
        <f t="shared" si="283"/>
        <v>-141.19813607469169</v>
      </c>
      <c r="AI442" s="31">
        <f t="shared" si="284"/>
        <v>-89.999995008675242</v>
      </c>
      <c r="AJ442" s="31">
        <f t="shared" si="285"/>
        <v>59.954480466706634</v>
      </c>
      <c r="AK442" s="31">
        <f t="shared" si="286"/>
        <v>89.942403156641078</v>
      </c>
      <c r="AL442" s="32">
        <f t="shared" si="287"/>
        <v>-29.588973955819672</v>
      </c>
      <c r="AM442" s="31">
        <f t="shared" si="288"/>
        <v>-88.100000292038871</v>
      </c>
      <c r="AN442" s="31">
        <f t="shared" si="289"/>
        <v>-18.722219095055348</v>
      </c>
      <c r="AO442" s="31">
        <f t="shared" si="290"/>
        <v>-88.157592144073035</v>
      </c>
      <c r="AP442" s="30">
        <f t="shared" si="271"/>
        <v>23.609121289162623</v>
      </c>
      <c r="AQ442" s="30">
        <f t="shared" si="272"/>
        <v>-27.95880017344075</v>
      </c>
      <c r="AR442" s="31">
        <f t="shared" si="291"/>
        <v>-37.672979010343475</v>
      </c>
      <c r="AS442" s="33">
        <f t="shared" si="292"/>
        <v>-183.91120842545331</v>
      </c>
      <c r="AT442" s="31">
        <f t="shared" si="293"/>
        <v>2.5016396276142342E-7</v>
      </c>
      <c r="AU442" s="31">
        <f t="shared" si="294"/>
        <v>1.375127124626907E-2</v>
      </c>
      <c r="AV442" s="32">
        <f t="shared" si="295"/>
        <v>-4.0026147289656214E-10</v>
      </c>
      <c r="AW442" s="31">
        <f t="shared" si="296"/>
        <v>-5.5005086039527766E-4</v>
      </c>
      <c r="AX442" s="34">
        <f t="shared" si="297"/>
        <v>2.4976370128852686E-7</v>
      </c>
      <c r="AY442" s="35">
        <f t="shared" si="298"/>
        <v>1.3201220385873793E-2</v>
      </c>
      <c r="AZ442" s="10">
        <f t="shared" si="299"/>
        <v>-37.672978760579774</v>
      </c>
      <c r="BA442" s="10">
        <f t="shared" si="300"/>
        <v>-183.89800720506744</v>
      </c>
      <c r="BB442" s="10">
        <f t="shared" si="301"/>
        <v>-3.8980072050674437</v>
      </c>
      <c r="BC442" s="37"/>
      <c r="BD442" s="46">
        <f t="shared" si="302"/>
        <v>-38</v>
      </c>
      <c r="BE442" s="46">
        <f t="shared" si="303"/>
        <v>-184</v>
      </c>
      <c r="BF442" s="46">
        <f t="shared" si="304"/>
        <v>-4</v>
      </c>
    </row>
    <row r="443" spans="22:58" x14ac:dyDescent="0.3">
      <c r="V443" s="29">
        <v>5.3900000000000503</v>
      </c>
      <c r="W443" s="38">
        <f t="shared" si="274"/>
        <v>2454708.9156853179</v>
      </c>
      <c r="X443" s="30">
        <f t="shared" si="273"/>
        <v>2.6066753699001226</v>
      </c>
      <c r="Y443" s="31">
        <f t="shared" si="275"/>
        <v>-62.665582318009342</v>
      </c>
      <c r="Z443" s="31">
        <f t="shared" si="276"/>
        <v>-89.957845537540123</v>
      </c>
      <c r="AA443" s="31">
        <f t="shared" si="277"/>
        <v>28.366281957490482</v>
      </c>
      <c r="AB443" s="31">
        <f t="shared" si="278"/>
        <v>-87.812671403819508</v>
      </c>
      <c r="AC443" s="31">
        <f t="shared" si="279"/>
        <v>17.287425298584832</v>
      </c>
      <c r="AD443" s="31">
        <f t="shared" si="280"/>
        <v>82.145610183869849</v>
      </c>
      <c r="AE443" s="31">
        <f t="shared" si="281"/>
        <v>-14.405199692033904</v>
      </c>
      <c r="AF443" s="31">
        <f t="shared" si="282"/>
        <v>-95.624906757489782</v>
      </c>
      <c r="AG443" s="31">
        <f t="shared" si="270"/>
        <v>92.110410468749379</v>
      </c>
      <c r="AH443" s="31">
        <f t="shared" si="283"/>
        <v>-141.39813607469171</v>
      </c>
      <c r="AI443" s="31">
        <f t="shared" si="284"/>
        <v>-89.999995122291665</v>
      </c>
      <c r="AJ443" s="31">
        <f t="shared" si="285"/>
        <v>60.154480269182436</v>
      </c>
      <c r="AK443" s="31">
        <f t="shared" si="286"/>
        <v>89.943714220006768</v>
      </c>
      <c r="AL443" s="32">
        <f t="shared" si="287"/>
        <v>-29.788759082882986</v>
      </c>
      <c r="AM443" s="31">
        <f t="shared" si="288"/>
        <v>-88.143218939205582</v>
      </c>
      <c r="AN443" s="31">
        <f t="shared" si="289"/>
        <v>-18.922004419642878</v>
      </c>
      <c r="AO443" s="31">
        <f t="shared" si="290"/>
        <v>-88.199499841490479</v>
      </c>
      <c r="AP443" s="30">
        <f t="shared" si="271"/>
        <v>23.609121289162623</v>
      </c>
      <c r="AQ443" s="30">
        <f t="shared" si="272"/>
        <v>-27.95880017344075</v>
      </c>
      <c r="AR443" s="31">
        <f t="shared" si="291"/>
        <v>-37.676882995954905</v>
      </c>
      <c r="AS443" s="33">
        <f t="shared" si="292"/>
        <v>-183.82440659898026</v>
      </c>
      <c r="AT443" s="31">
        <f t="shared" si="293"/>
        <v>2.6195382616263037E-7</v>
      </c>
      <c r="AU443" s="31">
        <f t="shared" si="294"/>
        <v>1.4071579488525547E-2</v>
      </c>
      <c r="AV443" s="32">
        <f t="shared" si="295"/>
        <v>-4.1912757545310052E-10</v>
      </c>
      <c r="AW443" s="31">
        <f t="shared" si="296"/>
        <v>-5.6286319083967298E-4</v>
      </c>
      <c r="AX443" s="34">
        <f t="shared" si="297"/>
        <v>2.6153469858717725E-7</v>
      </c>
      <c r="AY443" s="35">
        <f t="shared" si="298"/>
        <v>1.3508716297685875E-2</v>
      </c>
      <c r="AZ443" s="10">
        <f t="shared" si="299"/>
        <v>-37.676882734420204</v>
      </c>
      <c r="BA443" s="10">
        <f t="shared" si="300"/>
        <v>-183.81089788268258</v>
      </c>
      <c r="BB443" s="10">
        <f t="shared" si="301"/>
        <v>-3.8108978826825819</v>
      </c>
      <c r="BC443" s="37"/>
      <c r="BD443" s="46">
        <f t="shared" si="302"/>
        <v>-38</v>
      </c>
      <c r="BE443" s="46">
        <f t="shared" si="303"/>
        <v>-184</v>
      </c>
      <c r="BF443" s="46">
        <f t="shared" si="304"/>
        <v>-4</v>
      </c>
    </row>
    <row r="444" spans="22:58" x14ac:dyDescent="0.3">
      <c r="V444" s="29">
        <v>5.4000000000000501</v>
      </c>
      <c r="W444" s="36">
        <f t="shared" si="274"/>
        <v>2511886.4315098748</v>
      </c>
      <c r="X444" s="30">
        <f t="shared" si="273"/>
        <v>2.6066753699001226</v>
      </c>
      <c r="Y444" s="31">
        <f t="shared" si="275"/>
        <v>-62.865582212203378</v>
      </c>
      <c r="Z444" s="31">
        <f t="shared" si="276"/>
        <v>-89.958805089920276</v>
      </c>
      <c r="AA444" s="31">
        <f t="shared" si="277"/>
        <v>28.565997213601165</v>
      </c>
      <c r="AB444" s="31">
        <f t="shared" si="278"/>
        <v>-87.862414356263344</v>
      </c>
      <c r="AC444" s="31">
        <f t="shared" si="279"/>
        <v>17.483773486517922</v>
      </c>
      <c r="AD444" s="31">
        <f t="shared" si="280"/>
        <v>82.322240965220885</v>
      </c>
      <c r="AE444" s="31">
        <f t="shared" si="281"/>
        <v>-14.209136142184168</v>
      </c>
      <c r="AF444" s="31">
        <f t="shared" si="282"/>
        <v>-95.498978480962734</v>
      </c>
      <c r="AG444" s="31">
        <f t="shared" si="270"/>
        <v>92.110410468749379</v>
      </c>
      <c r="AH444" s="31">
        <f t="shared" si="283"/>
        <v>-141.59813607469172</v>
      </c>
      <c r="AI444" s="31">
        <f t="shared" si="284"/>
        <v>-89.999995233321854</v>
      </c>
      <c r="AJ444" s="31">
        <f t="shared" si="285"/>
        <v>60.354480080548278</v>
      </c>
      <c r="AK444" s="31">
        <f t="shared" si="286"/>
        <v>89.944995439983714</v>
      </c>
      <c r="AL444" s="32">
        <f t="shared" si="287"/>
        <v>-29.988553870896865</v>
      </c>
      <c r="AM444" s="31">
        <f t="shared" si="288"/>
        <v>-88.185455852375739</v>
      </c>
      <c r="AN444" s="31">
        <f t="shared" si="289"/>
        <v>-19.121799396290932</v>
      </c>
      <c r="AO444" s="31">
        <f t="shared" si="290"/>
        <v>-88.24045564571388</v>
      </c>
      <c r="AP444" s="30">
        <f t="shared" si="271"/>
        <v>23.609121289162623</v>
      </c>
      <c r="AQ444" s="30">
        <f t="shared" si="272"/>
        <v>-27.95880017344075</v>
      </c>
      <c r="AR444" s="31">
        <f t="shared" si="291"/>
        <v>-37.68061442275323</v>
      </c>
      <c r="AS444" s="33">
        <f t="shared" si="292"/>
        <v>-183.7394341266766</v>
      </c>
      <c r="AT444" s="31">
        <f t="shared" si="293"/>
        <v>2.7429932923056826E-7</v>
      </c>
      <c r="AU444" s="31">
        <f t="shared" si="294"/>
        <v>1.4399348667285655E-2</v>
      </c>
      <c r="AV444" s="32">
        <f t="shared" si="295"/>
        <v>-4.3887893062402048E-10</v>
      </c>
      <c r="AW444" s="31">
        <f t="shared" si="296"/>
        <v>-5.7597395879814897E-4</v>
      </c>
      <c r="AX444" s="34">
        <f t="shared" si="297"/>
        <v>2.7386045029994425E-7</v>
      </c>
      <c r="AY444" s="35">
        <f t="shared" si="298"/>
        <v>1.3823374708487506E-2</v>
      </c>
      <c r="AZ444" s="10">
        <f t="shared" si="299"/>
        <v>-37.680614148892779</v>
      </c>
      <c r="BA444" s="10">
        <f t="shared" si="300"/>
        <v>-183.72561075196811</v>
      </c>
      <c r="BB444" s="10">
        <f t="shared" si="301"/>
        <v>-3.7256107519681052</v>
      </c>
      <c r="BC444" s="48"/>
      <c r="BD444" s="46">
        <f t="shared" si="302"/>
        <v>-38</v>
      </c>
      <c r="BE444" s="46">
        <f t="shared" si="303"/>
        <v>-184</v>
      </c>
      <c r="BF444" s="46">
        <f t="shared" si="304"/>
        <v>-4</v>
      </c>
    </row>
    <row r="445" spans="22:58" x14ac:dyDescent="0.3">
      <c r="V445" s="29">
        <v>5.4100000000000499</v>
      </c>
      <c r="W445" s="38">
        <f t="shared" si="274"/>
        <v>2570395.7827691603</v>
      </c>
      <c r="X445" s="30">
        <f t="shared" si="273"/>
        <v>2.6066753699001226</v>
      </c>
      <c r="Y445" s="31">
        <f t="shared" si="275"/>
        <v>-63.065582111159443</v>
      </c>
      <c r="Z445" s="31">
        <f t="shared" si="276"/>
        <v>-89.959742800243959</v>
      </c>
      <c r="AA445" s="31">
        <f t="shared" si="277"/>
        <v>28.765725267869144</v>
      </c>
      <c r="AB445" s="31">
        <f t="shared" si="278"/>
        <v>-87.911028136216203</v>
      </c>
      <c r="AC445" s="31">
        <f t="shared" si="279"/>
        <v>17.680283164256792</v>
      </c>
      <c r="AD445" s="31">
        <f t="shared" si="280"/>
        <v>82.494993117533824</v>
      </c>
      <c r="AE445" s="31">
        <f t="shared" si="281"/>
        <v>-14.012898309133384</v>
      </c>
      <c r="AF445" s="31">
        <f t="shared" si="282"/>
        <v>-95.375777818926338</v>
      </c>
      <c r="AG445" s="31">
        <f t="shared" si="270"/>
        <v>92.110410468749379</v>
      </c>
      <c r="AH445" s="31">
        <f t="shared" si="283"/>
        <v>-141.79813607469168</v>
      </c>
      <c r="AI445" s="31">
        <f t="shared" si="284"/>
        <v>-89.9999953418247</v>
      </c>
      <c r="AJ445" s="31">
        <f t="shared" si="285"/>
        <v>60.554479900404019</v>
      </c>
      <c r="AK445" s="31">
        <f t="shared" si="286"/>
        <v>89.946247495886581</v>
      </c>
      <c r="AL445" s="32">
        <f t="shared" si="287"/>
        <v>-30.188357885919292</v>
      </c>
      <c r="AM445" s="31">
        <f t="shared" si="288"/>
        <v>-88.226733242394246</v>
      </c>
      <c r="AN445" s="31">
        <f t="shared" si="289"/>
        <v>-19.321603591457578</v>
      </c>
      <c r="AO445" s="31">
        <f t="shared" si="290"/>
        <v>-88.280481088332365</v>
      </c>
      <c r="AP445" s="30">
        <f t="shared" si="271"/>
        <v>23.609121289162623</v>
      </c>
      <c r="AQ445" s="30">
        <f t="shared" si="272"/>
        <v>-27.95880017344075</v>
      </c>
      <c r="AR445" s="31">
        <f t="shared" si="291"/>
        <v>-37.684180784869092</v>
      </c>
      <c r="AS445" s="33">
        <f t="shared" si="292"/>
        <v>-183.65625890725869</v>
      </c>
      <c r="AT445" s="31">
        <f t="shared" si="293"/>
        <v>2.8722665923868352E-7</v>
      </c>
      <c r="AU445" s="31">
        <f t="shared" si="294"/>
        <v>1.4734752570020642E-2</v>
      </c>
      <c r="AV445" s="32">
        <f t="shared" si="295"/>
        <v>-4.5956375478265828E-10</v>
      </c>
      <c r="AW445" s="31">
        <f t="shared" si="296"/>
        <v>-5.8939011577341285E-4</v>
      </c>
      <c r="AX445" s="34">
        <f t="shared" si="297"/>
        <v>2.8676709548390089E-7</v>
      </c>
      <c r="AY445" s="35">
        <f t="shared" si="298"/>
        <v>1.414536245424723E-2</v>
      </c>
      <c r="AZ445" s="10">
        <f t="shared" si="299"/>
        <v>-37.684180498101995</v>
      </c>
      <c r="BA445" s="10">
        <f t="shared" si="300"/>
        <v>-183.64211354480443</v>
      </c>
      <c r="BB445" s="10">
        <f t="shared" si="301"/>
        <v>-3.6421135448044311</v>
      </c>
      <c r="BC445" s="37"/>
      <c r="BD445" s="46">
        <f t="shared" si="302"/>
        <v>-38</v>
      </c>
      <c r="BE445" s="46">
        <f t="shared" si="303"/>
        <v>-184</v>
      </c>
      <c r="BF445" s="46">
        <f t="shared" si="304"/>
        <v>-4</v>
      </c>
    </row>
    <row r="446" spans="22:58" x14ac:dyDescent="0.3">
      <c r="V446" s="29">
        <v>5.4200000000000497</v>
      </c>
      <c r="W446" s="38">
        <f t="shared" si="274"/>
        <v>2630267.991895685</v>
      </c>
      <c r="X446" s="30">
        <f t="shared" si="273"/>
        <v>2.6066753699001226</v>
      </c>
      <c r="Y446" s="31">
        <f t="shared" si="275"/>
        <v>-63.265582014663252</v>
      </c>
      <c r="Z446" s="31">
        <f t="shared" si="276"/>
        <v>-89.96065916569556</v>
      </c>
      <c r="AA446" s="31">
        <f t="shared" si="277"/>
        <v>28.965465545814041</v>
      </c>
      <c r="AB446" s="31">
        <f t="shared" si="278"/>
        <v>-87.95853823921054</v>
      </c>
      <c r="AC446" s="31">
        <f t="shared" si="279"/>
        <v>17.876947311775577</v>
      </c>
      <c r="AD446" s="31">
        <f t="shared" si="280"/>
        <v>82.663945666010662</v>
      </c>
      <c r="AE446" s="31">
        <f t="shared" si="281"/>
        <v>-13.81649378717351</v>
      </c>
      <c r="AF446" s="31">
        <f t="shared" si="282"/>
        <v>-95.255251738895439</v>
      </c>
      <c r="AG446" s="31">
        <f t="shared" si="270"/>
        <v>92.110410468749379</v>
      </c>
      <c r="AH446" s="31">
        <f t="shared" si="283"/>
        <v>-141.9981360746917</v>
      </c>
      <c r="AI446" s="31">
        <f t="shared" si="284"/>
        <v>-89.999995447857714</v>
      </c>
      <c r="AJ446" s="31">
        <f t="shared" si="285"/>
        <v>60.754479728367599</v>
      </c>
      <c r="AK446" s="31">
        <f t="shared" si="286"/>
        <v>89.947471051567192</v>
      </c>
      <c r="AL446" s="32">
        <f t="shared" si="287"/>
        <v>-30.388170713462266</v>
      </c>
      <c r="AM446" s="31">
        <f t="shared" si="288"/>
        <v>-88.267072823593253</v>
      </c>
      <c r="AN446" s="31">
        <f t="shared" si="289"/>
        <v>-19.521416591036989</v>
      </c>
      <c r="AO446" s="31">
        <f t="shared" si="290"/>
        <v>-88.319597219883775</v>
      </c>
      <c r="AP446" s="30">
        <f t="shared" si="271"/>
        <v>23.609121289162623</v>
      </c>
      <c r="AQ446" s="30">
        <f t="shared" si="272"/>
        <v>-27.95880017344075</v>
      </c>
      <c r="AR446" s="31">
        <f t="shared" si="291"/>
        <v>-37.687589262488622</v>
      </c>
      <c r="AS446" s="33">
        <f t="shared" si="292"/>
        <v>-183.57484895877923</v>
      </c>
      <c r="AT446" s="31">
        <f t="shared" si="293"/>
        <v>3.0076323394195811E-7</v>
      </c>
      <c r="AU446" s="31">
        <f t="shared" si="294"/>
        <v>1.5077969032227384E-2</v>
      </c>
      <c r="AV446" s="32">
        <f t="shared" si="295"/>
        <v>-4.8122254968261815E-10</v>
      </c>
      <c r="AW446" s="31">
        <f t="shared" si="296"/>
        <v>-6.0311877518947309E-4</v>
      </c>
      <c r="AX446" s="34">
        <f t="shared" si="297"/>
        <v>3.0028201139227549E-7</v>
      </c>
      <c r="AY446" s="35">
        <f t="shared" si="298"/>
        <v>1.4474850257037911E-2</v>
      </c>
      <c r="AZ446" s="10">
        <f t="shared" si="299"/>
        <v>-37.687588962206611</v>
      </c>
      <c r="BA446" s="10">
        <f t="shared" si="300"/>
        <v>-183.56037410852218</v>
      </c>
      <c r="BB446" s="10">
        <f t="shared" si="301"/>
        <v>-3.5603741085221827</v>
      </c>
      <c r="BC446" s="37"/>
      <c r="BD446" s="46">
        <f t="shared" si="302"/>
        <v>-38</v>
      </c>
      <c r="BE446" s="46">
        <f t="shared" si="303"/>
        <v>-184</v>
      </c>
      <c r="BF446" s="46">
        <f t="shared" si="304"/>
        <v>-4</v>
      </c>
    </row>
    <row r="447" spans="22:58" x14ac:dyDescent="0.3">
      <c r="V447" s="29">
        <v>5.4300000000000503</v>
      </c>
      <c r="W447" s="36">
        <f t="shared" si="274"/>
        <v>2691534.8039272306</v>
      </c>
      <c r="X447" s="30">
        <f t="shared" si="273"/>
        <v>2.6066753699001226</v>
      </c>
      <c r="Y447" s="31">
        <f t="shared" si="275"/>
        <v>-63.465581922510125</v>
      </c>
      <c r="Z447" s="31">
        <f t="shared" si="276"/>
        <v>-89.961554672142327</v>
      </c>
      <c r="AA447" s="31">
        <f t="shared" si="277"/>
        <v>29.165217498676817</v>
      </c>
      <c r="AB447" s="31">
        <f t="shared" si="278"/>
        <v>-88.004969594244542</v>
      </c>
      <c r="AC447" s="31">
        <f t="shared" si="279"/>
        <v>18.073759203696365</v>
      </c>
      <c r="AD447" s="31">
        <f t="shared" si="280"/>
        <v>82.829176432552885</v>
      </c>
      <c r="AE447" s="31">
        <f t="shared" si="281"/>
        <v>-13.619929850236819</v>
      </c>
      <c r="AF447" s="31">
        <f t="shared" si="282"/>
        <v>-95.137347833833985</v>
      </c>
      <c r="AG447" s="31">
        <f t="shared" si="270"/>
        <v>92.110410468749379</v>
      </c>
      <c r="AH447" s="31">
        <f t="shared" si="283"/>
        <v>-142.19813607469172</v>
      </c>
      <c r="AI447" s="31">
        <f t="shared" si="284"/>
        <v>-89.999995551477113</v>
      </c>
      <c r="AJ447" s="31">
        <f t="shared" si="285"/>
        <v>60.954479564074113</v>
      </c>
      <c r="AK447" s="31">
        <f t="shared" si="286"/>
        <v>89.948666755766482</v>
      </c>
      <c r="AL447" s="32">
        <f t="shared" si="287"/>
        <v>-30.587991957622862</v>
      </c>
      <c r="AM447" s="31">
        <f t="shared" si="288"/>
        <v>-88.306495824491037</v>
      </c>
      <c r="AN447" s="31">
        <f t="shared" si="289"/>
        <v>-19.721237999491088</v>
      </c>
      <c r="AO447" s="31">
        <f t="shared" si="290"/>
        <v>-88.357824620201669</v>
      </c>
      <c r="AP447" s="30">
        <f t="shared" si="271"/>
        <v>23.609121289162623</v>
      </c>
      <c r="AQ447" s="30">
        <f t="shared" si="272"/>
        <v>-27.95880017344075</v>
      </c>
      <c r="AR447" s="31">
        <f t="shared" si="291"/>
        <v>-37.690846734006037</v>
      </c>
      <c r="AS447" s="33">
        <f t="shared" si="292"/>
        <v>-183.49517245403564</v>
      </c>
      <c r="AT447" s="31">
        <f t="shared" si="293"/>
        <v>3.1493776715114661E-7</v>
      </c>
      <c r="AU447" s="31">
        <f t="shared" si="294"/>
        <v>1.542918003171858E-2</v>
      </c>
      <c r="AV447" s="32">
        <f t="shared" si="295"/>
        <v>-5.038996743873711E-10</v>
      </c>
      <c r="AW447" s="31">
        <f t="shared" si="296"/>
        <v>-6.1716721616326606E-4</v>
      </c>
      <c r="AX447" s="34">
        <f t="shared" si="297"/>
        <v>3.1443386747675926E-7</v>
      </c>
      <c r="AY447" s="35">
        <f t="shared" si="298"/>
        <v>1.4812012815555314E-2</v>
      </c>
      <c r="AZ447" s="10">
        <f t="shared" si="299"/>
        <v>-37.690846419572168</v>
      </c>
      <c r="BA447" s="10">
        <f t="shared" si="300"/>
        <v>-183.48036044122009</v>
      </c>
      <c r="BB447" s="10">
        <f t="shared" si="301"/>
        <v>-3.4803604412200855</v>
      </c>
      <c r="BC447" s="48"/>
      <c r="BD447" s="46">
        <f t="shared" si="302"/>
        <v>-38</v>
      </c>
      <c r="BE447" s="46">
        <f t="shared" si="303"/>
        <v>-183</v>
      </c>
      <c r="BF447" s="46">
        <f t="shared" si="304"/>
        <v>-3</v>
      </c>
    </row>
    <row r="448" spans="22:58" x14ac:dyDescent="0.3">
      <c r="V448" s="29">
        <v>5.4400000000000501</v>
      </c>
      <c r="W448" s="38">
        <f t="shared" si="274"/>
        <v>2754228.703338488</v>
      </c>
      <c r="X448" s="30">
        <f t="shared" si="273"/>
        <v>2.6066753699001226</v>
      </c>
      <c r="Y448" s="31">
        <f t="shared" si="275"/>
        <v>-63.665581834504543</v>
      </c>
      <c r="Z448" s="31">
        <f t="shared" si="276"/>
        <v>-89.962429794391866</v>
      </c>
      <c r="AA448" s="31">
        <f t="shared" si="277"/>
        <v>29.364980602273931</v>
      </c>
      <c r="AB448" s="31">
        <f t="shared" si="278"/>
        <v>-88.050346575760287</v>
      </c>
      <c r="AC448" s="31">
        <f t="shared" si="279"/>
        <v>18.270712397834892</v>
      </c>
      <c r="AD448" s="31">
        <f t="shared" si="280"/>
        <v>82.990762025810398</v>
      </c>
      <c r="AE448" s="31">
        <f t="shared" si="281"/>
        <v>-13.423213464495596</v>
      </c>
      <c r="AF448" s="31">
        <f t="shared" si="282"/>
        <v>-95.022014344341756</v>
      </c>
      <c r="AG448" s="31">
        <f t="shared" si="270"/>
        <v>92.110410468749379</v>
      </c>
      <c r="AH448" s="31">
        <f t="shared" si="283"/>
        <v>-142.39813607469171</v>
      </c>
      <c r="AI448" s="31">
        <f t="shared" si="284"/>
        <v>-89.999995652737866</v>
      </c>
      <c r="AJ448" s="31">
        <f t="shared" si="285"/>
        <v>61.154479407175018</v>
      </c>
      <c r="AK448" s="31">
        <f t="shared" si="286"/>
        <v>89.949835242458477</v>
      </c>
      <c r="AL448" s="32">
        <f t="shared" si="287"/>
        <v>-30.787821240252889</v>
      </c>
      <c r="AM448" s="31">
        <f t="shared" si="288"/>
        <v>-88.345022998287419</v>
      </c>
      <c r="AN448" s="31">
        <f t="shared" si="289"/>
        <v>-19.921067439020199</v>
      </c>
      <c r="AO448" s="31">
        <f t="shared" si="290"/>
        <v>-88.395183408566808</v>
      </c>
      <c r="AP448" s="30">
        <f t="shared" si="271"/>
        <v>23.609121289162623</v>
      </c>
      <c r="AQ448" s="30">
        <f t="shared" si="272"/>
        <v>-27.95880017344075</v>
      </c>
      <c r="AR448" s="31">
        <f t="shared" si="291"/>
        <v>-37.693959787793922</v>
      </c>
      <c r="AS448" s="33">
        <f t="shared" si="292"/>
        <v>-183.41719775290858</v>
      </c>
      <c r="AT448" s="31">
        <f t="shared" si="293"/>
        <v>3.2978032659239128E-7</v>
      </c>
      <c r="AU448" s="31">
        <f t="shared" si="294"/>
        <v>1.5788571785109288E-2</v>
      </c>
      <c r="AV448" s="32">
        <f t="shared" si="295"/>
        <v>-5.2764913123505581E-10</v>
      </c>
      <c r="AW448" s="31">
        <f t="shared" si="296"/>
        <v>-6.315428873641403E-4</v>
      </c>
      <c r="AX448" s="34">
        <f t="shared" si="297"/>
        <v>3.2925267746115622E-7</v>
      </c>
      <c r="AY448" s="35">
        <f t="shared" si="298"/>
        <v>1.5157028897745147E-2</v>
      </c>
      <c r="AZ448" s="10">
        <f t="shared" si="299"/>
        <v>-37.693959458541244</v>
      </c>
      <c r="BA448" s="10">
        <f t="shared" si="300"/>
        <v>-183.40204072401085</v>
      </c>
      <c r="BB448" s="10">
        <f t="shared" si="301"/>
        <v>-3.4020407240108455</v>
      </c>
      <c r="BC448" s="37"/>
      <c r="BD448" s="46">
        <f t="shared" si="302"/>
        <v>-38</v>
      </c>
      <c r="BE448" s="46">
        <f t="shared" si="303"/>
        <v>-183</v>
      </c>
      <c r="BF448" s="46">
        <f t="shared" si="304"/>
        <v>-3</v>
      </c>
    </row>
    <row r="449" spans="22:58" x14ac:dyDescent="0.3">
      <c r="V449" s="29">
        <v>5.4500000000000499</v>
      </c>
      <c r="W449" s="38">
        <f t="shared" si="274"/>
        <v>2818382.9312647828</v>
      </c>
      <c r="X449" s="30">
        <f t="shared" si="273"/>
        <v>2.6066753699001226</v>
      </c>
      <c r="Y449" s="31">
        <f t="shared" si="275"/>
        <v>-63.865581750459874</v>
      </c>
      <c r="Z449" s="31">
        <f t="shared" si="276"/>
        <v>-89.963284996443932</v>
      </c>
      <c r="AA449" s="31">
        <f t="shared" si="277"/>
        <v>29.564754355902089</v>
      </c>
      <c r="AB449" s="31">
        <f t="shared" si="278"/>
        <v>-88.094693015409902</v>
      </c>
      <c r="AC449" s="31">
        <f t="shared" si="279"/>
        <v>18.467800724111385</v>
      </c>
      <c r="AD449" s="31">
        <f t="shared" si="280"/>
        <v>83.148777833697167</v>
      </c>
      <c r="AE449" s="31">
        <f t="shared" si="281"/>
        <v>-13.226351300546277</v>
      </c>
      <c r="AF449" s="31">
        <f t="shared" si="282"/>
        <v>-94.909200178156667</v>
      </c>
      <c r="AG449" s="31">
        <f t="shared" si="270"/>
        <v>92.110410468749379</v>
      </c>
      <c r="AH449" s="31">
        <f t="shared" si="283"/>
        <v>-142.59813607469169</v>
      </c>
      <c r="AI449" s="31">
        <f t="shared" si="284"/>
        <v>-89.999995751693632</v>
      </c>
      <c r="AJ449" s="31">
        <f t="shared" si="285"/>
        <v>61.354479257337545</v>
      </c>
      <c r="AK449" s="31">
        <f t="shared" si="286"/>
        <v>89.95097713118642</v>
      </c>
      <c r="AL449" s="32">
        <f t="shared" si="287"/>
        <v>-30.987658200165534</v>
      </c>
      <c r="AM449" s="31">
        <f t="shared" si="288"/>
        <v>-88.382674633157563</v>
      </c>
      <c r="AN449" s="31">
        <f t="shared" si="289"/>
        <v>-20.120904548770305</v>
      </c>
      <c r="AO449" s="31">
        <f t="shared" si="290"/>
        <v>-88.431693253664776</v>
      </c>
      <c r="AP449" s="30">
        <f t="shared" si="271"/>
        <v>23.609121289162623</v>
      </c>
      <c r="AQ449" s="30">
        <f t="shared" si="272"/>
        <v>-27.95880017344075</v>
      </c>
      <c r="AR449" s="31">
        <f t="shared" si="291"/>
        <v>-37.696934733594709</v>
      </c>
      <c r="AS449" s="33">
        <f t="shared" si="292"/>
        <v>-183.34089343182143</v>
      </c>
      <c r="AT449" s="31">
        <f t="shared" si="293"/>
        <v>3.4532239369548914E-7</v>
      </c>
      <c r="AU449" s="31">
        <f t="shared" si="294"/>
        <v>1.6156334846551112E-2</v>
      </c>
      <c r="AV449" s="32">
        <f t="shared" si="295"/>
        <v>-5.5251720794407821E-10</v>
      </c>
      <c r="AW449" s="31">
        <f t="shared" si="296"/>
        <v>-6.4625341096324483E-4</v>
      </c>
      <c r="AX449" s="34">
        <f t="shared" si="297"/>
        <v>3.4476987648754508E-7</v>
      </c>
      <c r="AY449" s="35">
        <f t="shared" si="298"/>
        <v>1.5510081435587866E-2</v>
      </c>
      <c r="AZ449" s="10">
        <f t="shared" si="299"/>
        <v>-37.696934388824836</v>
      </c>
      <c r="BA449" s="10">
        <f t="shared" si="300"/>
        <v>-183.32538335038583</v>
      </c>
      <c r="BB449" s="10">
        <f t="shared" si="301"/>
        <v>-3.3253833503858345</v>
      </c>
      <c r="BC449" s="37"/>
      <c r="BD449" s="46">
        <f t="shared" si="302"/>
        <v>-38</v>
      </c>
      <c r="BE449" s="46">
        <f t="shared" si="303"/>
        <v>-183</v>
      </c>
      <c r="BF449" s="46">
        <f t="shared" si="304"/>
        <v>-3</v>
      </c>
    </row>
    <row r="450" spans="22:58" x14ac:dyDescent="0.3">
      <c r="V450" s="29">
        <v>5.4600000000000497</v>
      </c>
      <c r="W450" s="36">
        <f t="shared" si="274"/>
        <v>2884031.5031269374</v>
      </c>
      <c r="X450" s="30">
        <f t="shared" si="273"/>
        <v>2.6066753699001226</v>
      </c>
      <c r="Y450" s="31">
        <f t="shared" si="275"/>
        <v>-64.065581670197815</v>
      </c>
      <c r="Z450" s="31">
        <f t="shared" si="276"/>
        <v>-89.964120731736443</v>
      </c>
      <c r="AA450" s="31">
        <f t="shared" si="277"/>
        <v>29.76453828129123</v>
      </c>
      <c r="AB450" s="31">
        <f t="shared" si="278"/>
        <v>-88.13803221361087</v>
      </c>
      <c r="AC450" s="31">
        <f t="shared" si="279"/>
        <v>18.665018273821929</v>
      </c>
      <c r="AD450" s="31">
        <f t="shared" si="280"/>
        <v>83.303298018193814</v>
      </c>
      <c r="AE450" s="31">
        <f t="shared" si="281"/>
        <v>-13.029349745184533</v>
      </c>
      <c r="AF450" s="31">
        <f t="shared" si="282"/>
        <v>-94.798854927153499</v>
      </c>
      <c r="AG450" s="31">
        <f t="shared" si="270"/>
        <v>92.110410468749379</v>
      </c>
      <c r="AH450" s="31">
        <f t="shared" si="283"/>
        <v>-142.79813607469168</v>
      </c>
      <c r="AI450" s="31">
        <f t="shared" si="284"/>
        <v>-89.999995848396892</v>
      </c>
      <c r="AJ450" s="31">
        <f t="shared" si="285"/>
        <v>61.554479114243847</v>
      </c>
      <c r="AK450" s="31">
        <f t="shared" si="286"/>
        <v>89.952093027391172</v>
      </c>
      <c r="AL450" s="32">
        <f t="shared" si="287"/>
        <v>-31.187502492376929</v>
      </c>
      <c r="AM450" s="31">
        <f t="shared" si="288"/>
        <v>-88.41947056234649</v>
      </c>
      <c r="AN450" s="31">
        <f t="shared" si="289"/>
        <v>-20.320748984075387</v>
      </c>
      <c r="AO450" s="31">
        <f t="shared" si="290"/>
        <v>-88.467373383352211</v>
      </c>
      <c r="AP450" s="30">
        <f t="shared" si="271"/>
        <v>23.609121289162623</v>
      </c>
      <c r="AQ450" s="30">
        <f t="shared" si="272"/>
        <v>-27.95880017344075</v>
      </c>
      <c r="AR450" s="31">
        <f t="shared" si="291"/>
        <v>-37.699777613538046</v>
      </c>
      <c r="AS450" s="33">
        <f t="shared" si="292"/>
        <v>-183.26622831050571</v>
      </c>
      <c r="AT450" s="31">
        <f t="shared" si="293"/>
        <v>3.6159693688273931E-7</v>
      </c>
      <c r="AU450" s="31">
        <f t="shared" si="294"/>
        <v>1.653266420876584E-2</v>
      </c>
      <c r="AV450" s="32">
        <f t="shared" si="295"/>
        <v>-5.785540495427122E-10</v>
      </c>
      <c r="AW450" s="31">
        <f t="shared" si="296"/>
        <v>-6.6130658667489992E-4</v>
      </c>
      <c r="AX450" s="34">
        <f t="shared" si="297"/>
        <v>3.610183828331966E-7</v>
      </c>
      <c r="AY450" s="35">
        <f t="shared" si="298"/>
        <v>1.587135762209094E-2</v>
      </c>
      <c r="AZ450" s="10">
        <f t="shared" si="299"/>
        <v>-37.699777252519667</v>
      </c>
      <c r="BA450" s="10">
        <f t="shared" si="300"/>
        <v>-183.25035695288361</v>
      </c>
      <c r="BB450" s="10">
        <f t="shared" si="301"/>
        <v>-3.2503569528836067</v>
      </c>
      <c r="BC450" s="48"/>
      <c r="BD450" s="46">
        <f t="shared" si="302"/>
        <v>-38</v>
      </c>
      <c r="BE450" s="46">
        <f t="shared" si="303"/>
        <v>-183</v>
      </c>
      <c r="BF450" s="46">
        <f t="shared" si="304"/>
        <v>-3</v>
      </c>
    </row>
    <row r="451" spans="22:58" x14ac:dyDescent="0.3">
      <c r="V451" s="29">
        <v>5.4700000000000504</v>
      </c>
      <c r="W451" s="38">
        <f t="shared" si="274"/>
        <v>2951209.2266667299</v>
      </c>
      <c r="X451" s="30">
        <f t="shared" si="273"/>
        <v>2.6066753699001226</v>
      </c>
      <c r="Y451" s="31">
        <f t="shared" si="275"/>
        <v>-64.265581593548177</v>
      </c>
      <c r="Z451" s="31">
        <f t="shared" si="276"/>
        <v>-89.964937443385921</v>
      </c>
      <c r="AA451" s="31">
        <f t="shared" si="277"/>
        <v>29.96433192160389</v>
      </c>
      <c r="AB451" s="31">
        <f t="shared" si="278"/>
        <v>-88.180386950891176</v>
      </c>
      <c r="AC451" s="31">
        <f t="shared" si="279"/>
        <v>18.862359389265858</v>
      </c>
      <c r="AD451" s="31">
        <f t="shared" si="280"/>
        <v>83.454395512267297</v>
      </c>
      <c r="AE451" s="31">
        <f t="shared" si="281"/>
        <v>-12.832214912778305</v>
      </c>
      <c r="AF451" s="31">
        <f t="shared" si="282"/>
        <v>-94.690928882009814</v>
      </c>
      <c r="AG451" s="31">
        <f t="shared" si="270"/>
        <v>92.110410468749379</v>
      </c>
      <c r="AH451" s="31">
        <f t="shared" si="283"/>
        <v>-142.99813607469167</v>
      </c>
      <c r="AI451" s="31">
        <f t="shared" si="284"/>
        <v>-89.99999594289892</v>
      </c>
      <c r="AJ451" s="31">
        <f t="shared" si="285"/>
        <v>61.754478977590459</v>
      </c>
      <c r="AK451" s="31">
        <f t="shared" si="286"/>
        <v>89.953183522732317</v>
      </c>
      <c r="AL451" s="32">
        <f t="shared" si="287"/>
        <v>-31.387353787381713</v>
      </c>
      <c r="AM451" s="31">
        <f t="shared" si="288"/>
        <v>-88.455430174066336</v>
      </c>
      <c r="AN451" s="31">
        <f t="shared" si="289"/>
        <v>-20.520600415733547</v>
      </c>
      <c r="AO451" s="31">
        <f t="shared" si="290"/>
        <v>-88.502242594232939</v>
      </c>
      <c r="AP451" s="30">
        <f t="shared" si="271"/>
        <v>23.609121289162623</v>
      </c>
      <c r="AQ451" s="30">
        <f t="shared" si="272"/>
        <v>-27.95880017344075</v>
      </c>
      <c r="AR451" s="31">
        <f t="shared" si="291"/>
        <v>-37.702494212789979</v>
      </c>
      <c r="AS451" s="33">
        <f t="shared" si="292"/>
        <v>-183.19317147624275</v>
      </c>
      <c r="AT451" s="31">
        <f t="shared" si="293"/>
        <v>3.7863847521451256E-7</v>
      </c>
      <c r="AU451" s="31">
        <f t="shared" si="294"/>
        <v>1.6917759406432753E-2</v>
      </c>
      <c r="AV451" s="32">
        <f t="shared" si="295"/>
        <v>-6.0582137298883205E-10</v>
      </c>
      <c r="AW451" s="31">
        <f t="shared" si="296"/>
        <v>-6.7671039589211517E-4</v>
      </c>
      <c r="AX451" s="34">
        <f t="shared" si="297"/>
        <v>3.7803265384152373E-7</v>
      </c>
      <c r="AY451" s="35">
        <f t="shared" si="298"/>
        <v>1.6241049010540638E-2</v>
      </c>
      <c r="AZ451" s="10">
        <f t="shared" si="299"/>
        <v>-37.702493834757327</v>
      </c>
      <c r="BA451" s="10">
        <f t="shared" si="300"/>
        <v>-183.17693042723221</v>
      </c>
      <c r="BB451" s="10">
        <f t="shared" si="301"/>
        <v>-3.1769304272322074</v>
      </c>
      <c r="BC451" s="37"/>
      <c r="BD451" s="46">
        <f t="shared" si="302"/>
        <v>-38</v>
      </c>
      <c r="BE451" s="46">
        <f t="shared" si="303"/>
        <v>-183</v>
      </c>
      <c r="BF451" s="46">
        <f t="shared" si="304"/>
        <v>-3</v>
      </c>
    </row>
    <row r="452" spans="22:58" x14ac:dyDescent="0.3">
      <c r="V452" s="29">
        <v>5.4800000000000502</v>
      </c>
      <c r="W452" s="38">
        <f t="shared" si="274"/>
        <v>3019951.7204023674</v>
      </c>
      <c r="X452" s="30">
        <f t="shared" si="273"/>
        <v>2.6066753699001226</v>
      </c>
      <c r="Y452" s="31">
        <f t="shared" si="275"/>
        <v>-64.465581520348309</v>
      </c>
      <c r="Z452" s="31">
        <f t="shared" si="276"/>
        <v>-89.965735564422346</v>
      </c>
      <c r="AA452" s="31">
        <f t="shared" si="277"/>
        <v>30.164134840478631</v>
      </c>
      <c r="AB452" s="31">
        <f t="shared" si="278"/>
        <v>-88.221779499025772</v>
      </c>
      <c r="AC452" s="31">
        <f t="shared" si="279"/>
        <v>19.059818653722999</v>
      </c>
      <c r="AD452" s="31">
        <f t="shared" si="280"/>
        <v>83.60214201874696</v>
      </c>
      <c r="AE452" s="31">
        <f t="shared" si="281"/>
        <v>-12.634952656246554</v>
      </c>
      <c r="AF452" s="31">
        <f t="shared" si="282"/>
        <v>-94.585373044701171</v>
      </c>
      <c r="AG452" s="31">
        <f t="shared" ref="AG452:AG515" si="305">DC_gain_comp</f>
        <v>92.110410468749379</v>
      </c>
      <c r="AH452" s="31">
        <f t="shared" si="283"/>
        <v>-143.19813607469169</v>
      </c>
      <c r="AI452" s="31">
        <f t="shared" si="284"/>
        <v>-89.999996035249822</v>
      </c>
      <c r="AJ452" s="31">
        <f t="shared" si="285"/>
        <v>61.954478847087458</v>
      </c>
      <c r="AK452" s="31">
        <f t="shared" si="286"/>
        <v>89.954249195401715</v>
      </c>
      <c r="AL452" s="32">
        <f t="shared" si="287"/>
        <v>-31.587211770460449</v>
      </c>
      <c r="AM452" s="31">
        <f t="shared" si="288"/>
        <v>-88.490572421198735</v>
      </c>
      <c r="AN452" s="31">
        <f t="shared" si="289"/>
        <v>-20.720458529315302</v>
      </c>
      <c r="AO452" s="31">
        <f t="shared" si="290"/>
        <v>-88.536319261046842</v>
      </c>
      <c r="AP452" s="30">
        <f t="shared" ref="AP452:AP515" si="306">-20*LOG(GmPS*Rsns)</f>
        <v>23.609121289162623</v>
      </c>
      <c r="AQ452" s="30">
        <f t="shared" ref="AQ452:AQ515" si="307">20*LOG(Vref/Vout)</f>
        <v>-27.95880017344075</v>
      </c>
      <c r="AR452" s="31">
        <f t="shared" si="291"/>
        <v>-37.705090069839983</v>
      </c>
      <c r="AS452" s="33">
        <f t="shared" si="292"/>
        <v>-183.12169230574801</v>
      </c>
      <c r="AT452" s="31">
        <f t="shared" si="293"/>
        <v>3.9648315553540071E-7</v>
      </c>
      <c r="AU452" s="31">
        <f t="shared" si="294"/>
        <v>1.7311824621983649E-2</v>
      </c>
      <c r="AV452" s="32">
        <f t="shared" si="295"/>
        <v>-6.3437318062058E-10</v>
      </c>
      <c r="AW452" s="31">
        <f t="shared" si="296"/>
        <v>-6.9247300591841862E-4</v>
      </c>
      <c r="AX452" s="34">
        <f t="shared" si="297"/>
        <v>3.9584878235478014E-7</v>
      </c>
      <c r="AY452" s="35">
        <f t="shared" si="298"/>
        <v>1.6619351616065231E-2</v>
      </c>
      <c r="AZ452" s="10">
        <f t="shared" si="299"/>
        <v>-37.705089673991203</v>
      </c>
      <c r="BA452" s="10">
        <f t="shared" si="300"/>
        <v>-183.10507295413194</v>
      </c>
      <c r="BB452" s="10">
        <f t="shared" si="301"/>
        <v>-3.1050729541319413</v>
      </c>
      <c r="BC452" s="37"/>
      <c r="BD452" s="46">
        <f t="shared" si="302"/>
        <v>-38</v>
      </c>
      <c r="BE452" s="46">
        <f t="shared" si="303"/>
        <v>-183</v>
      </c>
      <c r="BF452" s="46">
        <f t="shared" si="304"/>
        <v>-3</v>
      </c>
    </row>
    <row r="453" spans="22:58" x14ac:dyDescent="0.3">
      <c r="V453" s="29">
        <v>5.49000000000005</v>
      </c>
      <c r="W453" s="36">
        <f t="shared" si="274"/>
        <v>3090295.4325139499</v>
      </c>
      <c r="X453" s="30">
        <f t="shared" ref="X453:X516" si="308">DC_gain_power</f>
        <v>2.6066753699001226</v>
      </c>
      <c r="Y453" s="31">
        <f t="shared" si="275"/>
        <v>-64.665581450443</v>
      </c>
      <c r="Z453" s="31">
        <f t="shared" si="276"/>
        <v>-89.966515518018824</v>
      </c>
      <c r="AA453" s="31">
        <f t="shared" si="277"/>
        <v>30.36394662111606</v>
      </c>
      <c r="AB453" s="31">
        <f t="shared" si="278"/>
        <v>-88.262231631965889</v>
      </c>
      <c r="AC453" s="31">
        <f t="shared" si="279"/>
        <v>19.257390881775159</v>
      </c>
      <c r="AD453" s="31">
        <f t="shared" si="280"/>
        <v>83.746608011005947</v>
      </c>
      <c r="AE453" s="31">
        <f t="shared" si="281"/>
        <v>-12.437568577651657</v>
      </c>
      <c r="AF453" s="31">
        <f t="shared" si="282"/>
        <v>-94.482139138978766</v>
      </c>
      <c r="AG453" s="31">
        <f t="shared" si="305"/>
        <v>92.110410468749379</v>
      </c>
      <c r="AH453" s="31">
        <f t="shared" si="283"/>
        <v>-143.39813607469171</v>
      </c>
      <c r="AI453" s="31">
        <f t="shared" si="284"/>
        <v>-89.999996125498541</v>
      </c>
      <c r="AJ453" s="31">
        <f t="shared" si="285"/>
        <v>62.154478722458066</v>
      </c>
      <c r="AK453" s="31">
        <f t="shared" si="286"/>
        <v>89.955290610430211</v>
      </c>
      <c r="AL453" s="32">
        <f t="shared" si="287"/>
        <v>-31.787076141018193</v>
      </c>
      <c r="AM453" s="31">
        <f t="shared" si="288"/>
        <v>-88.524915830804815</v>
      </c>
      <c r="AN453" s="31">
        <f t="shared" si="289"/>
        <v>-20.920323024502455</v>
      </c>
      <c r="AO453" s="31">
        <f t="shared" si="290"/>
        <v>-88.569621345873145</v>
      </c>
      <c r="AP453" s="30">
        <f t="shared" si="306"/>
        <v>23.609121289162623</v>
      </c>
      <c r="AQ453" s="30">
        <f t="shared" si="307"/>
        <v>-27.95880017344075</v>
      </c>
      <c r="AR453" s="31">
        <f t="shared" si="291"/>
        <v>-37.707570486432239</v>
      </c>
      <c r="AS453" s="33">
        <f t="shared" si="292"/>
        <v>-183.05176048485191</v>
      </c>
      <c r="AT453" s="31">
        <f t="shared" si="293"/>
        <v>4.1516882962036181E-7</v>
      </c>
      <c r="AU453" s="31">
        <f t="shared" si="294"/>
        <v>1.7715068793862716E-2</v>
      </c>
      <c r="AV453" s="32">
        <f t="shared" si="295"/>
        <v>-6.6427118939583333E-10</v>
      </c>
      <c r="AW453" s="31">
        <f t="shared" si="296"/>
        <v>-7.0860277429828089E-4</v>
      </c>
      <c r="AX453" s="34">
        <f t="shared" si="297"/>
        <v>4.14504558430966E-7</v>
      </c>
      <c r="AY453" s="35">
        <f t="shared" si="298"/>
        <v>1.7006466019564435E-2</v>
      </c>
      <c r="AZ453" s="10">
        <f t="shared" si="299"/>
        <v>-37.707570071927684</v>
      </c>
      <c r="BA453" s="10">
        <f t="shared" si="300"/>
        <v>-183.03475401883236</v>
      </c>
      <c r="BB453" s="10">
        <f t="shared" si="301"/>
        <v>-3.0347540188323592</v>
      </c>
      <c r="BC453" s="48"/>
      <c r="BD453" s="46">
        <f t="shared" si="302"/>
        <v>-38</v>
      </c>
      <c r="BE453" s="46">
        <f t="shared" si="303"/>
        <v>-183</v>
      </c>
      <c r="BF453" s="46">
        <f t="shared" si="304"/>
        <v>-3</v>
      </c>
    </row>
    <row r="454" spans="22:58" x14ac:dyDescent="0.3">
      <c r="V454" s="29">
        <v>5.5000000000000497</v>
      </c>
      <c r="W454" s="38">
        <f t="shared" si="274"/>
        <v>3162277.660168747</v>
      </c>
      <c r="X454" s="30">
        <f t="shared" si="308"/>
        <v>2.6066753699001226</v>
      </c>
      <c r="Y454" s="31">
        <f t="shared" si="275"/>
        <v>-64.865581383683931</v>
      </c>
      <c r="Z454" s="31">
        <f t="shared" si="276"/>
        <v>-89.967277717715902</v>
      </c>
      <c r="AA454" s="31">
        <f t="shared" si="277"/>
        <v>30.563766865405121</v>
      </c>
      <c r="AB454" s="31">
        <f t="shared" si="278"/>
        <v>-88.301764636562694</v>
      </c>
      <c r="AC454" s="31">
        <f t="shared" si="279"/>
        <v>19.455071109964646</v>
      </c>
      <c r="AD454" s="31">
        <f t="shared" si="280"/>
        <v>83.887862735304267</v>
      </c>
      <c r="AE454" s="31">
        <f t="shared" si="281"/>
        <v>-12.240068038414041</v>
      </c>
      <c r="AF454" s="31">
        <f t="shared" si="282"/>
        <v>-94.381179618974343</v>
      </c>
      <c r="AG454" s="31">
        <f t="shared" si="305"/>
        <v>92.110410468749379</v>
      </c>
      <c r="AH454" s="31">
        <f t="shared" si="283"/>
        <v>-143.59813607469169</v>
      </c>
      <c r="AI454" s="31">
        <f t="shared" si="284"/>
        <v>-89.999996213692967</v>
      </c>
      <c r="AJ454" s="31">
        <f t="shared" si="285"/>
        <v>62.354478603437904</v>
      </c>
      <c r="AK454" s="31">
        <f t="shared" si="286"/>
        <v>89.956308319987059</v>
      </c>
      <c r="AL454" s="32">
        <f t="shared" si="287"/>
        <v>-31.986946611952259</v>
      </c>
      <c r="AM454" s="31">
        <f t="shared" si="288"/>
        <v>-88.55847851344528</v>
      </c>
      <c r="AN454" s="31">
        <f t="shared" si="289"/>
        <v>-21.120193614456671</v>
      </c>
      <c r="AO454" s="31">
        <f t="shared" si="290"/>
        <v>-88.602166407151188</v>
      </c>
      <c r="AP454" s="30">
        <f t="shared" si="306"/>
        <v>23.609121289162623</v>
      </c>
      <c r="AQ454" s="30">
        <f t="shared" si="307"/>
        <v>-27.95880017344075</v>
      </c>
      <c r="AR454" s="31">
        <f t="shared" si="291"/>
        <v>-37.709940537148839</v>
      </c>
      <c r="AS454" s="33">
        <f t="shared" si="292"/>
        <v>-182.98334602612553</v>
      </c>
      <c r="AT454" s="31">
        <f t="shared" si="293"/>
        <v>4.3473513324951474E-7</v>
      </c>
      <c r="AU454" s="31">
        <f t="shared" si="294"/>
        <v>1.8127705727307552E-2</v>
      </c>
      <c r="AV454" s="32">
        <f t="shared" si="295"/>
        <v>-6.9557711627246978E-10</v>
      </c>
      <c r="AW454" s="31">
        <f t="shared" si="296"/>
        <v>-7.251082532483893E-4</v>
      </c>
      <c r="AX454" s="34">
        <f t="shared" si="297"/>
        <v>4.3403955613324227E-7</v>
      </c>
      <c r="AY454" s="35">
        <f t="shared" si="298"/>
        <v>1.7402597474059162E-2</v>
      </c>
      <c r="AZ454" s="10">
        <f t="shared" si="299"/>
        <v>-37.709940103109282</v>
      </c>
      <c r="BA454" s="10">
        <f t="shared" si="300"/>
        <v>-182.96594342865149</v>
      </c>
      <c r="BB454" s="10">
        <f t="shared" si="301"/>
        <v>-2.9659434286514852</v>
      </c>
      <c r="BC454" s="37"/>
      <c r="BD454" s="46">
        <f t="shared" si="302"/>
        <v>-38</v>
      </c>
      <c r="BE454" s="46">
        <f t="shared" si="303"/>
        <v>-183</v>
      </c>
      <c r="BF454" s="46">
        <f t="shared" si="304"/>
        <v>-3</v>
      </c>
    </row>
    <row r="455" spans="22:58" x14ac:dyDescent="0.3">
      <c r="V455" s="29">
        <v>5.5100000000000504</v>
      </c>
      <c r="W455" s="38">
        <f t="shared" si="274"/>
        <v>3235936.5692966641</v>
      </c>
      <c r="X455" s="30">
        <f t="shared" si="308"/>
        <v>2.6066753699001226</v>
      </c>
      <c r="Y455" s="31">
        <f t="shared" si="275"/>
        <v>-65.065581319929535</v>
      </c>
      <c r="Z455" s="31">
        <f t="shared" si="276"/>
        <v>-89.968022567640872</v>
      </c>
      <c r="AA455" s="31">
        <f t="shared" si="277"/>
        <v>30.763595193088236</v>
      </c>
      <c r="AB455" s="31">
        <f t="shared" si="278"/>
        <v>-88.340399323087368</v>
      </c>
      <c r="AC455" s="31">
        <f t="shared" si="279"/>
        <v>19.652854587783096</v>
      </c>
      <c r="AD455" s="31">
        <f t="shared" si="280"/>
        <v>84.025974214659783</v>
      </c>
      <c r="AE455" s="31">
        <f t="shared" si="281"/>
        <v>-12.042456169158079</v>
      </c>
      <c r="AF455" s="31">
        <f t="shared" si="282"/>
        <v>-94.282447676068472</v>
      </c>
      <c r="AG455" s="31">
        <f t="shared" si="305"/>
        <v>92.110410468749379</v>
      </c>
      <c r="AH455" s="31">
        <f t="shared" si="283"/>
        <v>-143.79813607469171</v>
      </c>
      <c r="AI455" s="31">
        <f t="shared" si="284"/>
        <v>-89.99999629987984</v>
      </c>
      <c r="AJ455" s="31">
        <f t="shared" si="285"/>
        <v>62.554478489774553</v>
      </c>
      <c r="AK455" s="31">
        <f t="shared" si="286"/>
        <v>89.95730286367278</v>
      </c>
      <c r="AL455" s="32">
        <f t="shared" si="287"/>
        <v>-32.186822909048196</v>
      </c>
      <c r="AM455" s="31">
        <f t="shared" si="288"/>
        <v>-88.591278172313039</v>
      </c>
      <c r="AN455" s="31">
        <f t="shared" si="289"/>
        <v>-21.320070025215976</v>
      </c>
      <c r="AO455" s="31">
        <f t="shared" si="290"/>
        <v>-88.633971608520099</v>
      </c>
      <c r="AP455" s="30">
        <f t="shared" si="306"/>
        <v>23.609121289162623</v>
      </c>
      <c r="AQ455" s="30">
        <f t="shared" si="307"/>
        <v>-27.95880017344075</v>
      </c>
      <c r="AR455" s="31">
        <f t="shared" si="291"/>
        <v>-37.712205078652183</v>
      </c>
      <c r="AS455" s="33">
        <f t="shared" si="292"/>
        <v>-182.91641928458859</v>
      </c>
      <c r="AT455" s="31">
        <f t="shared" si="293"/>
        <v>4.552235672115839E-7</v>
      </c>
      <c r="AU455" s="31">
        <f t="shared" si="294"/>
        <v>1.8549954207710894E-2</v>
      </c>
      <c r="AV455" s="32">
        <f t="shared" si="295"/>
        <v>-7.2835653551823592E-10</v>
      </c>
      <c r="AW455" s="31">
        <f t="shared" si="296"/>
        <v>-7.4199819419214956E-4</v>
      </c>
      <c r="AX455" s="34">
        <f t="shared" si="297"/>
        <v>4.5449521067606569E-7</v>
      </c>
      <c r="AY455" s="35">
        <f t="shared" si="298"/>
        <v>1.7807956013518745E-2</v>
      </c>
      <c r="AZ455" s="10">
        <f t="shared" si="299"/>
        <v>-37.712204624156975</v>
      </c>
      <c r="BA455" s="10">
        <f t="shared" si="300"/>
        <v>-182.89861132857507</v>
      </c>
      <c r="BB455" s="10">
        <f t="shared" si="301"/>
        <v>-2.8986113285750719</v>
      </c>
      <c r="BC455" s="37"/>
      <c r="BD455" s="46">
        <f t="shared" si="302"/>
        <v>-38</v>
      </c>
      <c r="BE455" s="46">
        <f t="shared" si="303"/>
        <v>-183</v>
      </c>
      <c r="BF455" s="46">
        <f t="shared" si="304"/>
        <v>-3</v>
      </c>
    </row>
    <row r="456" spans="22:58" x14ac:dyDescent="0.3">
      <c r="V456" s="29">
        <v>5.5200000000000502</v>
      </c>
      <c r="W456" s="36">
        <f t="shared" si="274"/>
        <v>3311311.2148262952</v>
      </c>
      <c r="X456" s="30">
        <f t="shared" si="308"/>
        <v>2.6066753699001226</v>
      </c>
      <c r="Y456" s="31">
        <f t="shared" si="275"/>
        <v>-65.265581259044524</v>
      </c>
      <c r="Z456" s="31">
        <f t="shared" si="276"/>
        <v>-89.968750462722042</v>
      </c>
      <c r="AA456" s="31">
        <f t="shared" si="277"/>
        <v>30.963431240963331</v>
      </c>
      <c r="AB456" s="31">
        <f t="shared" si="278"/>
        <v>-88.378156035549083</v>
      </c>
      <c r="AC456" s="31">
        <f t="shared" si="279"/>
        <v>19.850736768982991</v>
      </c>
      <c r="AD456" s="31">
        <f t="shared" si="280"/>
        <v>84.161009254119691</v>
      </c>
      <c r="AE456" s="31">
        <f t="shared" si="281"/>
        <v>-11.844737879198078</v>
      </c>
      <c r="AF456" s="31">
        <f t="shared" si="282"/>
        <v>-94.185897244151434</v>
      </c>
      <c r="AG456" s="31">
        <f t="shared" si="305"/>
        <v>92.110410468749379</v>
      </c>
      <c r="AH456" s="31">
        <f t="shared" si="283"/>
        <v>-143.99813607469167</v>
      </c>
      <c r="AI456" s="31">
        <f t="shared" si="284"/>
        <v>-89.999996384104847</v>
      </c>
      <c r="AJ456" s="31">
        <f t="shared" si="285"/>
        <v>62.754478381226868</v>
      </c>
      <c r="AK456" s="31">
        <f t="shared" si="286"/>
        <v>89.958274768805182</v>
      </c>
      <c r="AL456" s="32">
        <f t="shared" si="287"/>
        <v>-32.386704770402623</v>
      </c>
      <c r="AM456" s="31">
        <f t="shared" si="288"/>
        <v>-88.623332112181188</v>
      </c>
      <c r="AN456" s="31">
        <f t="shared" si="289"/>
        <v>-21.519951995118049</v>
      </c>
      <c r="AO456" s="31">
        <f t="shared" si="290"/>
        <v>-88.665053727480853</v>
      </c>
      <c r="AP456" s="30">
        <f t="shared" si="306"/>
        <v>23.609121289162623</v>
      </c>
      <c r="AQ456" s="30">
        <f t="shared" si="307"/>
        <v>-27.95880017344075</v>
      </c>
      <c r="AR456" s="31">
        <f t="shared" si="291"/>
        <v>-37.714368758594254</v>
      </c>
      <c r="AS456" s="33">
        <f t="shared" si="292"/>
        <v>-182.8509509716323</v>
      </c>
      <c r="AT456" s="31">
        <f t="shared" si="293"/>
        <v>4.7667759180792162E-7</v>
      </c>
      <c r="AU456" s="31">
        <f t="shared" si="294"/>
        <v>1.8982038116622496E-2</v>
      </c>
      <c r="AV456" s="32">
        <f t="shared" si="295"/>
        <v>-7.6268466467554636E-10</v>
      </c>
      <c r="AW456" s="31">
        <f t="shared" si="296"/>
        <v>-7.5928155239979886E-4</v>
      </c>
      <c r="AX456" s="34">
        <f t="shared" si="297"/>
        <v>4.7591490714324607E-7</v>
      </c>
      <c r="AY456" s="35">
        <f t="shared" si="298"/>
        <v>1.8222756564222696E-2</v>
      </c>
      <c r="AZ456" s="10">
        <f t="shared" si="299"/>
        <v>-37.714368282679345</v>
      </c>
      <c r="BA456" s="10">
        <f t="shared" si="300"/>
        <v>-182.83272821506807</v>
      </c>
      <c r="BB456" s="10">
        <f t="shared" si="301"/>
        <v>-2.832728215068073</v>
      </c>
      <c r="BC456" s="48"/>
      <c r="BD456" s="46">
        <f t="shared" si="302"/>
        <v>-38</v>
      </c>
      <c r="BE456" s="46">
        <f t="shared" si="303"/>
        <v>-183</v>
      </c>
      <c r="BF456" s="46">
        <f t="shared" si="304"/>
        <v>-3</v>
      </c>
    </row>
    <row r="457" spans="22:58" x14ac:dyDescent="0.3">
      <c r="V457" s="29">
        <v>5.53000000000005</v>
      </c>
      <c r="W457" s="38">
        <f t="shared" si="274"/>
        <v>3388441.5613924181</v>
      </c>
      <c r="X457" s="30">
        <f t="shared" si="308"/>
        <v>2.6066753699001226</v>
      </c>
      <c r="Y457" s="31">
        <f t="shared" si="275"/>
        <v>-65.46558120089982</v>
      </c>
      <c r="Z457" s="31">
        <f t="shared" si="276"/>
        <v>-89.96946178889803</v>
      </c>
      <c r="AA457" s="31">
        <f t="shared" si="277"/>
        <v>31.163274662121559</v>
      </c>
      <c r="AB457" s="31">
        <f t="shared" si="278"/>
        <v>-88.415054661813699</v>
      </c>
      <c r="AC457" s="31">
        <f t="shared" si="279"/>
        <v>20.048713303204472</v>
      </c>
      <c r="AD457" s="31">
        <f t="shared" si="280"/>
        <v>84.293033447314357</v>
      </c>
      <c r="AE457" s="31">
        <f t="shared" si="281"/>
        <v>-11.646917865673664</v>
      </c>
      <c r="AF457" s="31">
        <f t="shared" si="282"/>
        <v>-94.091483003397357</v>
      </c>
      <c r="AG457" s="31">
        <f t="shared" si="305"/>
        <v>92.110410468749379</v>
      </c>
      <c r="AH457" s="31">
        <f t="shared" si="283"/>
        <v>-144.19813607469169</v>
      </c>
      <c r="AI457" s="31">
        <f t="shared" si="284"/>
        <v>-89.999996466412682</v>
      </c>
      <c r="AJ457" s="31">
        <f t="shared" si="285"/>
        <v>62.954478277564633</v>
      </c>
      <c r="AK457" s="31">
        <f t="shared" si="286"/>
        <v>89.959224550699005</v>
      </c>
      <c r="AL457" s="32">
        <f t="shared" si="287"/>
        <v>-32.586591945871959</v>
      </c>
      <c r="AM457" s="31">
        <f t="shared" si="288"/>
        <v>-88.654657248168832</v>
      </c>
      <c r="AN457" s="31">
        <f t="shared" si="289"/>
        <v>-21.719839274249637</v>
      </c>
      <c r="AO457" s="31">
        <f t="shared" si="290"/>
        <v>-88.695429163882508</v>
      </c>
      <c r="AP457" s="30">
        <f t="shared" si="306"/>
        <v>23.609121289162623</v>
      </c>
      <c r="AQ457" s="30">
        <f t="shared" si="307"/>
        <v>-27.95880017344075</v>
      </c>
      <c r="AR457" s="31">
        <f t="shared" si="291"/>
        <v>-37.716436024201428</v>
      </c>
      <c r="AS457" s="33">
        <f t="shared" si="292"/>
        <v>-182.78691216727987</v>
      </c>
      <c r="AT457" s="31">
        <f t="shared" si="293"/>
        <v>4.9914271364190439E-7</v>
      </c>
      <c r="AU457" s="31">
        <f t="shared" si="294"/>
        <v>1.9424186550453582E-2</v>
      </c>
      <c r="AV457" s="32">
        <f t="shared" si="295"/>
        <v>-7.9862900666708406E-10</v>
      </c>
      <c r="AW457" s="31">
        <f t="shared" si="296"/>
        <v>-7.7696749173662271E-4</v>
      </c>
      <c r="AX457" s="34">
        <f t="shared" si="297"/>
        <v>4.9834408463523733E-7</v>
      </c>
      <c r="AY457" s="35">
        <f t="shared" si="298"/>
        <v>1.8647219058716958E-2</v>
      </c>
      <c r="AZ457" s="10">
        <f t="shared" si="299"/>
        <v>-37.716435525857342</v>
      </c>
      <c r="BA457" s="10">
        <f t="shared" si="300"/>
        <v>-182.76826494822114</v>
      </c>
      <c r="BB457" s="10">
        <f t="shared" si="301"/>
        <v>-2.7682649482211446</v>
      </c>
      <c r="BC457" s="37"/>
      <c r="BD457" s="46">
        <f t="shared" si="302"/>
        <v>-38</v>
      </c>
      <c r="BE457" s="46">
        <f t="shared" si="303"/>
        <v>-183</v>
      </c>
      <c r="BF457" s="46">
        <f t="shared" si="304"/>
        <v>-3</v>
      </c>
    </row>
    <row r="458" spans="22:58" x14ac:dyDescent="0.3">
      <c r="V458" s="29">
        <v>5.5400000000000498</v>
      </c>
      <c r="W458" s="38">
        <f t="shared" si="274"/>
        <v>3467368.5045257183</v>
      </c>
      <c r="X458" s="30">
        <f t="shared" si="308"/>
        <v>2.6066753699001226</v>
      </c>
      <c r="Y458" s="31">
        <f t="shared" si="275"/>
        <v>-65.665581145372045</v>
      </c>
      <c r="Z458" s="31">
        <f t="shared" si="276"/>
        <v>-89.970156923322577</v>
      </c>
      <c r="AA458" s="31">
        <f t="shared" si="277"/>
        <v>31.363125125218517</v>
      </c>
      <c r="AB458" s="31">
        <f t="shared" si="278"/>
        <v>-88.451114643524761</v>
      </c>
      <c r="AC458" s="31">
        <f t="shared" si="279"/>
        <v>20.246780027909203</v>
      </c>
      <c r="AD458" s="31">
        <f t="shared" si="280"/>
        <v>84.422111184180849</v>
      </c>
      <c r="AE458" s="31">
        <f t="shared" si="281"/>
        <v>-11.449000622344201</v>
      </c>
      <c r="AF458" s="31">
        <f t="shared" si="282"/>
        <v>-93.999160382666489</v>
      </c>
      <c r="AG458" s="31">
        <f t="shared" si="305"/>
        <v>92.110410468749379</v>
      </c>
      <c r="AH458" s="31">
        <f t="shared" si="283"/>
        <v>-144.39813607469168</v>
      </c>
      <c r="AI458" s="31">
        <f t="shared" si="284"/>
        <v>-89.999996546846944</v>
      </c>
      <c r="AJ458" s="31">
        <f t="shared" si="285"/>
        <v>63.15447817856797</v>
      </c>
      <c r="AK458" s="31">
        <f t="shared" si="286"/>
        <v>89.960152712939106</v>
      </c>
      <c r="AL458" s="32">
        <f t="shared" si="287"/>
        <v>-32.786484196545452</v>
      </c>
      <c r="AM458" s="31">
        <f t="shared" si="288"/>
        <v>-88.685270114327565</v>
      </c>
      <c r="AN458" s="31">
        <f t="shared" si="289"/>
        <v>-21.91973162391978</v>
      </c>
      <c r="AO458" s="31">
        <f t="shared" si="290"/>
        <v>-88.725113948235403</v>
      </c>
      <c r="AP458" s="30">
        <f t="shared" si="306"/>
        <v>23.609121289162623</v>
      </c>
      <c r="AQ458" s="30">
        <f t="shared" si="307"/>
        <v>-27.95880017344075</v>
      </c>
      <c r="AR458" s="31">
        <f t="shared" si="291"/>
        <v>-37.718411130542108</v>
      </c>
      <c r="AS458" s="33">
        <f t="shared" si="292"/>
        <v>-182.72427433090189</v>
      </c>
      <c r="AT458" s="31">
        <f t="shared" si="293"/>
        <v>5.2266658398025217E-7</v>
      </c>
      <c r="AU458" s="31">
        <f t="shared" si="294"/>
        <v>1.9876633941945492E-2</v>
      </c>
      <c r="AV458" s="32">
        <f t="shared" si="295"/>
        <v>-8.3626670769020099E-10</v>
      </c>
      <c r="AW458" s="31">
        <f t="shared" si="296"/>
        <v>-7.9506538952174403E-4</v>
      </c>
      <c r="AX458" s="34">
        <f t="shared" si="297"/>
        <v>5.2183031727256196E-7</v>
      </c>
      <c r="AY458" s="35">
        <f t="shared" si="298"/>
        <v>1.9081568552423746E-2</v>
      </c>
      <c r="AZ458" s="10">
        <f t="shared" si="299"/>
        <v>-37.718410608711793</v>
      </c>
      <c r="BA458" s="10">
        <f t="shared" si="300"/>
        <v>-182.70519276234947</v>
      </c>
      <c r="BB458" s="10">
        <f t="shared" si="301"/>
        <v>-2.7051927623494691</v>
      </c>
      <c r="BC458" s="37"/>
      <c r="BD458" s="46">
        <f t="shared" si="302"/>
        <v>-38</v>
      </c>
      <c r="BE458" s="46">
        <f t="shared" si="303"/>
        <v>-183</v>
      </c>
      <c r="BF458" s="46">
        <f t="shared" si="304"/>
        <v>-3</v>
      </c>
    </row>
    <row r="459" spans="22:58" x14ac:dyDescent="0.3">
      <c r="V459" s="29">
        <v>5.5500000000000496</v>
      </c>
      <c r="W459" s="36">
        <f t="shared" si="274"/>
        <v>3548133.8923361655</v>
      </c>
      <c r="X459" s="30">
        <f t="shared" si="308"/>
        <v>2.6066753699001226</v>
      </c>
      <c r="Y459" s="31">
        <f t="shared" si="275"/>
        <v>-65.865581092343433</v>
      </c>
      <c r="Z459" s="31">
        <f t="shared" si="276"/>
        <v>-89.970836234564274</v>
      </c>
      <c r="AA459" s="31">
        <f t="shared" si="277"/>
        <v>31.562982313778136</v>
      </c>
      <c r="AB459" s="31">
        <f t="shared" si="278"/>
        <v>-88.486354985829294</v>
      </c>
      <c r="AC459" s="31">
        <f t="shared" si="279"/>
        <v>20.444932960613613</v>
      </c>
      <c r="AD459" s="31">
        <f t="shared" si="280"/>
        <v>84.548305659752018</v>
      </c>
      <c r="AE459" s="31">
        <f t="shared" si="281"/>
        <v>-11.25099044805156</v>
      </c>
      <c r="AF459" s="31">
        <f t="shared" si="282"/>
        <v>-93.908885560641536</v>
      </c>
      <c r="AG459" s="31">
        <f t="shared" si="305"/>
        <v>92.110410468749379</v>
      </c>
      <c r="AH459" s="31">
        <f t="shared" si="283"/>
        <v>-144.59813607469169</v>
      </c>
      <c r="AI459" s="31">
        <f t="shared" si="284"/>
        <v>-89.999996625450294</v>
      </c>
      <c r="AJ459" s="31">
        <f t="shared" si="285"/>
        <v>63.354478084026894</v>
      </c>
      <c r="AK459" s="31">
        <f t="shared" si="286"/>
        <v>89.961059747647425</v>
      </c>
      <c r="AL459" s="32">
        <f t="shared" si="287"/>
        <v>-32.986381294241916</v>
      </c>
      <c r="AM459" s="31">
        <f t="shared" si="288"/>
        <v>-88.715186872051362</v>
      </c>
      <c r="AN459" s="31">
        <f t="shared" si="289"/>
        <v>-22.119628816157338</v>
      </c>
      <c r="AO459" s="31">
        <f t="shared" si="290"/>
        <v>-88.75412374985423</v>
      </c>
      <c r="AP459" s="30">
        <f t="shared" si="306"/>
        <v>23.609121289162623</v>
      </c>
      <c r="AQ459" s="30">
        <f t="shared" si="307"/>
        <v>-27.95880017344075</v>
      </c>
      <c r="AR459" s="31">
        <f t="shared" si="291"/>
        <v>-37.720298148487025</v>
      </c>
      <c r="AS459" s="33">
        <f t="shared" si="292"/>
        <v>-182.66300931049577</v>
      </c>
      <c r="AT459" s="31">
        <f t="shared" si="293"/>
        <v>5.4729909904299333E-7</v>
      </c>
      <c r="AU459" s="31">
        <f t="shared" si="294"/>
        <v>2.03396201844682E-2</v>
      </c>
      <c r="AV459" s="32">
        <f t="shared" si="295"/>
        <v>-8.7567877125211789E-10</v>
      </c>
      <c r="AW459" s="31">
        <f t="shared" si="296"/>
        <v>-8.1358484150010756E-4</v>
      </c>
      <c r="AX459" s="34">
        <f t="shared" si="297"/>
        <v>5.464234202717412E-7</v>
      </c>
      <c r="AY459" s="35">
        <f t="shared" si="298"/>
        <v>1.9526035342968092E-2</v>
      </c>
      <c r="AZ459" s="10">
        <f t="shared" si="299"/>
        <v>-37.720297602063603</v>
      </c>
      <c r="BA459" s="10">
        <f t="shared" si="300"/>
        <v>-182.64348327515279</v>
      </c>
      <c r="BB459" s="10">
        <f t="shared" si="301"/>
        <v>-2.6434832751527892</v>
      </c>
      <c r="BC459" s="48"/>
      <c r="BD459" s="46">
        <f t="shared" si="302"/>
        <v>-38</v>
      </c>
      <c r="BE459" s="46">
        <f t="shared" si="303"/>
        <v>-183</v>
      </c>
      <c r="BF459" s="46">
        <f t="shared" si="304"/>
        <v>-3</v>
      </c>
    </row>
    <row r="460" spans="22:58" x14ac:dyDescent="0.3">
      <c r="V460" s="29">
        <v>5.5600000000000502</v>
      </c>
      <c r="W460" s="38">
        <f t="shared" si="274"/>
        <v>3630780.5477014398</v>
      </c>
      <c r="X460" s="30">
        <f t="shared" si="308"/>
        <v>2.6066753699001226</v>
      </c>
      <c r="Y460" s="31">
        <f t="shared" si="275"/>
        <v>-66.065581041701506</v>
      </c>
      <c r="Z460" s="31">
        <f t="shared" si="276"/>
        <v>-89.971500082802208</v>
      </c>
      <c r="AA460" s="31">
        <f t="shared" si="277"/>
        <v>31.762845925527383</v>
      </c>
      <c r="AB460" s="31">
        <f t="shared" si="278"/>
        <v>-88.52079426691121</v>
      </c>
      <c r="AC460" s="31">
        <f t="shared" si="279"/>
        <v>20.643168291413211</v>
      </c>
      <c r="AD460" s="31">
        <f t="shared" si="280"/>
        <v>84.671678883912563</v>
      </c>
      <c r="AE460" s="31">
        <f t="shared" si="281"/>
        <v>-11.052891454860788</v>
      </c>
      <c r="AF460" s="31">
        <f t="shared" si="282"/>
        <v>-93.820615465800842</v>
      </c>
      <c r="AG460" s="31">
        <f t="shared" si="305"/>
        <v>92.110410468749379</v>
      </c>
      <c r="AH460" s="31">
        <f t="shared" si="283"/>
        <v>-144.79813607469171</v>
      </c>
      <c r="AI460" s="31">
        <f t="shared" si="284"/>
        <v>-89.99999670226444</v>
      </c>
      <c r="AJ460" s="31">
        <f t="shared" si="285"/>
        <v>63.554477993740875</v>
      </c>
      <c r="AK460" s="31">
        <f t="shared" si="286"/>
        <v>89.961946135743943</v>
      </c>
      <c r="AL460" s="32">
        <f t="shared" si="287"/>
        <v>-33.186283021028864</v>
      </c>
      <c r="AM460" s="31">
        <f t="shared" si="288"/>
        <v>-88.744423318312627</v>
      </c>
      <c r="AN460" s="31">
        <f t="shared" si="289"/>
        <v>-22.319530633230322</v>
      </c>
      <c r="AO460" s="31">
        <f t="shared" si="290"/>
        <v>-88.782473884833124</v>
      </c>
      <c r="AP460" s="30">
        <f t="shared" si="306"/>
        <v>23.609121289162623</v>
      </c>
      <c r="AQ460" s="30">
        <f t="shared" si="307"/>
        <v>-27.95880017344075</v>
      </c>
      <c r="AR460" s="31">
        <f t="shared" si="291"/>
        <v>-37.72210097236924</v>
      </c>
      <c r="AS460" s="33">
        <f t="shared" si="292"/>
        <v>-182.60308935063398</v>
      </c>
      <c r="AT460" s="31">
        <f t="shared" si="293"/>
        <v>5.7309250993669594E-7</v>
      </c>
      <c r="AU460" s="31">
        <f t="shared" si="294"/>
        <v>2.0813390759213891E-2</v>
      </c>
      <c r="AV460" s="32">
        <f t="shared" si="295"/>
        <v>-9.1694812951499088E-10</v>
      </c>
      <c r="AW460" s="31">
        <f t="shared" si="296"/>
        <v>-8.3253566693027243E-4</v>
      </c>
      <c r="AX460" s="34">
        <f t="shared" si="297"/>
        <v>5.7217556180718097E-7</v>
      </c>
      <c r="AY460" s="35">
        <f t="shared" si="298"/>
        <v>1.9980855092283617E-2</v>
      </c>
      <c r="AZ460" s="10">
        <f t="shared" si="299"/>
        <v>-37.722100400193682</v>
      </c>
      <c r="BA460" s="10">
        <f t="shared" si="300"/>
        <v>-182.58310849554169</v>
      </c>
      <c r="BB460" s="10">
        <f t="shared" si="301"/>
        <v>-2.5831084955416941</v>
      </c>
      <c r="BC460" s="37"/>
      <c r="BD460" s="46">
        <f t="shared" si="302"/>
        <v>-38</v>
      </c>
      <c r="BE460" s="46">
        <f t="shared" si="303"/>
        <v>-183</v>
      </c>
      <c r="BF460" s="46">
        <f t="shared" si="304"/>
        <v>-3</v>
      </c>
    </row>
    <row r="461" spans="22:58" x14ac:dyDescent="0.3">
      <c r="V461" s="29">
        <v>5.57000000000005</v>
      </c>
      <c r="W461" s="38">
        <f t="shared" si="274"/>
        <v>3715352.2909721546</v>
      </c>
      <c r="X461" s="30">
        <f t="shared" si="308"/>
        <v>2.6066753699001226</v>
      </c>
      <c r="Y461" s="31">
        <f t="shared" si="275"/>
        <v>-66.26558099333883</v>
      </c>
      <c r="Z461" s="31">
        <f t="shared" si="276"/>
        <v>-89.972148820016784</v>
      </c>
      <c r="AA461" s="31">
        <f t="shared" si="277"/>
        <v>31.962715671760552</v>
      </c>
      <c r="AB461" s="31">
        <f t="shared" si="278"/>
        <v>-88.554450647333994</v>
      </c>
      <c r="AC461" s="31">
        <f t="shared" si="279"/>
        <v>20.841482375789688</v>
      </c>
      <c r="AD461" s="31">
        <f t="shared" si="280"/>
        <v>84.792291692030062</v>
      </c>
      <c r="AE461" s="31">
        <f t="shared" si="281"/>
        <v>-10.854707575888465</v>
      </c>
      <c r="AF461" s="31">
        <f t="shared" si="282"/>
        <v>-93.734307775320701</v>
      </c>
      <c r="AG461" s="31">
        <f t="shared" si="305"/>
        <v>92.110410468749379</v>
      </c>
      <c r="AH461" s="31">
        <f t="shared" si="283"/>
        <v>-144.99813607469167</v>
      </c>
      <c r="AI461" s="31">
        <f t="shared" si="284"/>
        <v>-89.999996777330054</v>
      </c>
      <c r="AJ461" s="31">
        <f t="shared" si="285"/>
        <v>63.754477907518357</v>
      </c>
      <c r="AK461" s="31">
        <f t="shared" si="286"/>
        <v>89.962812347201677</v>
      </c>
      <c r="AL461" s="32">
        <f t="shared" si="287"/>
        <v>-33.386189168763046</v>
      </c>
      <c r="AM461" s="31">
        <f t="shared" si="288"/>
        <v>-88.772994893727059</v>
      </c>
      <c r="AN461" s="31">
        <f t="shared" si="289"/>
        <v>-22.519436867186982</v>
      </c>
      <c r="AO461" s="31">
        <f t="shared" si="290"/>
        <v>-88.810179323855436</v>
      </c>
      <c r="AP461" s="30">
        <f t="shared" si="306"/>
        <v>23.609121289162623</v>
      </c>
      <c r="AQ461" s="30">
        <f t="shared" si="307"/>
        <v>-27.95880017344075</v>
      </c>
      <c r="AR461" s="31">
        <f t="shared" si="291"/>
        <v>-37.723823327353578</v>
      </c>
      <c r="AS461" s="33">
        <f t="shared" si="292"/>
        <v>-182.54448709917614</v>
      </c>
      <c r="AT461" s="31">
        <f t="shared" si="293"/>
        <v>6.0010152487307106E-7</v>
      </c>
      <c r="AU461" s="31">
        <f t="shared" si="294"/>
        <v>2.1298196865352979E-2</v>
      </c>
      <c r="AV461" s="32">
        <f t="shared" si="295"/>
        <v>-9.6016157195084642E-10</v>
      </c>
      <c r="AW461" s="31">
        <f t="shared" si="296"/>
        <v>-8.519279137907045E-4</v>
      </c>
      <c r="AX461" s="34">
        <f t="shared" si="297"/>
        <v>5.9914136330112024E-7</v>
      </c>
      <c r="AY461" s="35">
        <f t="shared" si="298"/>
        <v>2.0446268951562274E-2</v>
      </c>
      <c r="AZ461" s="10">
        <f t="shared" si="299"/>
        <v>-37.723822728212212</v>
      </c>
      <c r="BA461" s="10">
        <f t="shared" si="300"/>
        <v>-182.52404083022458</v>
      </c>
      <c r="BB461" s="10">
        <f t="shared" si="301"/>
        <v>-2.5240408302245783</v>
      </c>
      <c r="BC461" s="37"/>
      <c r="BD461" s="46">
        <f t="shared" si="302"/>
        <v>-38</v>
      </c>
      <c r="BE461" s="46">
        <f t="shared" si="303"/>
        <v>-183</v>
      </c>
      <c r="BF461" s="46">
        <f t="shared" si="304"/>
        <v>-3</v>
      </c>
    </row>
    <row r="462" spans="22:58" x14ac:dyDescent="0.3">
      <c r="V462" s="29">
        <v>5.5800000000000498</v>
      </c>
      <c r="W462" s="36">
        <f t="shared" si="274"/>
        <v>3801893.9632060509</v>
      </c>
      <c r="X462" s="30">
        <f t="shared" si="308"/>
        <v>2.6066753699001226</v>
      </c>
      <c r="Y462" s="31">
        <f t="shared" si="275"/>
        <v>-66.46558094715283</v>
      </c>
      <c r="Z462" s="31">
        <f t="shared" si="276"/>
        <v>-89.972782790176382</v>
      </c>
      <c r="AA462" s="31">
        <f t="shared" si="277"/>
        <v>32.162591276732044</v>
      </c>
      <c r="AB462" s="31">
        <f t="shared" si="278"/>
        <v>-88.587341879196188</v>
      </c>
      <c r="AC462" s="31">
        <f t="shared" si="279"/>
        <v>21.039871727692926</v>
      </c>
      <c r="AD462" s="31">
        <f t="shared" si="280"/>
        <v>84.910203756375125</v>
      </c>
      <c r="AE462" s="31">
        <f t="shared" si="281"/>
        <v>-10.656442572827736</v>
      </c>
      <c r="AF462" s="31">
        <f t="shared" si="282"/>
        <v>-93.64992091299743</v>
      </c>
      <c r="AG462" s="31">
        <f t="shared" si="305"/>
        <v>92.110410468749379</v>
      </c>
      <c r="AH462" s="31">
        <f t="shared" si="283"/>
        <v>-145.19813607469166</v>
      </c>
      <c r="AI462" s="31">
        <f t="shared" si="284"/>
        <v>-89.999996850686983</v>
      </c>
      <c r="AJ462" s="31">
        <f t="shared" si="285"/>
        <v>63.954477825176525</v>
      </c>
      <c r="AK462" s="31">
        <f t="shared" si="286"/>
        <v>89.963658841295839</v>
      </c>
      <c r="AL462" s="32">
        <f t="shared" si="287"/>
        <v>-33.586099538651681</v>
      </c>
      <c r="AM462" s="31">
        <f t="shared" si="288"/>
        <v>-88.800916690450435</v>
      </c>
      <c r="AN462" s="31">
        <f t="shared" si="289"/>
        <v>-22.719347319417437</v>
      </c>
      <c r="AO462" s="31">
        <f t="shared" si="290"/>
        <v>-88.83725469984158</v>
      </c>
      <c r="AP462" s="30">
        <f t="shared" si="306"/>
        <v>23.609121289162623</v>
      </c>
      <c r="AQ462" s="30">
        <f t="shared" si="307"/>
        <v>-27.95880017344075</v>
      </c>
      <c r="AR462" s="31">
        <f t="shared" si="291"/>
        <v>-37.7254687765233</v>
      </c>
      <c r="AS462" s="33">
        <f t="shared" si="292"/>
        <v>-182.487175612839</v>
      </c>
      <c r="AT462" s="31">
        <f t="shared" si="293"/>
        <v>6.2838343646007689E-7</v>
      </c>
      <c r="AU462" s="31">
        <f t="shared" si="294"/>
        <v>2.1794295553222383E-2</v>
      </c>
      <c r="AV462" s="32">
        <f t="shared" si="295"/>
        <v>-1.005413602651446E-9</v>
      </c>
      <c r="AW462" s="31">
        <f t="shared" si="296"/>
        <v>-8.717718641073624E-4</v>
      </c>
      <c r="AX462" s="34">
        <f t="shared" si="297"/>
        <v>6.2737802285742543E-7</v>
      </c>
      <c r="AY462" s="35">
        <f t="shared" si="298"/>
        <v>2.092252368911502E-2</v>
      </c>
      <c r="AZ462" s="10">
        <f t="shared" si="299"/>
        <v>-37.725468149145279</v>
      </c>
      <c r="BA462" s="10">
        <f t="shared" si="300"/>
        <v>-182.46625308914989</v>
      </c>
      <c r="BB462" s="10">
        <f t="shared" si="301"/>
        <v>-2.4662530891498875</v>
      </c>
      <c r="BC462" s="48"/>
      <c r="BD462" s="46">
        <f t="shared" si="302"/>
        <v>-38</v>
      </c>
      <c r="BE462" s="46">
        <f t="shared" si="303"/>
        <v>-182</v>
      </c>
      <c r="BF462" s="46">
        <f t="shared" si="304"/>
        <v>-2</v>
      </c>
    </row>
    <row r="463" spans="22:58" x14ac:dyDescent="0.3">
      <c r="V463" s="29">
        <v>5.5900000000000496</v>
      </c>
      <c r="W463" s="38">
        <f t="shared" si="274"/>
        <v>3890451.4499432547</v>
      </c>
      <c r="X463" s="30">
        <f t="shared" si="308"/>
        <v>2.6066753699001226</v>
      </c>
      <c r="Y463" s="31">
        <f t="shared" si="275"/>
        <v>-66.665580903045552</v>
      </c>
      <c r="Z463" s="31">
        <f t="shared" si="276"/>
        <v>-89.973402329419741</v>
      </c>
      <c r="AA463" s="31">
        <f t="shared" si="277"/>
        <v>32.362472477075876</v>
      </c>
      <c r="AB463" s="31">
        <f t="shared" si="278"/>
        <v>-88.6194853151014</v>
      </c>
      <c r="AC463" s="31">
        <f t="shared" si="279"/>
        <v>21.238333012889129</v>
      </c>
      <c r="AD463" s="31">
        <f t="shared" si="280"/>
        <v>85.025473598250031</v>
      </c>
      <c r="AE463" s="31">
        <f t="shared" si="281"/>
        <v>-10.45810004318043</v>
      </c>
      <c r="AF463" s="31">
        <f t="shared" si="282"/>
        <v>-93.567414046271111</v>
      </c>
      <c r="AG463" s="31">
        <f t="shared" si="305"/>
        <v>92.110410468749379</v>
      </c>
      <c r="AH463" s="31">
        <f t="shared" si="283"/>
        <v>-145.39813607469168</v>
      </c>
      <c r="AI463" s="31">
        <f t="shared" si="284"/>
        <v>-89.999996922374095</v>
      </c>
      <c r="AJ463" s="31">
        <f t="shared" si="285"/>
        <v>64.154477746540664</v>
      </c>
      <c r="AK463" s="31">
        <f t="shared" si="286"/>
        <v>89.964486066847272</v>
      </c>
      <c r="AL463" s="32">
        <f t="shared" si="287"/>
        <v>-33.78601394083303</v>
      </c>
      <c r="AM463" s="31">
        <f t="shared" si="288"/>
        <v>-88.828203459909858</v>
      </c>
      <c r="AN463" s="31">
        <f t="shared" si="289"/>
        <v>-22.919261800234665</v>
      </c>
      <c r="AO463" s="31">
        <f t="shared" si="290"/>
        <v>-88.863714315436681</v>
      </c>
      <c r="AP463" s="30">
        <f t="shared" si="306"/>
        <v>23.609121289162623</v>
      </c>
      <c r="AQ463" s="30">
        <f t="shared" si="307"/>
        <v>-27.95880017344075</v>
      </c>
      <c r="AR463" s="31">
        <f t="shared" si="291"/>
        <v>-37.727040727693222</v>
      </c>
      <c r="AS463" s="33">
        <f t="shared" si="292"/>
        <v>-182.43112836170781</v>
      </c>
      <c r="AT463" s="31">
        <f t="shared" si="293"/>
        <v>6.5799823356377447E-7</v>
      </c>
      <c r="AU463" s="31">
        <f t="shared" si="294"/>
        <v>2.2301949860615289E-2</v>
      </c>
      <c r="AV463" s="32">
        <f t="shared" si="295"/>
        <v>-1.0527967970536223E-9</v>
      </c>
      <c r="AW463" s="31">
        <f t="shared" si="296"/>
        <v>-8.9207803940534957E-4</v>
      </c>
      <c r="AX463" s="34">
        <f t="shared" si="297"/>
        <v>6.5694543676672086E-7</v>
      </c>
      <c r="AY463" s="35">
        <f t="shared" si="298"/>
        <v>2.1409871821209941E-2</v>
      </c>
      <c r="AZ463" s="10">
        <f t="shared" si="299"/>
        <v>-37.727040070747783</v>
      </c>
      <c r="BA463" s="10">
        <f t="shared" si="300"/>
        <v>-182.40971848988659</v>
      </c>
      <c r="BB463" s="10">
        <f t="shared" si="301"/>
        <v>-2.4097184898865862</v>
      </c>
      <c r="BC463" s="37"/>
      <c r="BD463" s="46">
        <f t="shared" si="302"/>
        <v>-38</v>
      </c>
      <c r="BE463" s="46">
        <f t="shared" si="303"/>
        <v>-182</v>
      </c>
      <c r="BF463" s="46">
        <f t="shared" si="304"/>
        <v>-2</v>
      </c>
    </row>
    <row r="464" spans="22:58" x14ac:dyDescent="0.3">
      <c r="V464" s="29">
        <v>5.6000000000000503</v>
      </c>
      <c r="W464" s="38">
        <f t="shared" si="274"/>
        <v>3981071.7055354384</v>
      </c>
      <c r="X464" s="30">
        <f t="shared" si="308"/>
        <v>2.6066753699001226</v>
      </c>
      <c r="Y464" s="31">
        <f t="shared" si="275"/>
        <v>-66.865580860923444</v>
      </c>
      <c r="Z464" s="31">
        <f t="shared" si="276"/>
        <v>-89.974007766234223</v>
      </c>
      <c r="AA464" s="31">
        <f t="shared" si="277"/>
        <v>32.562359021251332</v>
      </c>
      <c r="AB464" s="31">
        <f t="shared" si="278"/>
        <v>-88.650897916946235</v>
      </c>
      <c r="AC464" s="31">
        <f t="shared" si="279"/>
        <v>21.436863042567413</v>
      </c>
      <c r="AD464" s="31">
        <f t="shared" si="280"/>
        <v>85.138158600750785</v>
      </c>
      <c r="AE464" s="31">
        <f t="shared" si="281"/>
        <v>-10.259683427204582</v>
      </c>
      <c r="AF464" s="31">
        <f t="shared" si="282"/>
        <v>-93.486747082429673</v>
      </c>
      <c r="AG464" s="31">
        <f t="shared" si="305"/>
        <v>92.110410468749379</v>
      </c>
      <c r="AH464" s="31">
        <f t="shared" si="283"/>
        <v>-145.59813607469169</v>
      </c>
      <c r="AI464" s="31">
        <f t="shared" si="284"/>
        <v>-89.999996992429416</v>
      </c>
      <c r="AJ464" s="31">
        <f t="shared" si="285"/>
        <v>64.354477671444016</v>
      </c>
      <c r="AK464" s="31">
        <f t="shared" si="286"/>
        <v>89.965294462460577</v>
      </c>
      <c r="AL464" s="32">
        <f t="shared" si="287"/>
        <v>-33.985932193975898</v>
      </c>
      <c r="AM464" s="31">
        <f t="shared" si="288"/>
        <v>-88.854869620372369</v>
      </c>
      <c r="AN464" s="31">
        <f t="shared" si="289"/>
        <v>-23.119180128474198</v>
      </c>
      <c r="AO464" s="31">
        <f t="shared" si="290"/>
        <v>-88.889572150341209</v>
      </c>
      <c r="AP464" s="30">
        <f t="shared" si="306"/>
        <v>23.609121289162623</v>
      </c>
      <c r="AQ464" s="30">
        <f t="shared" si="307"/>
        <v>-27.95880017344075</v>
      </c>
      <c r="AR464" s="31">
        <f t="shared" si="291"/>
        <v>-37.728542439956904</v>
      </c>
      <c r="AS464" s="33">
        <f t="shared" si="292"/>
        <v>-182.37631923277087</v>
      </c>
      <c r="AT464" s="31">
        <f t="shared" si="293"/>
        <v>6.8900873245671932E-7</v>
      </c>
      <c r="AU464" s="31">
        <f t="shared" si="294"/>
        <v>2.2821428952246123E-2</v>
      </c>
      <c r="AV464" s="32">
        <f t="shared" si="295"/>
        <v>-1.1024153025238111E-9</v>
      </c>
      <c r="AW464" s="31">
        <f t="shared" si="296"/>
        <v>-9.1285720628757382E-4</v>
      </c>
      <c r="AX464" s="34">
        <f t="shared" si="297"/>
        <v>6.8790631715419552E-7</v>
      </c>
      <c r="AY464" s="35">
        <f t="shared" si="298"/>
        <v>2.190857174595855E-2</v>
      </c>
      <c r="AZ464" s="10">
        <f t="shared" si="299"/>
        <v>-37.728541752050589</v>
      </c>
      <c r="BA464" s="10">
        <f t="shared" si="300"/>
        <v>-182.3544106610249</v>
      </c>
      <c r="BB464" s="10">
        <f t="shared" si="301"/>
        <v>-2.3544106610249003</v>
      </c>
      <c r="BC464" s="37"/>
      <c r="BD464" s="46">
        <f t="shared" si="302"/>
        <v>-38</v>
      </c>
      <c r="BE464" s="46">
        <f t="shared" si="303"/>
        <v>-182</v>
      </c>
      <c r="BF464" s="46">
        <f t="shared" si="304"/>
        <v>-2</v>
      </c>
    </row>
    <row r="465" spans="22:58" x14ac:dyDescent="0.3">
      <c r="V465" s="29">
        <v>5.6100000000000501</v>
      </c>
      <c r="W465" s="36">
        <f t="shared" si="274"/>
        <v>4073802.778041604</v>
      </c>
      <c r="X465" s="30">
        <f t="shared" si="308"/>
        <v>2.6066753699001226</v>
      </c>
      <c r="Y465" s="31">
        <f t="shared" si="275"/>
        <v>-67.065580820697122</v>
      </c>
      <c r="Z465" s="31">
        <f t="shared" si="276"/>
        <v>-89.974599421629875</v>
      </c>
      <c r="AA465" s="31">
        <f t="shared" si="277"/>
        <v>32.76225066901312</v>
      </c>
      <c r="AB465" s="31">
        <f t="shared" si="278"/>
        <v>-88.681596264528238</v>
      </c>
      <c r="AC465" s="31">
        <f t="shared" si="279"/>
        <v>21.635458767196347</v>
      </c>
      <c r="AD465" s="31">
        <f t="shared" si="280"/>
        <v>85.248315022092754</v>
      </c>
      <c r="AE465" s="31">
        <f t="shared" si="281"/>
        <v>-10.061196014587537</v>
      </c>
      <c r="AF465" s="31">
        <f t="shared" si="282"/>
        <v>-93.407880664065374</v>
      </c>
      <c r="AG465" s="31">
        <f t="shared" si="305"/>
        <v>92.110410468749379</v>
      </c>
      <c r="AH465" s="31">
        <f t="shared" si="283"/>
        <v>-145.79813607469168</v>
      </c>
      <c r="AI465" s="31">
        <f t="shared" si="284"/>
        <v>-89.999997060890081</v>
      </c>
      <c r="AJ465" s="31">
        <f t="shared" si="285"/>
        <v>64.554477599727278</v>
      </c>
      <c r="AK465" s="31">
        <f t="shared" si="286"/>
        <v>89.966084456756519</v>
      </c>
      <c r="AL465" s="32">
        <f t="shared" si="287"/>
        <v>-34.185854124896984</v>
      </c>
      <c r="AM465" s="31">
        <f t="shared" si="288"/>
        <v>-88.880929264353725</v>
      </c>
      <c r="AN465" s="31">
        <f t="shared" si="289"/>
        <v>-23.319102131112011</v>
      </c>
      <c r="AO465" s="31">
        <f t="shared" si="290"/>
        <v>-88.914841868487287</v>
      </c>
      <c r="AP465" s="30">
        <f t="shared" si="306"/>
        <v>23.609121289162623</v>
      </c>
      <c r="AQ465" s="30">
        <f t="shared" si="307"/>
        <v>-27.95880017344075</v>
      </c>
      <c r="AR465" s="31">
        <f t="shared" si="291"/>
        <v>-37.729977029977675</v>
      </c>
      <c r="AS465" s="33">
        <f t="shared" si="292"/>
        <v>-182.32272253255266</v>
      </c>
      <c r="AT465" s="31">
        <f t="shared" si="293"/>
        <v>7.2148070989499227E-7</v>
      </c>
      <c r="AU465" s="31">
        <f t="shared" si="294"/>
        <v>2.3353008262463483E-2</v>
      </c>
      <c r="AV465" s="32">
        <f t="shared" si="295"/>
        <v>-1.1543694091185854E-9</v>
      </c>
      <c r="AW465" s="31">
        <f t="shared" si="296"/>
        <v>-9.3412038214333584E-4</v>
      </c>
      <c r="AX465" s="34">
        <f t="shared" si="297"/>
        <v>7.2032634048587372E-7</v>
      </c>
      <c r="AY465" s="35">
        <f t="shared" si="298"/>
        <v>2.2418887880320149E-2</v>
      </c>
      <c r="AZ465" s="10">
        <f t="shared" si="299"/>
        <v>-37.729976309651335</v>
      </c>
      <c r="BA465" s="10">
        <f t="shared" si="300"/>
        <v>-182.30030364467234</v>
      </c>
      <c r="BB465" s="10">
        <f t="shared" si="301"/>
        <v>-2.3003036446723399</v>
      </c>
      <c r="BC465" s="48"/>
      <c r="BD465" s="46">
        <f t="shared" si="302"/>
        <v>-38</v>
      </c>
      <c r="BE465" s="46">
        <f t="shared" si="303"/>
        <v>-182</v>
      </c>
      <c r="BF465" s="46">
        <f t="shared" si="304"/>
        <v>-2</v>
      </c>
    </row>
    <row r="466" spans="22:58" x14ac:dyDescent="0.3">
      <c r="V466" s="29">
        <v>5.6200000000000498</v>
      </c>
      <c r="W466" s="38">
        <f t="shared" si="274"/>
        <v>4168693.8347038412</v>
      </c>
      <c r="X466" s="30">
        <f t="shared" si="308"/>
        <v>2.6066753699001226</v>
      </c>
      <c r="Y466" s="31">
        <f t="shared" si="275"/>
        <v>-67.26558078228129</v>
      </c>
      <c r="Z466" s="31">
        <f t="shared" si="276"/>
        <v>-89.975177609309725</v>
      </c>
      <c r="AA466" s="31">
        <f t="shared" si="277"/>
        <v>32.96214719090537</v>
      </c>
      <c r="AB466" s="31">
        <f t="shared" si="278"/>
        <v>-88.711596563977153</v>
      </c>
      <c r="AC466" s="31">
        <f t="shared" si="279"/>
        <v>21.834117270622638</v>
      </c>
      <c r="AD466" s="31">
        <f t="shared" si="280"/>
        <v>85.35599800943433</v>
      </c>
      <c r="AE466" s="31">
        <f t="shared" si="281"/>
        <v>-9.8626409508531658</v>
      </c>
      <c r="AF466" s="31">
        <f t="shared" si="282"/>
        <v>-93.330776163852562</v>
      </c>
      <c r="AG466" s="31">
        <f t="shared" si="305"/>
        <v>92.110410468749379</v>
      </c>
      <c r="AH466" s="31">
        <f t="shared" si="283"/>
        <v>-145.9981360746917</v>
      </c>
      <c r="AI466" s="31">
        <f t="shared" si="284"/>
        <v>-89.999997127792398</v>
      </c>
      <c r="AJ466" s="31">
        <f t="shared" si="285"/>
        <v>64.754477531238308</v>
      </c>
      <c r="AK466" s="31">
        <f t="shared" si="286"/>
        <v>89.966856468599303</v>
      </c>
      <c r="AL466" s="32">
        <f t="shared" si="287"/>
        <v>-34.385779568195346</v>
      </c>
      <c r="AM466" s="31">
        <f t="shared" si="288"/>
        <v>-88.906396165870305</v>
      </c>
      <c r="AN466" s="31">
        <f t="shared" si="289"/>
        <v>-23.51902764289936</v>
      </c>
      <c r="AO466" s="31">
        <f t="shared" si="290"/>
        <v>-88.939536825063399</v>
      </c>
      <c r="AP466" s="30">
        <f t="shared" si="306"/>
        <v>23.609121289162623</v>
      </c>
      <c r="AQ466" s="30">
        <f t="shared" si="307"/>
        <v>-27.95880017344075</v>
      </c>
      <c r="AR466" s="31">
        <f t="shared" si="291"/>
        <v>-37.731347478030649</v>
      </c>
      <c r="AS466" s="33">
        <f t="shared" si="292"/>
        <v>-182.27031298891598</v>
      </c>
      <c r="AT466" s="31">
        <f t="shared" si="293"/>
        <v>7.5548304583849265E-7</v>
      </c>
      <c r="AU466" s="31">
        <f t="shared" si="294"/>
        <v>2.3896969641287697E-2</v>
      </c>
      <c r="AV466" s="32">
        <f t="shared" si="295"/>
        <v>-1.2087729074790563E-9</v>
      </c>
      <c r="AW466" s="31">
        <f t="shared" si="296"/>
        <v>-9.5587884098990408E-4</v>
      </c>
      <c r="AX466" s="34">
        <f t="shared" si="297"/>
        <v>7.5427427293101359E-7</v>
      </c>
      <c r="AY466" s="35">
        <f t="shared" si="298"/>
        <v>2.2941090800297794E-2</v>
      </c>
      <c r="AZ466" s="10">
        <f t="shared" si="299"/>
        <v>-37.731346723756374</v>
      </c>
      <c r="BA466" s="10">
        <f t="shared" si="300"/>
        <v>-182.24737189811569</v>
      </c>
      <c r="BB466" s="10">
        <f t="shared" si="301"/>
        <v>-2.2473718981156878</v>
      </c>
      <c r="BC466" s="37"/>
      <c r="BD466" s="46">
        <f t="shared" si="302"/>
        <v>-38</v>
      </c>
      <c r="BE466" s="46">
        <f t="shared" si="303"/>
        <v>-182</v>
      </c>
      <c r="BF466" s="46">
        <f t="shared" si="304"/>
        <v>-2</v>
      </c>
    </row>
    <row r="467" spans="22:58" x14ac:dyDescent="0.3">
      <c r="V467" s="29">
        <v>5.6300000000000496</v>
      </c>
      <c r="W467" s="38">
        <f t="shared" si="274"/>
        <v>4265795.1880164174</v>
      </c>
      <c r="X467" s="30">
        <f t="shared" si="308"/>
        <v>2.6066753699001226</v>
      </c>
      <c r="Y467" s="31">
        <f t="shared" si="275"/>
        <v>-67.465580745594423</v>
      </c>
      <c r="Z467" s="31">
        <f t="shared" si="276"/>
        <v>-89.975742635836042</v>
      </c>
      <c r="AA467" s="31">
        <f t="shared" si="277"/>
        <v>33.162048367777999</v>
      </c>
      <c r="AB467" s="31">
        <f t="shared" si="278"/>
        <v>-88.74091465601181</v>
      </c>
      <c r="AC467" s="31">
        <f t="shared" si="279"/>
        <v>22.032835764403707</v>
      </c>
      <c r="AD467" s="31">
        <f t="shared" si="280"/>
        <v>85.461261613138078</v>
      </c>
      <c r="AE467" s="31">
        <f t="shared" si="281"/>
        <v>-9.6640212435126003</v>
      </c>
      <c r="AF467" s="31">
        <f t="shared" si="282"/>
        <v>-93.255395678709789</v>
      </c>
      <c r="AG467" s="31">
        <f t="shared" si="305"/>
        <v>92.110410468749379</v>
      </c>
      <c r="AH467" s="31">
        <f t="shared" si="283"/>
        <v>-146.19813607469166</v>
      </c>
      <c r="AI467" s="31">
        <f t="shared" si="284"/>
        <v>-89.999997193171822</v>
      </c>
      <c r="AJ467" s="31">
        <f t="shared" si="285"/>
        <v>64.954477465831829</v>
      </c>
      <c r="AK467" s="31">
        <f t="shared" si="286"/>
        <v>89.967610907318715</v>
      </c>
      <c r="AL467" s="32">
        <f t="shared" si="287"/>
        <v>-34.58570836590318</v>
      </c>
      <c r="AM467" s="31">
        <f t="shared" si="288"/>
        <v>-88.931283787536643</v>
      </c>
      <c r="AN467" s="31">
        <f t="shared" si="289"/>
        <v>-23.718956506013633</v>
      </c>
      <c r="AO467" s="31">
        <f t="shared" si="290"/>
        <v>-88.96367007338975</v>
      </c>
      <c r="AP467" s="30">
        <f t="shared" si="306"/>
        <v>23.609121289162623</v>
      </c>
      <c r="AQ467" s="30">
        <f t="shared" si="307"/>
        <v>-27.95880017344075</v>
      </c>
      <c r="AR467" s="31">
        <f t="shared" si="291"/>
        <v>-37.732656633804361</v>
      </c>
      <c r="AS467" s="33">
        <f t="shared" si="292"/>
        <v>-182.21906575209954</v>
      </c>
      <c r="AT467" s="31">
        <f t="shared" si="293"/>
        <v>7.9108786231390305E-7</v>
      </c>
      <c r="AU467" s="31">
        <f t="shared" si="294"/>
        <v>2.4453601503849495E-2</v>
      </c>
      <c r="AV467" s="32">
        <f t="shared" si="295"/>
        <v>-1.265741516901273E-9</v>
      </c>
      <c r="AW467" s="31">
        <f t="shared" si="296"/>
        <v>-9.7814411945013969E-4</v>
      </c>
      <c r="AX467" s="34">
        <f t="shared" si="297"/>
        <v>7.8982212079700181E-7</v>
      </c>
      <c r="AY467" s="35">
        <f t="shared" si="298"/>
        <v>2.3475457384399354E-2</v>
      </c>
      <c r="AZ467" s="10">
        <f t="shared" si="299"/>
        <v>-37.732655843982236</v>
      </c>
      <c r="BA467" s="10">
        <f t="shared" si="300"/>
        <v>-182.19559029471515</v>
      </c>
      <c r="BB467" s="10">
        <f t="shared" si="301"/>
        <v>-2.1955902947151458</v>
      </c>
      <c r="BC467" s="37"/>
      <c r="BD467" s="46">
        <f t="shared" si="302"/>
        <v>-38</v>
      </c>
      <c r="BE467" s="46">
        <f t="shared" si="303"/>
        <v>-182</v>
      </c>
      <c r="BF467" s="46">
        <f t="shared" si="304"/>
        <v>-2</v>
      </c>
    </row>
    <row r="468" spans="22:58" x14ac:dyDescent="0.3">
      <c r="V468" s="29">
        <v>5.6400000000000503</v>
      </c>
      <c r="W468" s="36">
        <f t="shared" si="274"/>
        <v>4365158.322402169</v>
      </c>
      <c r="X468" s="30">
        <f t="shared" si="308"/>
        <v>2.6066753699001226</v>
      </c>
      <c r="Y468" s="31">
        <f t="shared" si="275"/>
        <v>-67.665580710558785</v>
      </c>
      <c r="Z468" s="31">
        <f t="shared" si="276"/>
        <v>-89.976294800792957</v>
      </c>
      <c r="AA468" s="31">
        <f t="shared" si="277"/>
        <v>33.361953990324842</v>
      </c>
      <c r="AB468" s="31">
        <f t="shared" si="278"/>
        <v>-88.769566024025664</v>
      </c>
      <c r="AC468" s="31">
        <f t="shared" si="279"/>
        <v>22.231611582366646</v>
      </c>
      <c r="AD468" s="31">
        <f t="shared" si="280"/>
        <v>85.564158801412916</v>
      </c>
      <c r="AE468" s="31">
        <f t="shared" si="281"/>
        <v>-9.4653397679671798</v>
      </c>
      <c r="AF468" s="31">
        <f t="shared" si="282"/>
        <v>-93.18170202340572</v>
      </c>
      <c r="AG468" s="31">
        <f t="shared" si="305"/>
        <v>92.110410468749379</v>
      </c>
      <c r="AH468" s="31">
        <f t="shared" si="283"/>
        <v>-146.39813607469168</v>
      </c>
      <c r="AI468" s="31">
        <f t="shared" si="284"/>
        <v>-89.999997257063029</v>
      </c>
      <c r="AJ468" s="31">
        <f t="shared" si="285"/>
        <v>65.154477403369157</v>
      </c>
      <c r="AK468" s="31">
        <f t="shared" si="286"/>
        <v>89.968348172927122</v>
      </c>
      <c r="AL468" s="32">
        <f t="shared" si="287"/>
        <v>-34.785640367152332</v>
      </c>
      <c r="AM468" s="31">
        <f t="shared" si="288"/>
        <v>-88.955605287511617</v>
      </c>
      <c r="AN468" s="31">
        <f t="shared" si="289"/>
        <v>-23.918888569725475</v>
      </c>
      <c r="AO468" s="31">
        <f t="shared" si="290"/>
        <v>-88.987254371647523</v>
      </c>
      <c r="AP468" s="30">
        <f t="shared" si="306"/>
        <v>23.609121289162623</v>
      </c>
      <c r="AQ468" s="30">
        <f t="shared" si="307"/>
        <v>-27.95880017344075</v>
      </c>
      <c r="AR468" s="31">
        <f t="shared" si="291"/>
        <v>-37.733907221970782</v>
      </c>
      <c r="AS468" s="33">
        <f t="shared" si="292"/>
        <v>-182.16895639505324</v>
      </c>
      <c r="AT468" s="31">
        <f t="shared" si="293"/>
        <v>8.2837068156418528E-7</v>
      </c>
      <c r="AU468" s="31">
        <f t="shared" si="294"/>
        <v>2.5023198983309899E-2</v>
      </c>
      <c r="AV468" s="32">
        <f t="shared" si="295"/>
        <v>-1.3253928853362237E-9</v>
      </c>
      <c r="AW468" s="31">
        <f t="shared" si="296"/>
        <v>-1.0009280228693758E-3</v>
      </c>
      <c r="AX468" s="34">
        <f t="shared" si="297"/>
        <v>8.2704528867884909E-7</v>
      </c>
      <c r="AY468" s="35">
        <f t="shared" si="298"/>
        <v>2.4022270960440524E-2</v>
      </c>
      <c r="AZ468" s="10">
        <f t="shared" si="299"/>
        <v>-37.733906394925491</v>
      </c>
      <c r="BA468" s="10">
        <f t="shared" si="300"/>
        <v>-182.1449341240928</v>
      </c>
      <c r="BB468" s="10">
        <f t="shared" si="301"/>
        <v>-2.1449341240927993</v>
      </c>
      <c r="BC468" s="48"/>
      <c r="BD468" s="46">
        <f t="shared" si="302"/>
        <v>-38</v>
      </c>
      <c r="BE468" s="46">
        <f t="shared" si="303"/>
        <v>-182</v>
      </c>
      <c r="BF468" s="46">
        <f t="shared" si="304"/>
        <v>-2</v>
      </c>
    </row>
    <row r="469" spans="22:58" x14ac:dyDescent="0.3">
      <c r="V469" s="29">
        <v>5.6500000000000599</v>
      </c>
      <c r="W469" s="38">
        <f t="shared" si="274"/>
        <v>4466835.921510255</v>
      </c>
      <c r="X469" s="30">
        <f t="shared" si="308"/>
        <v>2.6066753699001226</v>
      </c>
      <c r="Y469" s="31">
        <f t="shared" si="275"/>
        <v>-67.865580677100198</v>
      </c>
      <c r="Z469" s="31">
        <f t="shared" si="276"/>
        <v>-89.976834396945222</v>
      </c>
      <c r="AA469" s="31">
        <f t="shared" si="277"/>
        <v>33.561863858642376</v>
      </c>
      <c r="AB469" s="31">
        <f t="shared" si="278"/>
        <v>-88.797565802003803</v>
      </c>
      <c r="AC469" s="31">
        <f t="shared" si="279"/>
        <v>22.430442175385604</v>
      </c>
      <c r="AD469" s="31">
        <f t="shared" si="280"/>
        <v>85.66474147528443</v>
      </c>
      <c r="AE469" s="31">
        <f t="shared" si="281"/>
        <v>-9.2665992731721012</v>
      </c>
      <c r="AF469" s="31">
        <f t="shared" si="282"/>
        <v>-93.109658723664595</v>
      </c>
      <c r="AG469" s="31">
        <f t="shared" si="305"/>
        <v>92.110410468749379</v>
      </c>
      <c r="AH469" s="31">
        <f t="shared" si="283"/>
        <v>-146.59813607469187</v>
      </c>
      <c r="AI469" s="31">
        <f t="shared" si="284"/>
        <v>-89.999997319499897</v>
      </c>
      <c r="AJ469" s="31">
        <f t="shared" si="285"/>
        <v>65.354477343717974</v>
      </c>
      <c r="AK469" s="31">
        <f t="shared" si="286"/>
        <v>89.969068656331515</v>
      </c>
      <c r="AL469" s="32">
        <f t="shared" si="287"/>
        <v>-34.985575427855714</v>
      </c>
      <c r="AM469" s="31">
        <f t="shared" si="288"/>
        <v>-88.979373526296072</v>
      </c>
      <c r="AN469" s="31">
        <f t="shared" si="289"/>
        <v>-24.118823690080227</v>
      </c>
      <c r="AO469" s="31">
        <f t="shared" si="290"/>
        <v>-89.010302189464454</v>
      </c>
      <c r="AP469" s="30">
        <f t="shared" si="306"/>
        <v>23.609121289162623</v>
      </c>
      <c r="AQ469" s="30">
        <f t="shared" si="307"/>
        <v>-27.95880017344075</v>
      </c>
      <c r="AR469" s="31">
        <f t="shared" si="291"/>
        <v>-37.735101847530451</v>
      </c>
      <c r="AS469" s="33">
        <f t="shared" si="292"/>
        <v>-182.11996091312903</v>
      </c>
      <c r="AT469" s="31">
        <f t="shared" si="293"/>
        <v>8.6741058419805707E-7</v>
      </c>
      <c r="AU469" s="31">
        <f t="shared" si="294"/>
        <v>2.5606064087341892E-2</v>
      </c>
      <c r="AV469" s="32">
        <f t="shared" si="295"/>
        <v>-1.3878562326645024E-9</v>
      </c>
      <c r="AW469" s="31">
        <f t="shared" si="296"/>
        <v>-1.0242426315747756E-3</v>
      </c>
      <c r="AX469" s="34">
        <f t="shared" si="297"/>
        <v>8.6602272796539258E-7</v>
      </c>
      <c r="AY469" s="35">
        <f t="shared" si="298"/>
        <v>2.4581821455767115E-2</v>
      </c>
      <c r="AZ469" s="10">
        <f t="shared" si="299"/>
        <v>-37.735100981507721</v>
      </c>
      <c r="BA469" s="10">
        <f t="shared" si="300"/>
        <v>-182.09537909167327</v>
      </c>
      <c r="BB469" s="10">
        <f t="shared" si="301"/>
        <v>-2.0953790916732657</v>
      </c>
      <c r="BC469" s="37"/>
      <c r="BD469" s="46">
        <f t="shared" si="302"/>
        <v>-38</v>
      </c>
      <c r="BE469" s="46">
        <f t="shared" si="303"/>
        <v>-182</v>
      </c>
      <c r="BF469" s="46">
        <f t="shared" si="304"/>
        <v>-2</v>
      </c>
    </row>
    <row r="470" spans="22:58" x14ac:dyDescent="0.3">
      <c r="V470" s="29">
        <v>5.6600000000000597</v>
      </c>
      <c r="W470" s="38">
        <f t="shared" si="274"/>
        <v>4570881.8961493801</v>
      </c>
      <c r="X470" s="30">
        <f t="shared" si="308"/>
        <v>2.6066753699001226</v>
      </c>
      <c r="Y470" s="31">
        <f t="shared" si="275"/>
        <v>-68.065580645147264</v>
      </c>
      <c r="Z470" s="31">
        <f t="shared" si="276"/>
        <v>-89.977361710393467</v>
      </c>
      <c r="AA470" s="31">
        <f t="shared" si="277"/>
        <v>33.761777781807453</v>
      </c>
      <c r="AB470" s="31">
        <f t="shared" si="278"/>
        <v>-88.824928782274</v>
      </c>
      <c r="AC470" s="31">
        <f t="shared" si="279"/>
        <v>22.629325106369301</v>
      </c>
      <c r="AD470" s="31">
        <f t="shared" si="280"/>
        <v>85.763060483844811</v>
      </c>
      <c r="AE470" s="31">
        <f t="shared" si="281"/>
        <v>-9.0678023870703939</v>
      </c>
      <c r="AF470" s="31">
        <f t="shared" si="282"/>
        <v>-93.039230008822642</v>
      </c>
      <c r="AG470" s="31">
        <f t="shared" si="305"/>
        <v>92.110410468749379</v>
      </c>
      <c r="AH470" s="31">
        <f t="shared" si="283"/>
        <v>-146.79813607469188</v>
      </c>
      <c r="AI470" s="31">
        <f t="shared" si="284"/>
        <v>-89.999997380515538</v>
      </c>
      <c r="AJ470" s="31">
        <f t="shared" si="285"/>
        <v>65.554477286751307</v>
      </c>
      <c r="AK470" s="31">
        <f t="shared" si="286"/>
        <v>89.969772739540815</v>
      </c>
      <c r="AL470" s="32">
        <f t="shared" si="287"/>
        <v>-35.18551341040223</v>
      </c>
      <c r="AM470" s="31">
        <f t="shared" si="288"/>
        <v>-89.00260107338427</v>
      </c>
      <c r="AN470" s="31">
        <f t="shared" si="289"/>
        <v>-24.318761729593426</v>
      </c>
      <c r="AO470" s="31">
        <f t="shared" si="290"/>
        <v>-89.032825714358992</v>
      </c>
      <c r="AP470" s="30">
        <f t="shared" si="306"/>
        <v>23.609121289162623</v>
      </c>
      <c r="AQ470" s="30">
        <f t="shared" si="307"/>
        <v>-27.95880017344075</v>
      </c>
      <c r="AR470" s="31">
        <f t="shared" si="291"/>
        <v>-37.736243000941947</v>
      </c>
      <c r="AS470" s="33">
        <f t="shared" si="292"/>
        <v>-182.07205572318162</v>
      </c>
      <c r="AT470" s="31">
        <f t="shared" si="293"/>
        <v>9.0829038084002946E-7</v>
      </c>
      <c r="AU470" s="31">
        <f t="shared" si="294"/>
        <v>2.6202505858254749E-2</v>
      </c>
      <c r="AV470" s="32">
        <f t="shared" si="295"/>
        <v>-1.4532646360765761E-9</v>
      </c>
      <c r="AW470" s="31">
        <f t="shared" si="296"/>
        <v>-1.0481003072804025E-3</v>
      </c>
      <c r="AX470" s="34">
        <f t="shared" si="297"/>
        <v>9.0683711620395283E-7</v>
      </c>
      <c r="AY470" s="35">
        <f t="shared" si="298"/>
        <v>2.5154405550974347E-2</v>
      </c>
      <c r="AZ470" s="10">
        <f t="shared" si="299"/>
        <v>-37.736242094104831</v>
      </c>
      <c r="BA470" s="10">
        <f t="shared" si="300"/>
        <v>-182.04690131763064</v>
      </c>
      <c r="BB470" s="10">
        <f t="shared" si="301"/>
        <v>-2.0469013176306419</v>
      </c>
      <c r="BC470" s="37"/>
      <c r="BD470" s="46">
        <f t="shared" si="302"/>
        <v>-38</v>
      </c>
      <c r="BE470" s="46">
        <f t="shared" si="303"/>
        <v>-182</v>
      </c>
      <c r="BF470" s="46">
        <f t="shared" si="304"/>
        <v>-2</v>
      </c>
    </row>
    <row r="471" spans="22:58" x14ac:dyDescent="0.3">
      <c r="V471" s="29">
        <v>5.6700000000000603</v>
      </c>
      <c r="W471" s="36">
        <f t="shared" si="274"/>
        <v>4677351.4128726339</v>
      </c>
      <c r="X471" s="30">
        <f t="shared" si="308"/>
        <v>2.6066753699001226</v>
      </c>
      <c r="Y471" s="31">
        <f t="shared" si="275"/>
        <v>-68.265580614632498</v>
      </c>
      <c r="Z471" s="31">
        <f t="shared" si="276"/>
        <v>-89.977877020725899</v>
      </c>
      <c r="AA471" s="31">
        <f t="shared" si="277"/>
        <v>33.96169557747568</v>
      </c>
      <c r="AB471" s="31">
        <f t="shared" si="278"/>
        <v>-88.851669423095046</v>
      </c>
      <c r="AC471" s="31">
        <f t="shared" si="279"/>
        <v>22.828258045453964</v>
      </c>
      <c r="AD471" s="31">
        <f t="shared" si="280"/>
        <v>85.859165639738066</v>
      </c>
      <c r="AE471" s="31">
        <f t="shared" si="281"/>
        <v>-8.8689516218027364</v>
      </c>
      <c r="AF471" s="31">
        <f t="shared" si="282"/>
        <v>-92.970380804082893</v>
      </c>
      <c r="AG471" s="31">
        <f t="shared" si="305"/>
        <v>92.110410468749379</v>
      </c>
      <c r="AH471" s="31">
        <f t="shared" si="283"/>
        <v>-146.9981360746919</v>
      </c>
      <c r="AI471" s="31">
        <f t="shared" si="284"/>
        <v>-89.99999744014228</v>
      </c>
      <c r="AJ471" s="31">
        <f t="shared" si="285"/>
        <v>65.754477232348592</v>
      </c>
      <c r="AK471" s="31">
        <f t="shared" si="286"/>
        <v>89.970460795868419</v>
      </c>
      <c r="AL471" s="32">
        <f t="shared" si="287"/>
        <v>-35.385454183367244</v>
      </c>
      <c r="AM471" s="31">
        <f t="shared" si="288"/>
        <v>-89.025300213772667</v>
      </c>
      <c r="AN471" s="31">
        <f t="shared" si="289"/>
        <v>-24.518702556961173</v>
      </c>
      <c r="AO471" s="31">
        <f t="shared" si="290"/>
        <v>-89.054836858046528</v>
      </c>
      <c r="AP471" s="30">
        <f t="shared" si="306"/>
        <v>23.609121289162623</v>
      </c>
      <c r="AQ471" s="30">
        <f t="shared" si="307"/>
        <v>-27.95880017344075</v>
      </c>
      <c r="AR471" s="31">
        <f t="shared" si="291"/>
        <v>-37.737333063042037</v>
      </c>
      <c r="AS471" s="33">
        <f t="shared" si="292"/>
        <v>-182.02521766212942</v>
      </c>
      <c r="AT471" s="31">
        <f t="shared" si="293"/>
        <v>9.5109678378042245E-7</v>
      </c>
      <c r="AU471" s="31">
        <f t="shared" si="294"/>
        <v>2.6812840536853604E-2</v>
      </c>
      <c r="AV471" s="32">
        <f t="shared" si="295"/>
        <v>-1.5217550300727862E-9</v>
      </c>
      <c r="AW471" s="31">
        <f t="shared" si="296"/>
        <v>-1.0725136996417046E-3</v>
      </c>
      <c r="AX471" s="34">
        <f t="shared" si="297"/>
        <v>9.4957502875034967E-7</v>
      </c>
      <c r="AY471" s="35">
        <f t="shared" si="298"/>
        <v>2.5740326837211898E-2</v>
      </c>
      <c r="AZ471" s="10">
        <f t="shared" si="299"/>
        <v>-37.737332113467005</v>
      </c>
      <c r="BA471" s="10">
        <f t="shared" si="300"/>
        <v>-181.9994773352922</v>
      </c>
      <c r="BB471" s="10">
        <f t="shared" si="301"/>
        <v>-1.9994773352921982</v>
      </c>
      <c r="BC471" s="48"/>
      <c r="BD471" s="46">
        <f t="shared" si="302"/>
        <v>-38</v>
      </c>
      <c r="BE471" s="46">
        <f t="shared" si="303"/>
        <v>-182</v>
      </c>
      <c r="BF471" s="46">
        <f t="shared" si="304"/>
        <v>-2</v>
      </c>
    </row>
    <row r="472" spans="22:58" x14ac:dyDescent="0.3">
      <c r="V472" s="29">
        <v>5.6800000000000601</v>
      </c>
      <c r="W472" s="38">
        <f t="shared" si="274"/>
        <v>4786300.9232270503</v>
      </c>
      <c r="X472" s="30">
        <f t="shared" si="308"/>
        <v>2.6066753699001226</v>
      </c>
      <c r="Y472" s="31">
        <f t="shared" si="275"/>
        <v>-68.465580585491097</v>
      </c>
      <c r="Z472" s="31">
        <f t="shared" si="276"/>
        <v>-89.978380601166563</v>
      </c>
      <c r="AA472" s="31">
        <f t="shared" si="277"/>
        <v>34.161617071495748</v>
      </c>
      <c r="AB472" s="31">
        <f t="shared" si="278"/>
        <v>-88.877801856084687</v>
      </c>
      <c r="AC472" s="31">
        <f t="shared" si="279"/>
        <v>23.027238765390212</v>
      </c>
      <c r="AD472" s="31">
        <f t="shared" si="280"/>
        <v>85.953105734836868</v>
      </c>
      <c r="AE472" s="31">
        <f t="shared" si="281"/>
        <v>-8.6700493787050199</v>
      </c>
      <c r="AF472" s="31">
        <f t="shared" si="282"/>
        <v>-92.903076722414369</v>
      </c>
      <c r="AG472" s="31">
        <f t="shared" si="305"/>
        <v>92.110410468749379</v>
      </c>
      <c r="AH472" s="31">
        <f t="shared" si="283"/>
        <v>-147.19813607469189</v>
      </c>
      <c r="AI472" s="31">
        <f t="shared" si="284"/>
        <v>-89.999997498411744</v>
      </c>
      <c r="AJ472" s="31">
        <f t="shared" si="285"/>
        <v>65.954477180394392</v>
      </c>
      <c r="AK472" s="31">
        <f t="shared" si="286"/>
        <v>89.971133190130104</v>
      </c>
      <c r="AL472" s="32">
        <f t="shared" si="287"/>
        <v>-35.585397621233916</v>
      </c>
      <c r="AM472" s="31">
        <f t="shared" si="288"/>
        <v>-89.047482954327762</v>
      </c>
      <c r="AN472" s="31">
        <f t="shared" si="289"/>
        <v>-24.718646046782034</v>
      </c>
      <c r="AO472" s="31">
        <f t="shared" si="290"/>
        <v>-89.076347262609403</v>
      </c>
      <c r="AP472" s="30">
        <f t="shared" si="306"/>
        <v>23.609121289162623</v>
      </c>
      <c r="AQ472" s="30">
        <f t="shared" si="307"/>
        <v>-27.95880017344075</v>
      </c>
      <c r="AR472" s="31">
        <f t="shared" si="291"/>
        <v>-37.738374309765184</v>
      </c>
      <c r="AS472" s="33">
        <f t="shared" si="292"/>
        <v>-181.97942398502377</v>
      </c>
      <c r="AT472" s="31">
        <f t="shared" si="293"/>
        <v>9.9592058826862718E-7</v>
      </c>
      <c r="AU472" s="31">
        <f t="shared" si="294"/>
        <v>2.7437391730109277E-2</v>
      </c>
      <c r="AV472" s="32">
        <f t="shared" si="295"/>
        <v>-1.5934739924281484E-9</v>
      </c>
      <c r="AW472" s="31">
        <f t="shared" si="296"/>
        <v>-1.0974957529624205E-3</v>
      </c>
      <c r="AX472" s="34">
        <f t="shared" si="297"/>
        <v>9.9432711427619907E-7</v>
      </c>
      <c r="AY472" s="35">
        <f t="shared" si="298"/>
        <v>2.6339895977146855E-2</v>
      </c>
      <c r="AZ472" s="10">
        <f t="shared" si="299"/>
        <v>-37.738373315438068</v>
      </c>
      <c r="BA472" s="10">
        <f t="shared" si="300"/>
        <v>-181.95308408904663</v>
      </c>
      <c r="BB472" s="10">
        <f t="shared" si="301"/>
        <v>-1.9530840890466266</v>
      </c>
      <c r="BC472" s="37"/>
      <c r="BD472" s="46">
        <f t="shared" si="302"/>
        <v>-38</v>
      </c>
      <c r="BE472" s="46">
        <f t="shared" si="303"/>
        <v>-182</v>
      </c>
      <c r="BF472" s="46">
        <f t="shared" si="304"/>
        <v>-2</v>
      </c>
    </row>
    <row r="473" spans="22:58" x14ac:dyDescent="0.3">
      <c r="V473" s="29">
        <v>5.6900000000000599</v>
      </c>
      <c r="W473" s="38">
        <f t="shared" si="274"/>
        <v>4897788.1936851442</v>
      </c>
      <c r="X473" s="30">
        <f t="shared" si="308"/>
        <v>2.6066753699001226</v>
      </c>
      <c r="Y473" s="31">
        <f t="shared" si="275"/>
        <v>-68.665580557661286</v>
      </c>
      <c r="Z473" s="31">
        <f t="shared" si="276"/>
        <v>-89.97887271872014</v>
      </c>
      <c r="AA473" s="31">
        <f t="shared" si="277"/>
        <v>34.36154209754217</v>
      </c>
      <c r="AB473" s="31">
        <f t="shared" si="278"/>
        <v>-88.903339893490397</v>
      </c>
      <c r="AC473" s="31">
        <f t="shared" si="279"/>
        <v>23.226265137120414</v>
      </c>
      <c r="AD473" s="31">
        <f t="shared" si="280"/>
        <v>86.044928556074098</v>
      </c>
      <c r="AE473" s="31">
        <f t="shared" si="281"/>
        <v>-8.4710979530985853</v>
      </c>
      <c r="AF473" s="31">
        <f t="shared" si="282"/>
        <v>-92.83728405613644</v>
      </c>
      <c r="AG473" s="31">
        <f t="shared" si="305"/>
        <v>92.110410468749379</v>
      </c>
      <c r="AH473" s="31">
        <f t="shared" si="283"/>
        <v>-147.39813607469188</v>
      </c>
      <c r="AI473" s="31">
        <f t="shared" si="284"/>
        <v>-89.999997555354852</v>
      </c>
      <c r="AJ473" s="31">
        <f t="shared" si="285"/>
        <v>66.154477130778531</v>
      </c>
      <c r="AK473" s="31">
        <f t="shared" si="286"/>
        <v>89.97179027883746</v>
      </c>
      <c r="AL473" s="32">
        <f t="shared" si="287"/>
        <v>-35.785343604128258</v>
      </c>
      <c r="AM473" s="31">
        <f t="shared" si="288"/>
        <v>-89.069161030016403</v>
      </c>
      <c r="AN473" s="31">
        <f t="shared" si="289"/>
        <v>-24.918592079292225</v>
      </c>
      <c r="AO473" s="31">
        <f t="shared" si="290"/>
        <v>-89.097368306533795</v>
      </c>
      <c r="AP473" s="30">
        <f t="shared" si="306"/>
        <v>23.609121289162623</v>
      </c>
      <c r="AQ473" s="30">
        <f t="shared" si="307"/>
        <v>-27.95880017344075</v>
      </c>
      <c r="AR473" s="31">
        <f t="shared" si="291"/>
        <v>-37.739368916668937</v>
      </c>
      <c r="AS473" s="33">
        <f t="shared" si="292"/>
        <v>-181.93465236267025</v>
      </c>
      <c r="AT473" s="31">
        <f t="shared" si="293"/>
        <v>1.0428568750215432E-6</v>
      </c>
      <c r="AU473" s="31">
        <f t="shared" si="294"/>
        <v>2.8076490582737375E-2</v>
      </c>
      <c r="AV473" s="32">
        <f t="shared" si="295"/>
        <v>-1.668571958227554E-9</v>
      </c>
      <c r="AW473" s="31">
        <f t="shared" si="296"/>
        <v>-1.1230597130578613E-3</v>
      </c>
      <c r="AX473" s="34">
        <f t="shared" si="297"/>
        <v>1.0411883030633156E-6</v>
      </c>
      <c r="AY473" s="35">
        <f t="shared" si="298"/>
        <v>2.6953430869679513E-2</v>
      </c>
      <c r="AZ473" s="10">
        <f t="shared" si="299"/>
        <v>-37.739367875480632</v>
      </c>
      <c r="BA473" s="10">
        <f t="shared" si="300"/>
        <v>-181.90769893180058</v>
      </c>
      <c r="BB473" s="10">
        <f t="shared" si="301"/>
        <v>-1.9076989318005815</v>
      </c>
      <c r="BC473" s="37"/>
      <c r="BD473" s="46">
        <f t="shared" si="302"/>
        <v>-38</v>
      </c>
      <c r="BE473" s="46">
        <f t="shared" si="303"/>
        <v>-182</v>
      </c>
      <c r="BF473" s="46">
        <f t="shared" si="304"/>
        <v>-2</v>
      </c>
    </row>
    <row r="474" spans="22:58" x14ac:dyDescent="0.3">
      <c r="V474" s="29">
        <v>5.7000000000000597</v>
      </c>
      <c r="W474" s="36">
        <f t="shared" si="274"/>
        <v>5011872.3362734206</v>
      </c>
      <c r="X474" s="30">
        <f t="shared" si="308"/>
        <v>2.6066753699001226</v>
      </c>
      <c r="Y474" s="31">
        <f t="shared" si="275"/>
        <v>-68.865580531084021</v>
      </c>
      <c r="Z474" s="31">
        <f t="shared" si="276"/>
        <v>-89.979353634313611</v>
      </c>
      <c r="AA474" s="31">
        <f t="shared" si="277"/>
        <v>34.561470496764109</v>
      </c>
      <c r="AB474" s="31">
        <f t="shared" si="278"/>
        <v>-88.928297035305448</v>
      </c>
      <c r="AC474" s="31">
        <f t="shared" si="279"/>
        <v>23.425335125537728</v>
      </c>
      <c r="AD474" s="31">
        <f t="shared" si="280"/>
        <v>86.134680901392414</v>
      </c>
      <c r="AE474" s="31">
        <f t="shared" si="281"/>
        <v>-8.2720995388820668</v>
      </c>
      <c r="AF474" s="31">
        <f t="shared" si="282"/>
        <v>-92.772969768226631</v>
      </c>
      <c r="AG474" s="31">
        <f t="shared" si="305"/>
        <v>92.110410468749379</v>
      </c>
      <c r="AH474" s="31">
        <f t="shared" si="283"/>
        <v>-147.59813607469187</v>
      </c>
      <c r="AI474" s="31">
        <f t="shared" si="284"/>
        <v>-89.999997611001774</v>
      </c>
      <c r="AJ474" s="31">
        <f t="shared" si="285"/>
        <v>66.354477083395722</v>
      </c>
      <c r="AK474" s="31">
        <f t="shared" si="286"/>
        <v>89.972432410386915</v>
      </c>
      <c r="AL474" s="32">
        <f t="shared" si="287"/>
        <v>-35.985292017565641</v>
      </c>
      <c r="AM474" s="31">
        <f t="shared" si="288"/>
        <v>-89.090345910001034</v>
      </c>
      <c r="AN474" s="31">
        <f t="shared" si="289"/>
        <v>-25.118540540112406</v>
      </c>
      <c r="AO474" s="31">
        <f t="shared" si="290"/>
        <v>-89.117911110615893</v>
      </c>
      <c r="AP474" s="30">
        <f t="shared" si="306"/>
        <v>23.609121289162623</v>
      </c>
      <c r="AQ474" s="30">
        <f t="shared" si="307"/>
        <v>-27.95880017344075</v>
      </c>
      <c r="AR474" s="31">
        <f t="shared" si="291"/>
        <v>-37.7403189632726</v>
      </c>
      <c r="AS474" s="33">
        <f t="shared" si="292"/>
        <v>-181.89088087884252</v>
      </c>
      <c r="AT474" s="31">
        <f t="shared" si="293"/>
        <v>1.0920051992314007E-6</v>
      </c>
      <c r="AU474" s="31">
        <f t="shared" si="294"/>
        <v>2.8730475952772529E-2</v>
      </c>
      <c r="AV474" s="32">
        <f t="shared" si="295"/>
        <v>-1.7472090058305706E-9</v>
      </c>
      <c r="AW474" s="31">
        <f t="shared" si="296"/>
        <v>-1.1492191342780075E-3</v>
      </c>
      <c r="AX474" s="34">
        <f t="shared" si="297"/>
        <v>1.0902579902255702E-6</v>
      </c>
      <c r="AY474" s="35">
        <f t="shared" si="298"/>
        <v>2.7581256818494521E-2</v>
      </c>
      <c r="AZ474" s="10">
        <f t="shared" si="299"/>
        <v>-37.740317873014611</v>
      </c>
      <c r="BA474" s="10">
        <f t="shared" si="300"/>
        <v>-181.86329962202402</v>
      </c>
      <c r="BB474" s="10">
        <f t="shared" si="301"/>
        <v>-1.8632996220240159</v>
      </c>
      <c r="BC474" s="48"/>
      <c r="BD474" s="46">
        <f t="shared" si="302"/>
        <v>-38</v>
      </c>
      <c r="BE474" s="46">
        <f t="shared" si="303"/>
        <v>-182</v>
      </c>
      <c r="BF474" s="46">
        <f t="shared" si="304"/>
        <v>-2</v>
      </c>
    </row>
    <row r="475" spans="22:58" x14ac:dyDescent="0.3">
      <c r="V475" s="29">
        <v>5.7100000000000604</v>
      </c>
      <c r="W475" s="38">
        <f t="shared" si="274"/>
        <v>5128613.8399143713</v>
      </c>
      <c r="X475" s="30">
        <f t="shared" si="308"/>
        <v>2.6066753699001226</v>
      </c>
      <c r="Y475" s="31">
        <f t="shared" si="275"/>
        <v>-69.06558050570294</v>
      </c>
      <c r="Z475" s="31">
        <f t="shared" si="276"/>
        <v>-89.979823602934488</v>
      </c>
      <c r="AA475" s="31">
        <f t="shared" si="277"/>
        <v>34.76140211744994</v>
      </c>
      <c r="AB475" s="31">
        <f t="shared" si="278"/>
        <v>-88.952686476233382</v>
      </c>
      <c r="AC475" s="31">
        <f t="shared" si="279"/>
        <v>23.624446785420695</v>
      </c>
      <c r="AD475" s="31">
        <f t="shared" si="280"/>
        <v>86.222408595779171</v>
      </c>
      <c r="AE475" s="31">
        <f t="shared" si="281"/>
        <v>-8.0730562329321884</v>
      </c>
      <c r="AF475" s="31">
        <f t="shared" si="282"/>
        <v>-92.710101483388684</v>
      </c>
      <c r="AG475" s="31">
        <f t="shared" si="305"/>
        <v>92.110410468749379</v>
      </c>
      <c r="AH475" s="31">
        <f t="shared" si="283"/>
        <v>-147.79813607469188</v>
      </c>
      <c r="AI475" s="31">
        <f t="shared" si="284"/>
        <v>-89.999997665382011</v>
      </c>
      <c r="AJ475" s="31">
        <f t="shared" si="285"/>
        <v>66.554477038145521</v>
      </c>
      <c r="AK475" s="31">
        <f t="shared" si="286"/>
        <v>89.973059925244485</v>
      </c>
      <c r="AL475" s="32">
        <f t="shared" si="287"/>
        <v>-36.185242752208808</v>
      </c>
      <c r="AM475" s="31">
        <f t="shared" si="288"/>
        <v>-89.111048803602316</v>
      </c>
      <c r="AN475" s="31">
        <f t="shared" si="289"/>
        <v>-25.318491320005791</v>
      </c>
      <c r="AO475" s="31">
        <f t="shared" si="290"/>
        <v>-89.137986543739842</v>
      </c>
      <c r="AP475" s="30">
        <f t="shared" si="306"/>
        <v>23.609121289162623</v>
      </c>
      <c r="AQ475" s="30">
        <f t="shared" si="307"/>
        <v>-27.95880017344075</v>
      </c>
      <c r="AR475" s="31">
        <f t="shared" si="291"/>
        <v>-37.741226437216106</v>
      </c>
      <c r="AS475" s="33">
        <f t="shared" si="292"/>
        <v>-181.84808802712854</v>
      </c>
      <c r="AT475" s="31">
        <f t="shared" si="293"/>
        <v>1.1434698104320259E-6</v>
      </c>
      <c r="AU475" s="31">
        <f t="shared" si="294"/>
        <v>2.9399694591232487E-2</v>
      </c>
      <c r="AV475" s="32">
        <f t="shared" si="295"/>
        <v>-1.8295529282165099E-9</v>
      </c>
      <c r="AW475" s="31">
        <f t="shared" si="296"/>
        <v>-1.1759878866942099E-3</v>
      </c>
      <c r="AX475" s="34">
        <f t="shared" si="297"/>
        <v>1.1416402575038093E-6</v>
      </c>
      <c r="AY475" s="35">
        <f t="shared" si="298"/>
        <v>2.8223706704538276E-2</v>
      </c>
      <c r="AZ475" s="10">
        <f t="shared" si="299"/>
        <v>-37.741225295575852</v>
      </c>
      <c r="BA475" s="10">
        <f t="shared" si="300"/>
        <v>-181.81986432042399</v>
      </c>
      <c r="BB475" s="10">
        <f t="shared" si="301"/>
        <v>-1.8198643204239886</v>
      </c>
      <c r="BC475" s="37"/>
      <c r="BD475" s="46">
        <f t="shared" si="302"/>
        <v>-38</v>
      </c>
      <c r="BE475" s="46">
        <f t="shared" si="303"/>
        <v>-182</v>
      </c>
      <c r="BF475" s="46">
        <f t="shared" si="304"/>
        <v>-2</v>
      </c>
    </row>
    <row r="476" spans="22:58" x14ac:dyDescent="0.3">
      <c r="V476" s="29">
        <v>5.7200000000000601</v>
      </c>
      <c r="W476" s="38">
        <f t="shared" si="274"/>
        <v>5248074.602498455</v>
      </c>
      <c r="X476" s="30">
        <f t="shared" si="308"/>
        <v>2.6066753699001226</v>
      </c>
      <c r="Y476" s="31">
        <f t="shared" si="275"/>
        <v>-69.26558048146417</v>
      </c>
      <c r="Z476" s="31">
        <f t="shared" si="276"/>
        <v>-89.980282873766114</v>
      </c>
      <c r="AA476" s="31">
        <f t="shared" si="277"/>
        <v>34.96133681470679</v>
      </c>
      <c r="AB476" s="31">
        <f t="shared" si="278"/>
        <v>-88.976521112503377</v>
      </c>
      <c r="AC476" s="31">
        <f t="shared" si="279"/>
        <v>23.823598257536563</v>
      </c>
      <c r="AD476" s="31">
        <f t="shared" si="280"/>
        <v>86.308156507356145</v>
      </c>
      <c r="AE476" s="31">
        <f t="shared" si="281"/>
        <v>-7.8739700393206995</v>
      </c>
      <c r="AF476" s="31">
        <f t="shared" si="282"/>
        <v>-92.648647478913361</v>
      </c>
      <c r="AG476" s="31">
        <f t="shared" si="305"/>
        <v>92.110410468749379</v>
      </c>
      <c r="AH476" s="31">
        <f t="shared" si="283"/>
        <v>-147.99813607469187</v>
      </c>
      <c r="AI476" s="31">
        <f t="shared" si="284"/>
        <v>-89.999997718524398</v>
      </c>
      <c r="AJ476" s="31">
        <f t="shared" si="285"/>
        <v>66.754476994931878</v>
      </c>
      <c r="AK476" s="31">
        <f t="shared" si="286"/>
        <v>89.973673156126267</v>
      </c>
      <c r="AL476" s="32">
        <f t="shared" si="287"/>
        <v>-36.385195703636555</v>
      </c>
      <c r="AM476" s="31">
        <f t="shared" si="288"/>
        <v>-89.131280666131957</v>
      </c>
      <c r="AN476" s="31">
        <f t="shared" si="289"/>
        <v>-25.518444314647169</v>
      </c>
      <c r="AO476" s="31">
        <f t="shared" si="290"/>
        <v>-89.157605228530088</v>
      </c>
      <c r="AP476" s="30">
        <f t="shared" si="306"/>
        <v>23.609121289162623</v>
      </c>
      <c r="AQ476" s="30">
        <f t="shared" si="307"/>
        <v>-27.95880017344075</v>
      </c>
      <c r="AR476" s="31">
        <f t="shared" si="291"/>
        <v>-37.742093238245992</v>
      </c>
      <c r="AS476" s="33">
        <f t="shared" si="292"/>
        <v>-181.80625270744343</v>
      </c>
      <c r="AT476" s="31">
        <f t="shared" si="293"/>
        <v>1.1973598762223765E-6</v>
      </c>
      <c r="AU476" s="31">
        <f t="shared" si="294"/>
        <v>3.0084501325966552E-2</v>
      </c>
      <c r="AV476" s="32">
        <f t="shared" si="295"/>
        <v>-1.915775375674562E-9</v>
      </c>
      <c r="AW476" s="31">
        <f t="shared" si="296"/>
        <v>-1.2033801634532722E-3</v>
      </c>
      <c r="AX476" s="34">
        <f t="shared" si="297"/>
        <v>1.1954441008467019E-6</v>
      </c>
      <c r="AY476" s="35">
        <f t="shared" si="298"/>
        <v>2.888112116251328E-2</v>
      </c>
      <c r="AZ476" s="10">
        <f t="shared" si="299"/>
        <v>-37.742092042801893</v>
      </c>
      <c r="BA476" s="10">
        <f t="shared" si="300"/>
        <v>-181.77737158628091</v>
      </c>
      <c r="BB476" s="10">
        <f t="shared" si="301"/>
        <v>-1.777371586280907</v>
      </c>
      <c r="BC476" s="37"/>
      <c r="BD476" s="46">
        <f t="shared" si="302"/>
        <v>-38</v>
      </c>
      <c r="BE476" s="46">
        <f t="shared" si="303"/>
        <v>-182</v>
      </c>
      <c r="BF476" s="46">
        <f t="shared" si="304"/>
        <v>-2</v>
      </c>
    </row>
    <row r="477" spans="22:58" x14ac:dyDescent="0.3">
      <c r="V477" s="29">
        <v>5.7300000000000599</v>
      </c>
      <c r="W477" s="36">
        <f t="shared" si="274"/>
        <v>5370317.9637032738</v>
      </c>
      <c r="X477" s="30">
        <f t="shared" si="308"/>
        <v>2.6066753699001226</v>
      </c>
      <c r="Y477" s="31">
        <f t="shared" si="275"/>
        <v>-69.465580458316339</v>
      </c>
      <c r="Z477" s="31">
        <f t="shared" si="276"/>
        <v>-89.980731690319729</v>
      </c>
      <c r="AA477" s="31">
        <f t="shared" si="277"/>
        <v>35.161274450154608</v>
      </c>
      <c r="AB477" s="31">
        <f t="shared" si="278"/>
        <v>-88.99981354853945</v>
      </c>
      <c r="AC477" s="31">
        <f t="shared" si="279"/>
        <v>24.022787764907328</v>
      </c>
      <c r="AD477" s="31">
        <f t="shared" si="280"/>
        <v>86.39196856349642</v>
      </c>
      <c r="AE477" s="31">
        <f t="shared" si="281"/>
        <v>-7.6748428733542866</v>
      </c>
      <c r="AF477" s="31">
        <f t="shared" si="282"/>
        <v>-92.588576675362759</v>
      </c>
      <c r="AG477" s="31">
        <f t="shared" si="305"/>
        <v>92.110410468749379</v>
      </c>
      <c r="AH477" s="31">
        <f t="shared" si="283"/>
        <v>-148.19813607469189</v>
      </c>
      <c r="AI477" s="31">
        <f t="shared" si="284"/>
        <v>-89.999997770457128</v>
      </c>
      <c r="AJ477" s="31">
        <f t="shared" si="285"/>
        <v>66.954476953663203</v>
      </c>
      <c r="AK477" s="31">
        <f t="shared" si="286"/>
        <v>89.9742724281748</v>
      </c>
      <c r="AL477" s="32">
        <f t="shared" si="287"/>
        <v>-36.585150772123086</v>
      </c>
      <c r="AM477" s="31">
        <f t="shared" si="288"/>
        <v>-89.151052204598258</v>
      </c>
      <c r="AN477" s="31">
        <f t="shared" si="289"/>
        <v>-25.718399424402392</v>
      </c>
      <c r="AO477" s="31">
        <f t="shared" si="290"/>
        <v>-89.176777546880587</v>
      </c>
      <c r="AP477" s="30">
        <f t="shared" si="306"/>
        <v>23.609121289162623</v>
      </c>
      <c r="AQ477" s="30">
        <f t="shared" si="307"/>
        <v>-27.95880017344075</v>
      </c>
      <c r="AR477" s="31">
        <f t="shared" si="291"/>
        <v>-37.742921182034806</v>
      </c>
      <c r="AS477" s="33">
        <f t="shared" si="292"/>
        <v>-181.76535422224333</v>
      </c>
      <c r="AT477" s="31">
        <f t="shared" si="293"/>
        <v>1.2537897002040742E-6</v>
      </c>
      <c r="AU477" s="31">
        <f t="shared" si="294"/>
        <v>3.0785259249787075E-2</v>
      </c>
      <c r="AV477" s="32">
        <f t="shared" si="295"/>
        <v>-2.0060634277333967E-9</v>
      </c>
      <c r="AW477" s="31">
        <f t="shared" si="296"/>
        <v>-1.2314104883028685E-3</v>
      </c>
      <c r="AX477" s="34">
        <f t="shared" si="297"/>
        <v>1.2517836367763408E-6</v>
      </c>
      <c r="AY477" s="35">
        <f t="shared" si="298"/>
        <v>2.9553848761484206E-2</v>
      </c>
      <c r="AZ477" s="10">
        <f t="shared" si="299"/>
        <v>-37.742919930251169</v>
      </c>
      <c r="BA477" s="10">
        <f t="shared" si="300"/>
        <v>-181.73580037348185</v>
      </c>
      <c r="BB477" s="10">
        <f t="shared" si="301"/>
        <v>-1.735800373481851</v>
      </c>
      <c r="BC477" s="48"/>
      <c r="BD477" s="46">
        <f t="shared" si="302"/>
        <v>-38</v>
      </c>
      <c r="BE477" s="46">
        <f t="shared" si="303"/>
        <v>-182</v>
      </c>
      <c r="BF477" s="46">
        <f t="shared" si="304"/>
        <v>-2</v>
      </c>
    </row>
    <row r="478" spans="22:58" x14ac:dyDescent="0.3">
      <c r="V478" s="29">
        <v>5.7400000000000597</v>
      </c>
      <c r="W478" s="38">
        <f t="shared" si="274"/>
        <v>5495408.7385770082</v>
      </c>
      <c r="X478" s="30">
        <f t="shared" si="308"/>
        <v>2.6066753699001226</v>
      </c>
      <c r="Y478" s="31">
        <f t="shared" si="275"/>
        <v>-69.665580436210334</v>
      </c>
      <c r="Z478" s="31">
        <f t="shared" si="276"/>
        <v>-89.981170290563583</v>
      </c>
      <c r="AA478" s="31">
        <f t="shared" si="277"/>
        <v>35.361214891633637</v>
      </c>
      <c r="AB478" s="31">
        <f t="shared" si="278"/>
        <v>-89.022576103486173</v>
      </c>
      <c r="AC478" s="31">
        <f t="shared" si="279"/>
        <v>24.222013609231684</v>
      </c>
      <c r="AD478" s="31">
        <f t="shared" si="280"/>
        <v>86.473887766942397</v>
      </c>
      <c r="AE478" s="31">
        <f t="shared" si="281"/>
        <v>-7.4756765654448962</v>
      </c>
      <c r="AF478" s="31">
        <f t="shared" si="282"/>
        <v>-92.529858627107359</v>
      </c>
      <c r="AG478" s="31">
        <f t="shared" si="305"/>
        <v>92.110410468749379</v>
      </c>
      <c r="AH478" s="31">
        <f t="shared" si="283"/>
        <v>-148.39813607469188</v>
      </c>
      <c r="AI478" s="31">
        <f t="shared" si="284"/>
        <v>-89.999997821207714</v>
      </c>
      <c r="AJ478" s="31">
        <f t="shared" si="285"/>
        <v>67.154476914251902</v>
      </c>
      <c r="AK478" s="31">
        <f t="shared" si="286"/>
        <v>89.974858059131549</v>
      </c>
      <c r="AL478" s="32">
        <f t="shared" si="287"/>
        <v>-36.785107862426891</v>
      </c>
      <c r="AM478" s="31">
        <f t="shared" si="288"/>
        <v>-89.170373883286771</v>
      </c>
      <c r="AN478" s="31">
        <f t="shared" si="289"/>
        <v>-25.918356554117487</v>
      </c>
      <c r="AO478" s="31">
        <f t="shared" si="290"/>
        <v>-89.195513645362936</v>
      </c>
      <c r="AP478" s="30">
        <f t="shared" si="306"/>
        <v>23.609121289162623</v>
      </c>
      <c r="AQ478" s="30">
        <f t="shared" si="307"/>
        <v>-27.95880017344075</v>
      </c>
      <c r="AR478" s="31">
        <f t="shared" si="291"/>
        <v>-37.743712003840507</v>
      </c>
      <c r="AS478" s="33">
        <f t="shared" si="292"/>
        <v>-181.72537227247028</v>
      </c>
      <c r="AT478" s="31">
        <f t="shared" si="293"/>
        <v>1.3128789804206405E-6</v>
      </c>
      <c r="AU478" s="31">
        <f t="shared" si="294"/>
        <v>3.1502339912981757E-2</v>
      </c>
      <c r="AV478" s="32">
        <f t="shared" si="295"/>
        <v>-2.1006060925766304E-9</v>
      </c>
      <c r="AW478" s="31">
        <f t="shared" si="296"/>
        <v>-1.2600937232922029E-3</v>
      </c>
      <c r="AX478" s="34">
        <f t="shared" si="297"/>
        <v>1.3107783743280638E-6</v>
      </c>
      <c r="AY478" s="35">
        <f t="shared" si="298"/>
        <v>3.0242246189689553E-2</v>
      </c>
      <c r="AZ478" s="10">
        <f t="shared" si="299"/>
        <v>-37.743710693062134</v>
      </c>
      <c r="BA478" s="10">
        <f t="shared" si="300"/>
        <v>-181.69513002628059</v>
      </c>
      <c r="BB478" s="10">
        <f t="shared" si="301"/>
        <v>-1.6951300262805944</v>
      </c>
      <c r="BC478" s="37"/>
      <c r="BD478" s="46">
        <f t="shared" si="302"/>
        <v>-38</v>
      </c>
      <c r="BE478" s="46">
        <f t="shared" si="303"/>
        <v>-182</v>
      </c>
      <c r="BF478" s="46">
        <f t="shared" si="304"/>
        <v>-2</v>
      </c>
    </row>
    <row r="479" spans="22:58" x14ac:dyDescent="0.3">
      <c r="V479" s="29">
        <v>5.7500000000000604</v>
      </c>
      <c r="W479" s="38">
        <f t="shared" si="274"/>
        <v>5623413.2519042809</v>
      </c>
      <c r="X479" s="30">
        <f t="shared" si="308"/>
        <v>2.6066753699001226</v>
      </c>
      <c r="Y479" s="31">
        <f t="shared" si="275"/>
        <v>-69.865580415099274</v>
      </c>
      <c r="Z479" s="31">
        <f t="shared" si="276"/>
        <v>-89.981598907049147</v>
      </c>
      <c r="AA479" s="31">
        <f t="shared" si="277"/>
        <v>35.561158012925212</v>
      </c>
      <c r="AB479" s="31">
        <f t="shared" si="278"/>
        <v>-89.044820817593617</v>
      </c>
      <c r="AC479" s="31">
        <f t="shared" si="279"/>
        <v>24.421274167457536</v>
      </c>
      <c r="AD479" s="31">
        <f t="shared" si="280"/>
        <v>86.553956211901621</v>
      </c>
      <c r="AE479" s="31">
        <f t="shared" si="281"/>
        <v>-7.2764728648164088</v>
      </c>
      <c r="AF479" s="31">
        <f t="shared" si="282"/>
        <v>-92.472463512741157</v>
      </c>
      <c r="AG479" s="31">
        <f t="shared" si="305"/>
        <v>92.110410468749379</v>
      </c>
      <c r="AH479" s="31">
        <f t="shared" si="283"/>
        <v>-148.59813607469189</v>
      </c>
      <c r="AI479" s="31">
        <f t="shared" si="284"/>
        <v>-89.999997870803085</v>
      </c>
      <c r="AJ479" s="31">
        <f t="shared" si="285"/>
        <v>67.354476876614427</v>
      </c>
      <c r="AK479" s="31">
        <f t="shared" si="286"/>
        <v>89.97543035950531</v>
      </c>
      <c r="AL479" s="32">
        <f t="shared" si="287"/>
        <v>-36.985066883589397</v>
      </c>
      <c r="AM479" s="31">
        <f t="shared" si="288"/>
        <v>-89.189255929218831</v>
      </c>
      <c r="AN479" s="31">
        <f t="shared" si="289"/>
        <v>-26.118315612917485</v>
      </c>
      <c r="AO479" s="31">
        <f t="shared" si="290"/>
        <v>-89.213823440516606</v>
      </c>
      <c r="AP479" s="30">
        <f t="shared" si="306"/>
        <v>23.609121289162623</v>
      </c>
      <c r="AQ479" s="30">
        <f t="shared" si="307"/>
        <v>-27.95880017344075</v>
      </c>
      <c r="AR479" s="31">
        <f t="shared" si="291"/>
        <v>-37.744467362012024</v>
      </c>
      <c r="AS479" s="33">
        <f t="shared" si="292"/>
        <v>-181.68628695325776</v>
      </c>
      <c r="AT479" s="31">
        <f t="shared" si="293"/>
        <v>1.3747530504387913E-6</v>
      </c>
      <c r="AU479" s="31">
        <f t="shared" si="294"/>
        <v>3.2236123520310897E-2</v>
      </c>
      <c r="AV479" s="32">
        <f t="shared" si="295"/>
        <v>-2.1996039503174969E-9</v>
      </c>
      <c r="AW479" s="31">
        <f t="shared" si="296"/>
        <v>-1.2894450766520794E-3</v>
      </c>
      <c r="AX479" s="34">
        <f t="shared" si="297"/>
        <v>1.3725534464884738E-6</v>
      </c>
      <c r="AY479" s="35">
        <f t="shared" si="298"/>
        <v>3.0946678443658816E-2</v>
      </c>
      <c r="AZ479" s="10">
        <f t="shared" si="299"/>
        <v>-37.744465989458575</v>
      </c>
      <c r="BA479" s="10">
        <f t="shared" si="300"/>
        <v>-181.65534027481411</v>
      </c>
      <c r="BB479" s="10">
        <f t="shared" si="301"/>
        <v>-1.6553402748141082</v>
      </c>
      <c r="BC479" s="37"/>
      <c r="BD479" s="46">
        <f t="shared" si="302"/>
        <v>-38</v>
      </c>
      <c r="BE479" s="46">
        <f t="shared" si="303"/>
        <v>-182</v>
      </c>
      <c r="BF479" s="46">
        <f t="shared" si="304"/>
        <v>-2</v>
      </c>
    </row>
    <row r="480" spans="22:58" x14ac:dyDescent="0.3">
      <c r="V480" s="29">
        <v>5.7600000000000602</v>
      </c>
      <c r="W480" s="36">
        <f t="shared" si="274"/>
        <v>5754399.3733723778</v>
      </c>
      <c r="X480" s="30">
        <f t="shared" si="308"/>
        <v>2.6066753699001226</v>
      </c>
      <c r="Y480" s="31">
        <f t="shared" si="275"/>
        <v>-70.065580394938351</v>
      </c>
      <c r="Z480" s="31">
        <f t="shared" si="276"/>
        <v>-89.982017767034321</v>
      </c>
      <c r="AA480" s="31">
        <f t="shared" si="277"/>
        <v>35.761103693484955</v>
      </c>
      <c r="AB480" s="31">
        <f t="shared" si="278"/>
        <v>-89.066559458464141</v>
      </c>
      <c r="AC480" s="31">
        <f t="shared" si="279"/>
        <v>24.620567888498698</v>
      </c>
      <c r="AD480" s="31">
        <f t="shared" si="280"/>
        <v>86.632215100098833</v>
      </c>
      <c r="AE480" s="31">
        <f t="shared" si="281"/>
        <v>-7.0772334430545811</v>
      </c>
      <c r="AF480" s="31">
        <f t="shared" si="282"/>
        <v>-92.41636212539963</v>
      </c>
      <c r="AG480" s="31">
        <f t="shared" si="305"/>
        <v>92.110410468749379</v>
      </c>
      <c r="AH480" s="31">
        <f t="shared" si="283"/>
        <v>-148.79813607469188</v>
      </c>
      <c r="AI480" s="31">
        <f t="shared" si="284"/>
        <v>-89.999997919269518</v>
      </c>
      <c r="AJ480" s="31">
        <f t="shared" si="285"/>
        <v>67.554476840670901</v>
      </c>
      <c r="AK480" s="31">
        <f t="shared" si="286"/>
        <v>89.975989632736841</v>
      </c>
      <c r="AL480" s="32">
        <f t="shared" si="287"/>
        <v>-37.185027748742442</v>
      </c>
      <c r="AM480" s="31">
        <f t="shared" si="288"/>
        <v>-89.207708337490089</v>
      </c>
      <c r="AN480" s="31">
        <f t="shared" si="289"/>
        <v>-26.318276514014045</v>
      </c>
      <c r="AO480" s="31">
        <f t="shared" si="290"/>
        <v>-89.231716624022766</v>
      </c>
      <c r="AP480" s="30">
        <f t="shared" si="306"/>
        <v>23.609121289162623</v>
      </c>
      <c r="AQ480" s="30">
        <f t="shared" si="307"/>
        <v>-27.95880017344075</v>
      </c>
      <c r="AR480" s="31">
        <f t="shared" si="291"/>
        <v>-37.745188841346753</v>
      </c>
      <c r="AS480" s="33">
        <f t="shared" si="292"/>
        <v>-181.64807874942238</v>
      </c>
      <c r="AT480" s="31">
        <f t="shared" si="293"/>
        <v>1.4395431551454609E-6</v>
      </c>
      <c r="AU480" s="31">
        <f t="shared" si="294"/>
        <v>3.2986999132592378E-2</v>
      </c>
      <c r="AV480" s="32">
        <f t="shared" si="295"/>
        <v>-2.3032691529988459E-9</v>
      </c>
      <c r="AW480" s="31">
        <f t="shared" si="296"/>
        <v>-1.3194801108584941E-3</v>
      </c>
      <c r="AX480" s="34">
        <f t="shared" si="297"/>
        <v>1.4372398859924621E-6</v>
      </c>
      <c r="AY480" s="35">
        <f t="shared" si="298"/>
        <v>3.1667519021733884E-2</v>
      </c>
      <c r="AZ480" s="10">
        <f t="shared" si="299"/>
        <v>-37.745187404106865</v>
      </c>
      <c r="BA480" s="10">
        <f t="shared" si="300"/>
        <v>-181.61641123040064</v>
      </c>
      <c r="BB480" s="10">
        <f t="shared" si="301"/>
        <v>-1.6164112304006437</v>
      </c>
      <c r="BC480" s="48"/>
      <c r="BD480" s="46">
        <f t="shared" si="302"/>
        <v>-38</v>
      </c>
      <c r="BE480" s="46">
        <f t="shared" si="303"/>
        <v>-182</v>
      </c>
      <c r="BF480" s="46">
        <f t="shared" si="304"/>
        <v>-2</v>
      </c>
    </row>
    <row r="481" spans="22:58" x14ac:dyDescent="0.3">
      <c r="V481" s="29">
        <v>5.77000000000006</v>
      </c>
      <c r="W481" s="38">
        <f t="shared" si="274"/>
        <v>5888436.5535567049</v>
      </c>
      <c r="X481" s="30">
        <f t="shared" si="308"/>
        <v>2.6066753699001226</v>
      </c>
      <c r="Y481" s="31">
        <f t="shared" si="275"/>
        <v>-70.265580375684806</v>
      </c>
      <c r="Z481" s="31">
        <f t="shared" si="276"/>
        <v>-89.982427092604084</v>
      </c>
      <c r="AA481" s="31">
        <f t="shared" si="277"/>
        <v>35.961051818187975</v>
      </c>
      <c r="AB481" s="31">
        <f t="shared" si="278"/>
        <v>-89.087803527163857</v>
      </c>
      <c r="AC481" s="31">
        <f t="shared" si="279"/>
        <v>24.819893290090548</v>
      </c>
      <c r="AD481" s="31">
        <f t="shared" si="280"/>
        <v>86.708704756764504</v>
      </c>
      <c r="AE481" s="31">
        <f t="shared" si="281"/>
        <v>-6.877959897506166</v>
      </c>
      <c r="AF481" s="31">
        <f t="shared" si="282"/>
        <v>-92.361525863003422</v>
      </c>
      <c r="AG481" s="31">
        <f t="shared" si="305"/>
        <v>92.110410468749379</v>
      </c>
      <c r="AH481" s="31">
        <f t="shared" si="283"/>
        <v>-148.99813607469187</v>
      </c>
      <c r="AI481" s="31">
        <f t="shared" si="284"/>
        <v>-89.999997966632733</v>
      </c>
      <c r="AJ481" s="31">
        <f t="shared" si="285"/>
        <v>67.754476806345082</v>
      </c>
      <c r="AK481" s="31">
        <f t="shared" si="286"/>
        <v>89.976536175359797</v>
      </c>
      <c r="AL481" s="32">
        <f t="shared" si="287"/>
        <v>-37.38499037492452</v>
      </c>
      <c r="AM481" s="31">
        <f t="shared" si="288"/>
        <v>-89.225740876491855</v>
      </c>
      <c r="AN481" s="31">
        <f t="shared" si="289"/>
        <v>-26.518239174521931</v>
      </c>
      <c r="AO481" s="31">
        <f t="shared" si="290"/>
        <v>-89.249202667764791</v>
      </c>
      <c r="AP481" s="30">
        <f t="shared" si="306"/>
        <v>23.609121289162623</v>
      </c>
      <c r="AQ481" s="30">
        <f t="shared" si="307"/>
        <v>-27.95880017344075</v>
      </c>
      <c r="AR481" s="31">
        <f t="shared" si="291"/>
        <v>-37.745877956306224</v>
      </c>
      <c r="AS481" s="33">
        <f t="shared" si="292"/>
        <v>-181.6107285307682</v>
      </c>
      <c r="AT481" s="31">
        <f t="shared" si="293"/>
        <v>1.5073867207588059E-6</v>
      </c>
      <c r="AU481" s="31">
        <f t="shared" si="294"/>
        <v>3.375536487298255E-2</v>
      </c>
      <c r="AV481" s="32">
        <f t="shared" si="295"/>
        <v>-2.4118196386283465E-9</v>
      </c>
      <c r="AW481" s="31">
        <f t="shared" si="296"/>
        <v>-1.3502147508840775E-3</v>
      </c>
      <c r="AX481" s="34">
        <f t="shared" si="297"/>
        <v>1.5049749011201776E-6</v>
      </c>
      <c r="AY481" s="35">
        <f t="shared" si="298"/>
        <v>3.2405150122098471E-2</v>
      </c>
      <c r="AZ481" s="10">
        <f t="shared" si="299"/>
        <v>-37.74587645133132</v>
      </c>
      <c r="BA481" s="10">
        <f t="shared" si="300"/>
        <v>-181.57832338064611</v>
      </c>
      <c r="BB481" s="10">
        <f t="shared" si="301"/>
        <v>-1.5783233806461112</v>
      </c>
      <c r="BC481" s="37"/>
      <c r="BD481" s="46">
        <f t="shared" si="302"/>
        <v>-38</v>
      </c>
      <c r="BE481" s="46">
        <f t="shared" si="303"/>
        <v>-182</v>
      </c>
      <c r="BF481" s="46">
        <f t="shared" si="304"/>
        <v>-2</v>
      </c>
    </row>
    <row r="482" spans="22:58" x14ac:dyDescent="0.3">
      <c r="V482" s="29">
        <v>5.7800000000000598</v>
      </c>
      <c r="W482" s="38">
        <f t="shared" si="274"/>
        <v>6025595.8607444111</v>
      </c>
      <c r="X482" s="30">
        <f t="shared" si="308"/>
        <v>2.6066753699001226</v>
      </c>
      <c r="Y482" s="31">
        <f t="shared" si="275"/>
        <v>-70.465580357297824</v>
      </c>
      <c r="Z482" s="31">
        <f t="shared" si="276"/>
        <v>-89.982827100788057</v>
      </c>
      <c r="AA482" s="31">
        <f t="shared" si="277"/>
        <v>36.161002277085544</v>
      </c>
      <c r="AB482" s="31">
        <f t="shared" si="278"/>
        <v>-89.108564264201178</v>
      </c>
      <c r="AC482" s="31">
        <f t="shared" si="279"/>
        <v>25.019248955778902</v>
      </c>
      <c r="AD482" s="31">
        <f t="shared" si="280"/>
        <v>86.783464646542001</v>
      </c>
      <c r="AE482" s="31">
        <f t="shared" si="281"/>
        <v>-6.6786537545332614</v>
      </c>
      <c r="AF482" s="31">
        <f t="shared" si="282"/>
        <v>-92.307926718447249</v>
      </c>
      <c r="AG482" s="31">
        <f t="shared" si="305"/>
        <v>92.110410468749379</v>
      </c>
      <c r="AH482" s="31">
        <f t="shared" si="283"/>
        <v>-149.19813607469189</v>
      </c>
      <c r="AI482" s="31">
        <f t="shared" si="284"/>
        <v>-89.999998012917828</v>
      </c>
      <c r="AJ482" s="31">
        <f t="shared" si="285"/>
        <v>67.954476773564195</v>
      </c>
      <c r="AK482" s="31">
        <f t="shared" si="286"/>
        <v>89.977070277157935</v>
      </c>
      <c r="AL482" s="32">
        <f t="shared" si="287"/>
        <v>-37.584954682905277</v>
      </c>
      <c r="AM482" s="31">
        <f t="shared" si="288"/>
        <v>-89.243363093017379</v>
      </c>
      <c r="AN482" s="31">
        <f t="shared" si="289"/>
        <v>-26.718203515283591</v>
      </c>
      <c r="AO482" s="31">
        <f t="shared" si="290"/>
        <v>-89.266290828777272</v>
      </c>
      <c r="AP482" s="30">
        <f t="shared" si="306"/>
        <v>23.609121289162623</v>
      </c>
      <c r="AQ482" s="30">
        <f t="shared" si="307"/>
        <v>-27.95880017344075</v>
      </c>
      <c r="AR482" s="31">
        <f t="shared" si="291"/>
        <v>-37.746536154094976</v>
      </c>
      <c r="AS482" s="33">
        <f t="shared" si="292"/>
        <v>-181.57421754722452</v>
      </c>
      <c r="AT482" s="31">
        <f t="shared" si="293"/>
        <v>1.5784276556976138E-6</v>
      </c>
      <c r="AU482" s="31">
        <f t="shared" si="294"/>
        <v>3.4541628138061511E-2</v>
      </c>
      <c r="AV482" s="32">
        <f t="shared" si="295"/>
        <v>-2.5254849171432873E-9</v>
      </c>
      <c r="AW482" s="31">
        <f t="shared" si="296"/>
        <v>-1.3816652926417266E-3</v>
      </c>
      <c r="AX482" s="34">
        <f t="shared" si="297"/>
        <v>1.5759021707804706E-6</v>
      </c>
      <c r="AY482" s="35">
        <f t="shared" si="298"/>
        <v>3.3159962845419784E-2</v>
      </c>
      <c r="AZ482" s="10">
        <f t="shared" si="299"/>
        <v>-37.746534578192808</v>
      </c>
      <c r="BA482" s="10">
        <f t="shared" si="300"/>
        <v>-181.5410575843791</v>
      </c>
      <c r="BB482" s="10">
        <f t="shared" si="301"/>
        <v>-1.5410575843791037</v>
      </c>
      <c r="BC482" s="37"/>
      <c r="BD482" s="46">
        <f t="shared" si="302"/>
        <v>-38</v>
      </c>
      <c r="BE482" s="46">
        <f t="shared" si="303"/>
        <v>-182</v>
      </c>
      <c r="BF482" s="46">
        <f t="shared" si="304"/>
        <v>-2</v>
      </c>
    </row>
    <row r="483" spans="22:58" x14ac:dyDescent="0.3">
      <c r="V483" s="29">
        <v>5.7900000000000604</v>
      </c>
      <c r="W483" s="36">
        <f t="shared" si="274"/>
        <v>6165950.0186156854</v>
      </c>
      <c r="X483" s="30">
        <f t="shared" si="308"/>
        <v>2.6066753699001226</v>
      </c>
      <c r="Y483" s="31">
        <f t="shared" si="275"/>
        <v>-70.665580339738412</v>
      </c>
      <c r="Z483" s="31">
        <f t="shared" si="276"/>
        <v>-89.983218003675745</v>
      </c>
      <c r="AA483" s="31">
        <f t="shared" si="277"/>
        <v>36.360954965172482</v>
      </c>
      <c r="AB483" s="31">
        <f t="shared" si="278"/>
        <v>-89.128852655375354</v>
      </c>
      <c r="AC483" s="31">
        <f t="shared" si="279"/>
        <v>25.218633532036812</v>
      </c>
      <c r="AD483" s="31">
        <f t="shared" si="280"/>
        <v>86.856533389296899</v>
      </c>
      <c r="AE483" s="31">
        <f t="shared" si="281"/>
        <v>-6.4793164726290016</v>
      </c>
      <c r="AF483" s="31">
        <f t="shared" si="282"/>
        <v>-92.255537269754186</v>
      </c>
      <c r="AG483" s="31">
        <f t="shared" si="305"/>
        <v>92.110410468749379</v>
      </c>
      <c r="AH483" s="31">
        <f t="shared" si="283"/>
        <v>-149.39813607469188</v>
      </c>
      <c r="AI483" s="31">
        <f t="shared" si="284"/>
        <v>-89.99999805814933</v>
      </c>
      <c r="AJ483" s="31">
        <f t="shared" si="285"/>
        <v>68.154476742258709</v>
      </c>
      <c r="AK483" s="31">
        <f t="shared" si="286"/>
        <v>89.977592221318687</v>
      </c>
      <c r="AL483" s="32">
        <f t="shared" si="287"/>
        <v>-37.784920597017702</v>
      </c>
      <c r="AM483" s="31">
        <f t="shared" si="288"/>
        <v>-89.260584317255422</v>
      </c>
      <c r="AN483" s="31">
        <f t="shared" si="289"/>
        <v>-26.918169460701492</v>
      </c>
      <c r="AO483" s="31">
        <f t="shared" si="290"/>
        <v>-89.282990154086065</v>
      </c>
      <c r="AP483" s="30">
        <f t="shared" si="306"/>
        <v>23.609121289162623</v>
      </c>
      <c r="AQ483" s="30">
        <f t="shared" si="307"/>
        <v>-27.95880017344075</v>
      </c>
      <c r="AR483" s="31">
        <f t="shared" si="291"/>
        <v>-37.747164817608621</v>
      </c>
      <c r="AS483" s="33">
        <f t="shared" si="292"/>
        <v>-181.53852742384026</v>
      </c>
      <c r="AT483" s="31">
        <f t="shared" si="293"/>
        <v>1.6528166456646841E-6</v>
      </c>
      <c r="AU483" s="31">
        <f t="shared" si="294"/>
        <v>3.5346205813834616E-2</v>
      </c>
      <c r="AV483" s="32">
        <f t="shared" si="295"/>
        <v>-2.6445060704105819E-9</v>
      </c>
      <c r="AW483" s="31">
        <f t="shared" si="296"/>
        <v>-1.4138484116249029E-3</v>
      </c>
      <c r="AX483" s="34">
        <f t="shared" si="297"/>
        <v>1.6501721395942736E-6</v>
      </c>
      <c r="AY483" s="35">
        <f t="shared" si="298"/>
        <v>3.3932357402209713E-2</v>
      </c>
      <c r="AZ483" s="10">
        <f t="shared" si="299"/>
        <v>-37.747163167436483</v>
      </c>
      <c r="BA483" s="10">
        <f t="shared" si="300"/>
        <v>-181.50459506643804</v>
      </c>
      <c r="BB483" s="10">
        <f t="shared" si="301"/>
        <v>-1.5045950664380427</v>
      </c>
      <c r="BC483" s="48"/>
      <c r="BD483" s="46">
        <f t="shared" si="302"/>
        <v>-38</v>
      </c>
      <c r="BE483" s="46">
        <f t="shared" si="303"/>
        <v>-182</v>
      </c>
      <c r="BF483" s="46">
        <f t="shared" si="304"/>
        <v>-2</v>
      </c>
    </row>
    <row r="484" spans="22:58" x14ac:dyDescent="0.3">
      <c r="V484" s="29">
        <v>5.8000000000000602</v>
      </c>
      <c r="W484" s="38">
        <f t="shared" si="274"/>
        <v>6309573.444802816</v>
      </c>
      <c r="X484" s="30">
        <f t="shared" si="308"/>
        <v>2.6066753699001226</v>
      </c>
      <c r="Y484" s="31">
        <f t="shared" si="275"/>
        <v>-70.865580322969294</v>
      </c>
      <c r="Z484" s="31">
        <f t="shared" si="276"/>
        <v>-89.983600008528882</v>
      </c>
      <c r="AA484" s="31">
        <f t="shared" si="277"/>
        <v>36.560909782165119</v>
      </c>
      <c r="AB484" s="31">
        <f t="shared" si="278"/>
        <v>-89.148679437497165</v>
      </c>
      <c r="AC484" s="31">
        <f t="shared" si="279"/>
        <v>25.41804572550436</v>
      </c>
      <c r="AD484" s="31">
        <f t="shared" si="280"/>
        <v>86.927948775813817</v>
      </c>
      <c r="AE484" s="31">
        <f t="shared" si="281"/>
        <v>-6.2799494453996978</v>
      </c>
      <c r="AF484" s="31">
        <f t="shared" si="282"/>
        <v>-92.204330670212229</v>
      </c>
      <c r="AG484" s="31">
        <f t="shared" si="305"/>
        <v>92.110410468749379</v>
      </c>
      <c r="AH484" s="31">
        <f t="shared" si="283"/>
        <v>-149.59813607469189</v>
      </c>
      <c r="AI484" s="31">
        <f t="shared" si="284"/>
        <v>-89.999998102351256</v>
      </c>
      <c r="AJ484" s="31">
        <f t="shared" si="285"/>
        <v>68.354476712362185</v>
      </c>
      <c r="AK484" s="31">
        <f t="shared" si="286"/>
        <v>89.978102284583429</v>
      </c>
      <c r="AL484" s="32">
        <f t="shared" si="287"/>
        <v>-37.98488804499803</v>
      </c>
      <c r="AM484" s="31">
        <f t="shared" si="288"/>
        <v>-89.27741366767367</v>
      </c>
      <c r="AN484" s="31">
        <f t="shared" si="289"/>
        <v>-27.11813693857836</v>
      </c>
      <c r="AO484" s="31">
        <f t="shared" si="290"/>
        <v>-89.299309485441498</v>
      </c>
      <c r="AP484" s="30">
        <f t="shared" si="306"/>
        <v>23.609121289162623</v>
      </c>
      <c r="AQ484" s="30">
        <f t="shared" si="307"/>
        <v>-27.95880017344075</v>
      </c>
      <c r="AR484" s="31">
        <f t="shared" si="291"/>
        <v>-37.747765268256181</v>
      </c>
      <c r="AS484" s="33">
        <f t="shared" si="292"/>
        <v>-181.50364015565373</v>
      </c>
      <c r="AT484" s="31">
        <f t="shared" si="293"/>
        <v>1.7307114795885981E-6</v>
      </c>
      <c r="AU484" s="31">
        <f t="shared" si="294"/>
        <v>3.616952449676529E-2</v>
      </c>
      <c r="AV484" s="32">
        <f t="shared" si="295"/>
        <v>-2.7691396095366353E-9</v>
      </c>
      <c r="AW484" s="31">
        <f t="shared" si="296"/>
        <v>-1.4467811717491985E-3</v>
      </c>
      <c r="AX484" s="34">
        <f t="shared" si="297"/>
        <v>1.7279423399790614E-6</v>
      </c>
      <c r="AY484" s="35">
        <f t="shared" si="298"/>
        <v>3.4722743325016091E-2</v>
      </c>
      <c r="AZ484" s="10">
        <f t="shared" si="299"/>
        <v>-37.747763540313841</v>
      </c>
      <c r="BA484" s="10">
        <f t="shared" si="300"/>
        <v>-181.46891741232872</v>
      </c>
      <c r="BB484" s="10">
        <f t="shared" si="301"/>
        <v>-1.4689174123287216</v>
      </c>
      <c r="BC484" s="37"/>
      <c r="BD484" s="46">
        <f t="shared" si="302"/>
        <v>-38</v>
      </c>
      <c r="BE484" s="46">
        <f t="shared" si="303"/>
        <v>-181</v>
      </c>
      <c r="BF484" s="46">
        <f t="shared" si="304"/>
        <v>-1</v>
      </c>
    </row>
    <row r="485" spans="22:58" x14ac:dyDescent="0.3">
      <c r="V485" s="29">
        <v>5.81000000000006</v>
      </c>
      <c r="W485" s="38">
        <f t="shared" si="274"/>
        <v>6456542.2903474588</v>
      </c>
      <c r="X485" s="30">
        <f t="shared" si="308"/>
        <v>2.6066753699001226</v>
      </c>
      <c r="Y485" s="31">
        <f t="shared" si="275"/>
        <v>-71.065580306954899</v>
      </c>
      <c r="Z485" s="31">
        <f t="shared" si="276"/>
        <v>-89.983973317891369</v>
      </c>
      <c r="AA485" s="31">
        <f t="shared" si="277"/>
        <v>36.76086663228925</v>
      </c>
      <c r="AB485" s="31">
        <f t="shared" si="278"/>
        <v>-89.168055103984656</v>
      </c>
      <c r="AC485" s="31">
        <f t="shared" si="279"/>
        <v>25.617484300346458</v>
      </c>
      <c r="AD485" s="31">
        <f t="shared" si="280"/>
        <v>86.997747783367231</v>
      </c>
      <c r="AE485" s="31">
        <f t="shared" si="281"/>
        <v>-6.0805540044190742</v>
      </c>
      <c r="AF485" s="31">
        <f t="shared" si="282"/>
        <v>-92.154280638508794</v>
      </c>
      <c r="AG485" s="31">
        <f t="shared" si="305"/>
        <v>92.110410468749379</v>
      </c>
      <c r="AH485" s="31">
        <f t="shared" si="283"/>
        <v>-149.79813607469188</v>
      </c>
      <c r="AI485" s="31">
        <f t="shared" si="284"/>
        <v>-89.999998145547011</v>
      </c>
      <c r="AJ485" s="31">
        <f t="shared" si="285"/>
        <v>68.554476683811217</v>
      </c>
      <c r="AK485" s="31">
        <f t="shared" si="286"/>
        <v>89.978600737394132</v>
      </c>
      <c r="AL485" s="32">
        <f t="shared" si="287"/>
        <v>-38.184856957832814</v>
      </c>
      <c r="AM485" s="31">
        <f t="shared" si="288"/>
        <v>-89.293860055794099</v>
      </c>
      <c r="AN485" s="31">
        <f t="shared" si="289"/>
        <v>-27.318105879964101</v>
      </c>
      <c r="AO485" s="31">
        <f t="shared" si="290"/>
        <v>-89.315257463946978</v>
      </c>
      <c r="AP485" s="30">
        <f t="shared" si="306"/>
        <v>23.609121289162623</v>
      </c>
      <c r="AQ485" s="30">
        <f t="shared" si="307"/>
        <v>-27.95880017344075</v>
      </c>
      <c r="AR485" s="31">
        <f t="shared" si="291"/>
        <v>-37.748338768661306</v>
      </c>
      <c r="AS485" s="33">
        <f t="shared" si="292"/>
        <v>-181.46953810245577</v>
      </c>
      <c r="AT485" s="31">
        <f t="shared" si="293"/>
        <v>1.8122773794227175E-6</v>
      </c>
      <c r="AU485" s="31">
        <f t="shared" si="294"/>
        <v>3.7012020719956386E-2</v>
      </c>
      <c r="AV485" s="32">
        <f t="shared" si="295"/>
        <v>-2.899643974282811E-9</v>
      </c>
      <c r="AW485" s="31">
        <f t="shared" si="296"/>
        <v>-1.4804810343998632E-3</v>
      </c>
      <c r="AX485" s="34">
        <f t="shared" si="297"/>
        <v>1.8093777354484347E-6</v>
      </c>
      <c r="AY485" s="35">
        <f t="shared" si="298"/>
        <v>3.5531539685556522E-2</v>
      </c>
      <c r="AZ485" s="10">
        <f t="shared" si="299"/>
        <v>-37.74833695928357</v>
      </c>
      <c r="BA485" s="10">
        <f t="shared" si="300"/>
        <v>-181.43400656277021</v>
      </c>
      <c r="BB485" s="10">
        <f t="shared" si="301"/>
        <v>-1.4340065627702074</v>
      </c>
      <c r="BC485" s="37"/>
      <c r="BD485" s="46">
        <f t="shared" si="302"/>
        <v>-38</v>
      </c>
      <c r="BE485" s="46">
        <f t="shared" si="303"/>
        <v>-181</v>
      </c>
      <c r="BF485" s="46">
        <f t="shared" si="304"/>
        <v>-1</v>
      </c>
    </row>
    <row r="486" spans="22:58" x14ac:dyDescent="0.3">
      <c r="V486" s="29">
        <v>5.8200000000000598</v>
      </c>
      <c r="W486" s="36">
        <f t="shared" si="274"/>
        <v>6606934.4800768839</v>
      </c>
      <c r="X486" s="30">
        <f t="shared" si="308"/>
        <v>2.6066753699001226</v>
      </c>
      <c r="Y486" s="31">
        <f t="shared" si="275"/>
        <v>-71.26558029166128</v>
      </c>
      <c r="Z486" s="31">
        <f t="shared" si="276"/>
        <v>-89.984338129696638</v>
      </c>
      <c r="AA486" s="31">
        <f t="shared" si="277"/>
        <v>36.960825424077491</v>
      </c>
      <c r="AB486" s="31">
        <f t="shared" si="278"/>
        <v>-89.186989910336365</v>
      </c>
      <c r="AC486" s="31">
        <f t="shared" si="279"/>
        <v>25.816948075723744</v>
      </c>
      <c r="AD486" s="31">
        <f t="shared" si="280"/>
        <v>87.065966591154179</v>
      </c>
      <c r="AE486" s="31">
        <f t="shared" si="281"/>
        <v>-5.8811314219599282</v>
      </c>
      <c r="AF486" s="31">
        <f t="shared" si="282"/>
        <v>-92.105361448878838</v>
      </c>
      <c r="AG486" s="31">
        <f t="shared" si="305"/>
        <v>92.110410468749379</v>
      </c>
      <c r="AH486" s="31">
        <f t="shared" si="283"/>
        <v>-149.99813607469187</v>
      </c>
      <c r="AI486" s="31">
        <f t="shared" si="284"/>
        <v>-89.999998187759516</v>
      </c>
      <c r="AJ486" s="31">
        <f t="shared" si="285"/>
        <v>68.754476656545265</v>
      </c>
      <c r="AK486" s="31">
        <f t="shared" si="286"/>
        <v>89.979087844036783</v>
      </c>
      <c r="AL486" s="32">
        <f t="shared" si="287"/>
        <v>-38.384827269612785</v>
      </c>
      <c r="AM486" s="31">
        <f t="shared" si="288"/>
        <v>-89.309932190862469</v>
      </c>
      <c r="AN486" s="31">
        <f t="shared" si="289"/>
        <v>-27.518076219010013</v>
      </c>
      <c r="AO486" s="31">
        <f t="shared" si="290"/>
        <v>-89.330842534585202</v>
      </c>
      <c r="AP486" s="30">
        <f t="shared" si="306"/>
        <v>23.609121289162623</v>
      </c>
      <c r="AQ486" s="30">
        <f t="shared" si="307"/>
        <v>-27.95880017344075</v>
      </c>
      <c r="AR486" s="31">
        <f t="shared" si="291"/>
        <v>-37.748886525248068</v>
      </c>
      <c r="AS486" s="33">
        <f t="shared" si="292"/>
        <v>-181.43620398346405</v>
      </c>
      <c r="AT486" s="31">
        <f t="shared" si="293"/>
        <v>1.8976873646598717E-6</v>
      </c>
      <c r="AU486" s="31">
        <f t="shared" si="294"/>
        <v>3.7874141184599072E-2</v>
      </c>
      <c r="AV486" s="32">
        <f t="shared" si="295"/>
        <v>-3.0363007482697058E-9</v>
      </c>
      <c r="AW486" s="31">
        <f t="shared" si="296"/>
        <v>-1.514965867690052E-3</v>
      </c>
      <c r="AX486" s="34">
        <f t="shared" si="297"/>
        <v>1.8946510639116019E-6</v>
      </c>
      <c r="AY486" s="35">
        <f t="shared" si="298"/>
        <v>3.635917531690902E-2</v>
      </c>
      <c r="AZ486" s="10">
        <f t="shared" si="299"/>
        <v>-37.748884630597004</v>
      </c>
      <c r="BA486" s="10">
        <f t="shared" si="300"/>
        <v>-181.39984480814715</v>
      </c>
      <c r="BB486" s="10">
        <f t="shared" si="301"/>
        <v>-1.3998448081471508</v>
      </c>
      <c r="BC486" s="48"/>
      <c r="BD486" s="46">
        <f t="shared" si="302"/>
        <v>-38</v>
      </c>
      <c r="BE486" s="46">
        <f t="shared" si="303"/>
        <v>-181</v>
      </c>
      <c r="BF486" s="46">
        <f t="shared" si="304"/>
        <v>-1</v>
      </c>
    </row>
    <row r="487" spans="22:58" x14ac:dyDescent="0.3">
      <c r="V487" s="29">
        <v>5.8300000000000596</v>
      </c>
      <c r="W487" s="38">
        <f t="shared" si="274"/>
        <v>6760829.7539207507</v>
      </c>
      <c r="X487" s="30">
        <f t="shared" si="308"/>
        <v>2.6066753699001226</v>
      </c>
      <c r="Y487" s="31">
        <f t="shared" si="275"/>
        <v>-71.465580277055963</v>
      </c>
      <c r="Z487" s="31">
        <f t="shared" si="276"/>
        <v>-89.984694637372627</v>
      </c>
      <c r="AA487" s="31">
        <f t="shared" si="277"/>
        <v>37.16078607017576</v>
      </c>
      <c r="AB487" s="31">
        <f t="shared" si="278"/>
        <v>-89.205493879484251</v>
      </c>
      <c r="AC487" s="31">
        <f t="shared" si="279"/>
        <v>26.016435923372086</v>
      </c>
      <c r="AD487" s="31">
        <f t="shared" si="280"/>
        <v>87.132640595578209</v>
      </c>
      <c r="AE487" s="31">
        <f t="shared" si="281"/>
        <v>-5.6816829136080003</v>
      </c>
      <c r="AF487" s="31">
        <f t="shared" si="282"/>
        <v>-92.057547921278683</v>
      </c>
      <c r="AG487" s="31">
        <f t="shared" si="305"/>
        <v>92.110410468749379</v>
      </c>
      <c r="AH487" s="31">
        <f t="shared" si="283"/>
        <v>-150.19813607469186</v>
      </c>
      <c r="AI487" s="31">
        <f t="shared" si="284"/>
        <v>-89.999998229011155</v>
      </c>
      <c r="AJ487" s="31">
        <f t="shared" si="285"/>
        <v>68.954476630506463</v>
      </c>
      <c r="AK487" s="31">
        <f t="shared" si="286"/>
        <v>89.979563862781461</v>
      </c>
      <c r="AL487" s="32">
        <f t="shared" si="287"/>
        <v>-38.5847989173933</v>
      </c>
      <c r="AM487" s="31">
        <f t="shared" si="288"/>
        <v>-89.325638584414392</v>
      </c>
      <c r="AN487" s="31">
        <f t="shared" si="289"/>
        <v>-27.718047892829318</v>
      </c>
      <c r="AO487" s="31">
        <f t="shared" si="290"/>
        <v>-89.346072950644086</v>
      </c>
      <c r="AP487" s="30">
        <f t="shared" si="306"/>
        <v>23.609121289162623</v>
      </c>
      <c r="AQ487" s="30">
        <f t="shared" si="307"/>
        <v>-27.95880017344075</v>
      </c>
      <c r="AR487" s="31">
        <f t="shared" si="291"/>
        <v>-37.749409690715446</v>
      </c>
      <c r="AS487" s="33">
        <f t="shared" si="292"/>
        <v>-181.40362087192278</v>
      </c>
      <c r="AT487" s="31">
        <f t="shared" si="293"/>
        <v>1.9871225937030849E-6</v>
      </c>
      <c r="AU487" s="31">
        <f t="shared" si="294"/>
        <v>3.8756342996812708E-2</v>
      </c>
      <c r="AV487" s="32">
        <f t="shared" si="295"/>
        <v>-3.1793973010827492E-9</v>
      </c>
      <c r="AW487" s="31">
        <f t="shared" si="296"/>
        <v>-1.550253955934733E-3</v>
      </c>
      <c r="AX487" s="34">
        <f t="shared" si="297"/>
        <v>1.983943196402002E-6</v>
      </c>
      <c r="AY487" s="35">
        <f t="shared" si="298"/>
        <v>3.7206089040877972E-2</v>
      </c>
      <c r="AZ487" s="10">
        <f t="shared" si="299"/>
        <v>-37.749407706772246</v>
      </c>
      <c r="BA487" s="10">
        <f t="shared" si="300"/>
        <v>-181.36641478288192</v>
      </c>
      <c r="BB487" s="10">
        <f t="shared" si="301"/>
        <v>-1.3664147828819182</v>
      </c>
      <c r="BC487" s="37"/>
      <c r="BD487" s="46">
        <f t="shared" si="302"/>
        <v>-38</v>
      </c>
      <c r="BE487" s="46">
        <f t="shared" si="303"/>
        <v>-181</v>
      </c>
      <c r="BF487" s="46">
        <f t="shared" si="304"/>
        <v>-1</v>
      </c>
    </row>
    <row r="488" spans="22:58" x14ac:dyDescent="0.3">
      <c r="V488" s="29">
        <v>5.8400000000000603</v>
      </c>
      <c r="W488" s="38">
        <f t="shared" si="274"/>
        <v>6918309.7091903305</v>
      </c>
      <c r="X488" s="30">
        <f t="shared" si="308"/>
        <v>2.6066753699001226</v>
      </c>
      <c r="Y488" s="31">
        <f t="shared" si="275"/>
        <v>-71.665580263108041</v>
      </c>
      <c r="Z488" s="31">
        <f t="shared" si="276"/>
        <v>-89.985043029944279</v>
      </c>
      <c r="AA488" s="31">
        <f t="shared" si="277"/>
        <v>37.360748487158503</v>
      </c>
      <c r="AB488" s="31">
        <f t="shared" si="278"/>
        <v>-89.223576807029104</v>
      </c>
      <c r="AC488" s="31">
        <f t="shared" si="279"/>
        <v>26.215946765286397</v>
      </c>
      <c r="AD488" s="31">
        <f t="shared" si="280"/>
        <v>87.197804425374343</v>
      </c>
      <c r="AE488" s="31">
        <f t="shared" si="281"/>
        <v>-5.4822096407630241</v>
      </c>
      <c r="AF488" s="31">
        <f t="shared" si="282"/>
        <v>-92.01081541159904</v>
      </c>
      <c r="AG488" s="31">
        <f t="shared" si="305"/>
        <v>92.110410468749379</v>
      </c>
      <c r="AH488" s="31">
        <f t="shared" si="283"/>
        <v>-150.39813607469188</v>
      </c>
      <c r="AI488" s="31">
        <f t="shared" si="284"/>
        <v>-89.999998269323783</v>
      </c>
      <c r="AJ488" s="31">
        <f t="shared" si="285"/>
        <v>69.15447660563963</v>
      </c>
      <c r="AK488" s="31">
        <f t="shared" si="286"/>
        <v>89.980029046019368</v>
      </c>
      <c r="AL488" s="32">
        <f t="shared" si="287"/>
        <v>-38.784771841061129</v>
      </c>
      <c r="AM488" s="31">
        <f t="shared" si="288"/>
        <v>-89.340987554740025</v>
      </c>
      <c r="AN488" s="31">
        <f t="shared" si="289"/>
        <v>-27.918020841363997</v>
      </c>
      <c r="AO488" s="31">
        <f t="shared" si="290"/>
        <v>-89.360956778044439</v>
      </c>
      <c r="AP488" s="30">
        <f t="shared" si="306"/>
        <v>23.609121289162623</v>
      </c>
      <c r="AQ488" s="30">
        <f t="shared" si="307"/>
        <v>-27.95880017344075</v>
      </c>
      <c r="AR488" s="31">
        <f t="shared" si="291"/>
        <v>-37.749909366405149</v>
      </c>
      <c r="AS488" s="33">
        <f t="shared" si="292"/>
        <v>-181.37177218964348</v>
      </c>
      <c r="AT488" s="31">
        <f t="shared" si="293"/>
        <v>2.0807727727391061E-6</v>
      </c>
      <c r="AU488" s="31">
        <f t="shared" si="294"/>
        <v>3.965909391000149E-2</v>
      </c>
      <c r="AV488" s="32">
        <f t="shared" si="295"/>
        <v>-3.3292364315468716E-9</v>
      </c>
      <c r="AW488" s="31">
        <f t="shared" si="296"/>
        <v>-1.5863640093452874E-3</v>
      </c>
      <c r="AX488" s="34">
        <f t="shared" si="297"/>
        <v>2.0774435363075591E-6</v>
      </c>
      <c r="AY488" s="35">
        <f t="shared" si="298"/>
        <v>3.8072729900656202E-2</v>
      </c>
      <c r="AZ488" s="10">
        <f t="shared" si="299"/>
        <v>-37.749907288961609</v>
      </c>
      <c r="BA488" s="10">
        <f t="shared" si="300"/>
        <v>-181.33369945974283</v>
      </c>
      <c r="BB488" s="10">
        <f t="shared" si="301"/>
        <v>-1.3336994597428316</v>
      </c>
      <c r="BC488" s="37"/>
      <c r="BD488" s="46">
        <f t="shared" si="302"/>
        <v>-38</v>
      </c>
      <c r="BE488" s="46">
        <f t="shared" si="303"/>
        <v>-181</v>
      </c>
      <c r="BF488" s="46">
        <f t="shared" si="304"/>
        <v>-1</v>
      </c>
    </row>
    <row r="489" spans="22:58" x14ac:dyDescent="0.3">
      <c r="V489" s="29">
        <v>5.85000000000006</v>
      </c>
      <c r="W489" s="36">
        <f t="shared" ref="W489:W552" si="309">10*10^V489</f>
        <v>7079457.8438423667</v>
      </c>
      <c r="X489" s="30">
        <f t="shared" si="308"/>
        <v>2.6066753699001226</v>
      </c>
      <c r="Y489" s="31">
        <f t="shared" ref="Y489:Y552" si="310">20*LOG(1/SQRT((W489/fp)^2+1))</f>
        <v>-71.865580249787854</v>
      </c>
      <c r="Z489" s="31">
        <f t="shared" ref="Z489:Z552" si="311">-180/PI()*ATAN(W489/fp)</f>
        <v>-89.985383492133892</v>
      </c>
      <c r="AA489" s="31">
        <f t="shared" ref="AA489:AA552" si="312">20*LOG(SQRT((W489/fzRHP)^2+1))</f>
        <v>37.560712595352037</v>
      </c>
      <c r="AB489" s="31">
        <f t="shared" ref="AB489:AB552" si="313">-180/PI()*ATAN(W489/fzRHP)</f>
        <v>-89.241248266360614</v>
      </c>
      <c r="AC489" s="31">
        <f t="shared" ref="AC489:AC552" si="314">20*LOG(SQRT((W489/fzESR)^2+1))</f>
        <v>26.415479571504022</v>
      </c>
      <c r="AD489" s="31">
        <f t="shared" ref="AD489:AD552" si="315">180/PI()*ATAN(W489/fzESR)</f>
        <v>87.261491956567014</v>
      </c>
      <c r="AE489" s="31">
        <f t="shared" ref="AE489:AE552" si="316">X489+Y489+AA489+AC489</f>
        <v>-5.2827127130316782</v>
      </c>
      <c r="AF489" s="31">
        <f t="shared" ref="AF489:AF552" si="317">Z489+AB489+AD489</f>
        <v>-91.965139801927492</v>
      </c>
      <c r="AG489" s="31">
        <f t="shared" si="305"/>
        <v>92.110410468749379</v>
      </c>
      <c r="AH489" s="31">
        <f t="shared" ref="AH489:AH552" si="318">20*LOG(1/SQRT((W489/fp_comp1)^2+1))</f>
        <v>-150.59813607469187</v>
      </c>
      <c r="AI489" s="31">
        <f t="shared" ref="AI489:AI552" si="319">-180/PI()*ATAN(W489/fp_comp1)</f>
        <v>-89.999998308718773</v>
      </c>
      <c r="AJ489" s="31">
        <f t="shared" ref="AJ489:AJ552" si="320">20*LOG(SQRT((W489/fz_comp)^2+1))</f>
        <v>69.354476581891973</v>
      </c>
      <c r="AK489" s="31">
        <f t="shared" ref="AK489:AK552" si="321">180/PI()*ATAN(W489/fz_comp)</f>
        <v>89.980483640396557</v>
      </c>
      <c r="AL489" s="32">
        <f t="shared" ref="AL489:AL552" si="322">20*LOG(1/SQRT((W489/fp_comp2)^2+1))</f>
        <v>-38.984745983207063</v>
      </c>
      <c r="AM489" s="31">
        <f t="shared" ref="AM489:AM552" si="323">-180/PI()*ATAN(W489/fp_comp2)</f>
        <v>-89.355987231249344</v>
      </c>
      <c r="AN489" s="31">
        <f t="shared" ref="AN489:AN552" si="324">AG489+AH489+AJ489+AL489</f>
        <v>-28.117995007257576</v>
      </c>
      <c r="AO489" s="31">
        <f t="shared" ref="AO489:AO552" si="325">AI489+AK489+AM489</f>
        <v>-89.37550189957156</v>
      </c>
      <c r="AP489" s="30">
        <f t="shared" si="306"/>
        <v>23.609121289162623</v>
      </c>
      <c r="AQ489" s="30">
        <f t="shared" si="307"/>
        <v>-27.95880017344075</v>
      </c>
      <c r="AR489" s="31">
        <f t="shared" ref="AR489:AR552" si="326">AE489+AN489+AP489+AQ489</f>
        <v>-37.750386604567382</v>
      </c>
      <c r="AS489" s="33">
        <f t="shared" ref="AS489:AS552" si="327">AF489+AO489</f>
        <v>-181.34064170149907</v>
      </c>
      <c r="AT489" s="31">
        <f t="shared" ref="AT489:AT552" si="328">20*LOG(SQRT((W489/fz_ff)^2+1))</f>
        <v>2.1788365472539158E-6</v>
      </c>
      <c r="AU489" s="31">
        <f t="shared" ref="AU489:AU552" si="329">180/PI()*ATAN(W489/fz_ff)</f>
        <v>4.0582872572854832E-2</v>
      </c>
      <c r="AV489" s="32">
        <f t="shared" ref="AV489:AV552" si="330">20*LOG(1/SQRT((W489/fp_ff)^2+1))</f>
        <v>-3.4861382963814471E-9</v>
      </c>
      <c r="AW489" s="31">
        <f t="shared" ref="AW489:AW552" si="331">-180/PI()*ATAN(W489/fp_ff)</f>
        <v>-1.6233151739498842E-3</v>
      </c>
      <c r="AX489" s="34">
        <f t="shared" ref="AX489:AX552" si="332">AT489+AV489</f>
        <v>2.1753504089575344E-6</v>
      </c>
      <c r="AY489" s="35">
        <f t="shared" ref="AY489:AY552" si="333">AU489+AW489</f>
        <v>3.895955739890495E-2</v>
      </c>
      <c r="AZ489" s="10">
        <f t="shared" ref="AZ489:AZ552" si="334">AR489+AX489</f>
        <v>-37.750384429216972</v>
      </c>
      <c r="BA489" s="10">
        <f t="shared" ref="BA489:BA552" si="335">AS489+AY489</f>
        <v>-181.30168214410017</v>
      </c>
      <c r="BB489" s="10">
        <f t="shared" ref="BB489:BB552" si="336">BA489+180</f>
        <v>-1.3016821441001696</v>
      </c>
      <c r="BC489" s="48"/>
      <c r="BD489" s="46">
        <f t="shared" ref="BD489:BD552" si="337">ROUND(AZ489,0)</f>
        <v>-38</v>
      </c>
      <c r="BE489" s="46">
        <f t="shared" ref="BE489:BE552" si="338">ROUND(BA489,0)</f>
        <v>-181</v>
      </c>
      <c r="BF489" s="46">
        <f t="shared" ref="BF489:BF552" si="339">ROUND(BB489,0)</f>
        <v>-1</v>
      </c>
    </row>
    <row r="490" spans="22:58" x14ac:dyDescent="0.3">
      <c r="V490" s="29">
        <v>5.8600000000000598</v>
      </c>
      <c r="W490" s="38">
        <f t="shared" si="309"/>
        <v>7244359.600750911</v>
      </c>
      <c r="X490" s="30">
        <f t="shared" si="308"/>
        <v>2.6066753699001226</v>
      </c>
      <c r="Y490" s="31">
        <f t="shared" si="310"/>
        <v>-72.065580237067167</v>
      </c>
      <c r="Z490" s="31">
        <f t="shared" si="311"/>
        <v>-89.985716204458896</v>
      </c>
      <c r="AA490" s="31">
        <f t="shared" si="312"/>
        <v>37.760678318666066</v>
      </c>
      <c r="AB490" s="31">
        <f t="shared" si="313"/>
        <v>-89.25851761366458</v>
      </c>
      <c r="AC490" s="31">
        <f t="shared" si="314"/>
        <v>26.615033357984295</v>
      </c>
      <c r="AD490" s="31">
        <f t="shared" si="315"/>
        <v>87.323736327252789</v>
      </c>
      <c r="AE490" s="31">
        <f t="shared" si="316"/>
        <v>-5.0831931905166883</v>
      </c>
      <c r="AF490" s="31">
        <f t="shared" si="317"/>
        <v>-91.920497490870673</v>
      </c>
      <c r="AG490" s="31">
        <f t="shared" si="305"/>
        <v>92.110410468749379</v>
      </c>
      <c r="AH490" s="31">
        <f t="shared" si="318"/>
        <v>-150.79813607469188</v>
      </c>
      <c r="AI490" s="31">
        <f t="shared" si="319"/>
        <v>-89.99999834721703</v>
      </c>
      <c r="AJ490" s="31">
        <f t="shared" si="320"/>
        <v>69.554476559213143</v>
      </c>
      <c r="AK490" s="31">
        <f t="shared" si="321"/>
        <v>89.980927886944755</v>
      </c>
      <c r="AL490" s="32">
        <f t="shared" si="322"/>
        <v>-39.184721289004408</v>
      </c>
      <c r="AM490" s="31">
        <f t="shared" si="323"/>
        <v>-89.370645558740534</v>
      </c>
      <c r="AN490" s="31">
        <f t="shared" si="324"/>
        <v>-28.317970335733769</v>
      </c>
      <c r="AO490" s="31">
        <f t="shared" si="325"/>
        <v>-89.389716019012809</v>
      </c>
      <c r="AP490" s="30">
        <f t="shared" si="306"/>
        <v>23.609121289162623</v>
      </c>
      <c r="AQ490" s="30">
        <f t="shared" si="307"/>
        <v>-27.95880017344075</v>
      </c>
      <c r="AR490" s="31">
        <f t="shared" si="326"/>
        <v>-37.750842410528584</v>
      </c>
      <c r="AS490" s="33">
        <f t="shared" si="327"/>
        <v>-181.31021350988348</v>
      </c>
      <c r="AT490" s="31">
        <f t="shared" si="328"/>
        <v>2.2815219244065826E-6</v>
      </c>
      <c r="AU490" s="31">
        <f t="shared" si="329"/>
        <v>4.1528168783125284E-2</v>
      </c>
      <c r="AV490" s="32">
        <f t="shared" si="330"/>
        <v>-3.650434624235492E-9</v>
      </c>
      <c r="AW490" s="31">
        <f t="shared" si="331"/>
        <v>-1.6611270417449828E-3</v>
      </c>
      <c r="AX490" s="34">
        <f t="shared" si="332"/>
        <v>2.2778714897823472E-6</v>
      </c>
      <c r="AY490" s="35">
        <f t="shared" si="333"/>
        <v>3.9867041741380303E-2</v>
      </c>
      <c r="AZ490" s="10">
        <f t="shared" si="334"/>
        <v>-37.750840132657096</v>
      </c>
      <c r="BA490" s="10">
        <f t="shared" si="335"/>
        <v>-181.27034646814209</v>
      </c>
      <c r="BB490" s="10">
        <f t="shared" si="336"/>
        <v>-1.270346468142094</v>
      </c>
      <c r="BC490" s="37"/>
      <c r="BD490" s="46">
        <f t="shared" si="337"/>
        <v>-38</v>
      </c>
      <c r="BE490" s="46">
        <f t="shared" si="338"/>
        <v>-181</v>
      </c>
      <c r="BF490" s="46">
        <f t="shared" si="339"/>
        <v>-1</v>
      </c>
    </row>
    <row r="491" spans="22:58" x14ac:dyDescent="0.3">
      <c r="V491" s="29">
        <v>5.8700000000000596</v>
      </c>
      <c r="W491" s="38">
        <f t="shared" si="309"/>
        <v>7413102.4130102079</v>
      </c>
      <c r="X491" s="30">
        <f t="shared" si="308"/>
        <v>2.6066753699001226</v>
      </c>
      <c r="Y491" s="31">
        <f t="shared" si="310"/>
        <v>-72.265580224919006</v>
      </c>
      <c r="Z491" s="31">
        <f t="shared" si="311"/>
        <v>-89.986041343327699</v>
      </c>
      <c r="AA491" s="31">
        <f t="shared" si="312"/>
        <v>37.960645584432548</v>
      </c>
      <c r="AB491" s="31">
        <f t="shared" si="313"/>
        <v>-89.275393992819502</v>
      </c>
      <c r="AC491" s="31">
        <f t="shared" si="314"/>
        <v>26.814607184579625</v>
      </c>
      <c r="AD491" s="31">
        <f t="shared" si="315"/>
        <v>87.384569952201247</v>
      </c>
      <c r="AE491" s="31">
        <f t="shared" si="316"/>
        <v>-4.8836520860067161</v>
      </c>
      <c r="AF491" s="31">
        <f t="shared" si="317"/>
        <v>-91.876865383945955</v>
      </c>
      <c r="AG491" s="31">
        <f t="shared" si="305"/>
        <v>92.110410468749379</v>
      </c>
      <c r="AH491" s="31">
        <f t="shared" si="318"/>
        <v>-150.99813607469187</v>
      </c>
      <c r="AI491" s="31">
        <f t="shared" si="319"/>
        <v>-89.99999838483896</v>
      </c>
      <c r="AJ491" s="31">
        <f t="shared" si="320"/>
        <v>69.754476537555021</v>
      </c>
      <c r="AK491" s="31">
        <f t="shared" si="321"/>
        <v>89.981362021209165</v>
      </c>
      <c r="AL491" s="32">
        <f t="shared" si="322"/>
        <v>-39.384697706092886</v>
      </c>
      <c r="AM491" s="31">
        <f t="shared" si="323"/>
        <v>-89.384970301573119</v>
      </c>
      <c r="AN491" s="31">
        <f t="shared" si="324"/>
        <v>-28.517946774480357</v>
      </c>
      <c r="AO491" s="31">
        <f t="shared" si="325"/>
        <v>-89.403606665202915</v>
      </c>
      <c r="AP491" s="30">
        <f t="shared" si="306"/>
        <v>23.609121289162623</v>
      </c>
      <c r="AQ491" s="30">
        <f t="shared" si="307"/>
        <v>-27.95880017344075</v>
      </c>
      <c r="AR491" s="31">
        <f t="shared" si="326"/>
        <v>-37.751277744765197</v>
      </c>
      <c r="AS491" s="33">
        <f t="shared" si="327"/>
        <v>-181.28047204914887</v>
      </c>
      <c r="AT491" s="31">
        <f t="shared" si="328"/>
        <v>2.3890467108321952E-6</v>
      </c>
      <c r="AU491" s="31">
        <f t="shared" si="329"/>
        <v>4.2495483747316348E-2</v>
      </c>
      <c r="AV491" s="32">
        <f t="shared" si="330"/>
        <v>-3.8224745016524721E-9</v>
      </c>
      <c r="AW491" s="31">
        <f t="shared" si="331"/>
        <v>-1.6998196610832552E-3</v>
      </c>
      <c r="AX491" s="34">
        <f t="shared" si="332"/>
        <v>2.3852242363305426E-6</v>
      </c>
      <c r="AY491" s="35">
        <f t="shared" si="333"/>
        <v>4.0795664086233092E-2</v>
      </c>
      <c r="AZ491" s="10">
        <f t="shared" si="334"/>
        <v>-37.751275359540962</v>
      </c>
      <c r="BA491" s="10">
        <f t="shared" si="335"/>
        <v>-181.23967638506264</v>
      </c>
      <c r="BB491" s="10">
        <f t="shared" si="336"/>
        <v>-1.2396763850626371</v>
      </c>
      <c r="BC491" s="37"/>
      <c r="BD491" s="46">
        <f t="shared" si="337"/>
        <v>-38</v>
      </c>
      <c r="BE491" s="46">
        <f t="shared" si="338"/>
        <v>-181</v>
      </c>
      <c r="BF491" s="46">
        <f t="shared" si="339"/>
        <v>-1</v>
      </c>
    </row>
    <row r="492" spans="22:58" x14ac:dyDescent="0.3">
      <c r="V492" s="29">
        <v>5.8800000000000603</v>
      </c>
      <c r="W492" s="36">
        <f t="shared" si="309"/>
        <v>7585775.7502928935</v>
      </c>
      <c r="X492" s="30">
        <f t="shared" si="308"/>
        <v>2.6066753699001226</v>
      </c>
      <c r="Y492" s="31">
        <f t="shared" si="310"/>
        <v>-72.465580213317608</v>
      </c>
      <c r="Z492" s="31">
        <f t="shared" si="311"/>
        <v>-89.986359081133131</v>
      </c>
      <c r="AA492" s="31">
        <f t="shared" si="312"/>
        <v>38.160614323251906</v>
      </c>
      <c r="AB492" s="31">
        <f t="shared" si="313"/>
        <v>-89.291886340184874</v>
      </c>
      <c r="AC492" s="31">
        <f t="shared" si="314"/>
        <v>27.014200153094649</v>
      </c>
      <c r="AD492" s="31">
        <f t="shared" si="315"/>
        <v>87.444024537268206</v>
      </c>
      <c r="AE492" s="31">
        <f t="shared" si="316"/>
        <v>-4.6840903670709366</v>
      </c>
      <c r="AF492" s="31">
        <f t="shared" si="317"/>
        <v>-91.834220884049785</v>
      </c>
      <c r="AG492" s="31">
        <f t="shared" si="305"/>
        <v>92.110410468749379</v>
      </c>
      <c r="AH492" s="31">
        <f t="shared" si="318"/>
        <v>-151.19813607469186</v>
      </c>
      <c r="AI492" s="31">
        <f t="shared" si="319"/>
        <v>-89.999998421604531</v>
      </c>
      <c r="AJ492" s="31">
        <f t="shared" si="320"/>
        <v>69.954476516871679</v>
      </c>
      <c r="AK492" s="31">
        <f t="shared" si="321"/>
        <v>89.981786273373288</v>
      </c>
      <c r="AL492" s="32">
        <f t="shared" si="322"/>
        <v>-39.584675184467677</v>
      </c>
      <c r="AM492" s="31">
        <f t="shared" si="323"/>
        <v>-89.398969047748039</v>
      </c>
      <c r="AN492" s="31">
        <f t="shared" si="324"/>
        <v>-28.717924273538479</v>
      </c>
      <c r="AO492" s="31">
        <f t="shared" si="325"/>
        <v>-89.417181195979282</v>
      </c>
      <c r="AP492" s="30">
        <f t="shared" si="306"/>
        <v>23.609121289162623</v>
      </c>
      <c r="AQ492" s="30">
        <f t="shared" si="307"/>
        <v>-27.95880017344075</v>
      </c>
      <c r="AR492" s="31">
        <f t="shared" si="326"/>
        <v>-37.751693524887543</v>
      </c>
      <c r="AS492" s="33">
        <f t="shared" si="327"/>
        <v>-181.25140208002907</v>
      </c>
      <c r="AT492" s="31">
        <f t="shared" si="328"/>
        <v>2.5016389813031139E-6</v>
      </c>
      <c r="AU492" s="31">
        <f t="shared" si="329"/>
        <v>4.3485330346418972E-2</v>
      </c>
      <c r="AV492" s="32">
        <f t="shared" si="330"/>
        <v>-4.0026224444153719E-9</v>
      </c>
      <c r="AW492" s="31">
        <f t="shared" si="331"/>
        <v>-1.7394135473034905E-3</v>
      </c>
      <c r="AX492" s="34">
        <f t="shared" si="332"/>
        <v>2.4976363588586987E-6</v>
      </c>
      <c r="AY492" s="35">
        <f t="shared" si="333"/>
        <v>4.1745916799115483E-2</v>
      </c>
      <c r="AZ492" s="10">
        <f t="shared" si="334"/>
        <v>-37.751691027251184</v>
      </c>
      <c r="BA492" s="10">
        <f t="shared" si="335"/>
        <v>-181.20965616322994</v>
      </c>
      <c r="BB492" s="10">
        <f t="shared" si="336"/>
        <v>-1.209656163229937</v>
      </c>
      <c r="BC492" s="48"/>
      <c r="BD492" s="46">
        <f t="shared" si="337"/>
        <v>-38</v>
      </c>
      <c r="BE492" s="46">
        <f t="shared" si="338"/>
        <v>-181</v>
      </c>
      <c r="BF492" s="46">
        <f t="shared" si="339"/>
        <v>-1</v>
      </c>
    </row>
    <row r="493" spans="22:58" x14ac:dyDescent="0.3">
      <c r="V493" s="29">
        <v>5.8900000000000601</v>
      </c>
      <c r="W493" s="38">
        <f t="shared" si="309"/>
        <v>7762471.1662879968</v>
      </c>
      <c r="X493" s="30">
        <f t="shared" si="308"/>
        <v>2.6066753699001226</v>
      </c>
      <c r="Y493" s="31">
        <f t="shared" si="310"/>
        <v>-72.66558020223836</v>
      </c>
      <c r="Z493" s="31">
        <f t="shared" si="311"/>
        <v>-89.986669586343936</v>
      </c>
      <c r="AA493" s="31">
        <f t="shared" si="312"/>
        <v>38.360584468846099</v>
      </c>
      <c r="AB493" s="31">
        <f t="shared" si="313"/>
        <v>-89.308003389283485</v>
      </c>
      <c r="AC493" s="31">
        <f t="shared" si="314"/>
        <v>27.21381140542977</v>
      </c>
      <c r="AD493" s="31">
        <f t="shared" si="315"/>
        <v>87.502131093615915</v>
      </c>
      <c r="AE493" s="31">
        <f t="shared" si="316"/>
        <v>-4.4845089580623743</v>
      </c>
      <c r="AF493" s="31">
        <f t="shared" si="317"/>
        <v>-91.792541882011491</v>
      </c>
      <c r="AG493" s="31">
        <f t="shared" si="305"/>
        <v>92.110410468749379</v>
      </c>
      <c r="AH493" s="31">
        <f t="shared" si="318"/>
        <v>-151.39813607469188</v>
      </c>
      <c r="AI493" s="31">
        <f t="shared" si="319"/>
        <v>-89.999998457533195</v>
      </c>
      <c r="AJ493" s="31">
        <f t="shared" si="320"/>
        <v>70.154476497119248</v>
      </c>
      <c r="AK493" s="31">
        <f t="shared" si="321"/>
        <v>89.982200868381085</v>
      </c>
      <c r="AL493" s="32">
        <f t="shared" si="322"/>
        <v>-39.784653676373559</v>
      </c>
      <c r="AM493" s="31">
        <f t="shared" si="323"/>
        <v>-89.412649212896838</v>
      </c>
      <c r="AN493" s="31">
        <f t="shared" si="324"/>
        <v>-28.917902785196809</v>
      </c>
      <c r="AO493" s="31">
        <f t="shared" si="325"/>
        <v>-89.430446802048948</v>
      </c>
      <c r="AP493" s="30">
        <f t="shared" si="306"/>
        <v>23.609121289162623</v>
      </c>
      <c r="AQ493" s="30">
        <f t="shared" si="307"/>
        <v>-27.95880017344075</v>
      </c>
      <c r="AR493" s="31">
        <f t="shared" si="326"/>
        <v>-37.752090627537306</v>
      </c>
      <c r="AS493" s="33">
        <f t="shared" si="327"/>
        <v>-181.22298868406045</v>
      </c>
      <c r="AT493" s="31">
        <f t="shared" si="328"/>
        <v>2.6195375570333086E-6</v>
      </c>
      <c r="AU493" s="31">
        <f t="shared" si="329"/>
        <v>4.4498233407837359E-2</v>
      </c>
      <c r="AV493" s="32">
        <f t="shared" si="330"/>
        <v>-4.1912603262016361E-9</v>
      </c>
      <c r="AW493" s="31">
        <f t="shared" si="331"/>
        <v>-1.7799296936080991E-3</v>
      </c>
      <c r="AX493" s="34">
        <f t="shared" si="332"/>
        <v>2.6153462967071069E-6</v>
      </c>
      <c r="AY493" s="35">
        <f t="shared" si="333"/>
        <v>4.2718303714229258E-2</v>
      </c>
      <c r="AZ493" s="10">
        <f t="shared" si="334"/>
        <v>-37.75208801219101</v>
      </c>
      <c r="BA493" s="10">
        <f t="shared" si="335"/>
        <v>-181.18027038034623</v>
      </c>
      <c r="BB493" s="10">
        <f t="shared" si="336"/>
        <v>-1.1802703803462293</v>
      </c>
      <c r="BC493" s="37"/>
      <c r="BD493" s="46">
        <f t="shared" si="337"/>
        <v>-38</v>
      </c>
      <c r="BE493" s="46">
        <f t="shared" si="338"/>
        <v>-181</v>
      </c>
      <c r="BF493" s="46">
        <f t="shared" si="339"/>
        <v>-1</v>
      </c>
    </row>
    <row r="494" spans="22:58" x14ac:dyDescent="0.3">
      <c r="V494" s="29">
        <v>5.9000000000000599</v>
      </c>
      <c r="W494" s="38">
        <f t="shared" si="309"/>
        <v>7943282.34724392</v>
      </c>
      <c r="X494" s="30">
        <f t="shared" si="308"/>
        <v>2.6066753699001226</v>
      </c>
      <c r="Y494" s="31">
        <f t="shared" si="310"/>
        <v>-72.865580191657756</v>
      </c>
      <c r="Z494" s="31">
        <f t="shared" si="311"/>
        <v>-89.986973023593961</v>
      </c>
      <c r="AA494" s="31">
        <f t="shared" si="312"/>
        <v>38.560555957918311</v>
      </c>
      <c r="AB494" s="31">
        <f t="shared" si="313"/>
        <v>-89.323753675379876</v>
      </c>
      <c r="AC494" s="31">
        <f t="shared" si="314"/>
        <v>27.41344012180539</v>
      </c>
      <c r="AD494" s="31">
        <f t="shared" si="315"/>
        <v>87.558919951735945</v>
      </c>
      <c r="AE494" s="31">
        <f t="shared" si="316"/>
        <v>-4.284908742033938</v>
      </c>
      <c r="AF494" s="31">
        <f t="shared" si="317"/>
        <v>-91.751806747237893</v>
      </c>
      <c r="AG494" s="31">
        <f t="shared" si="305"/>
        <v>92.110410468749379</v>
      </c>
      <c r="AH494" s="31">
        <f t="shared" si="318"/>
        <v>-151.59813607469187</v>
      </c>
      <c r="AI494" s="31">
        <f t="shared" si="319"/>
        <v>-89.999998492644025</v>
      </c>
      <c r="AJ494" s="31">
        <f t="shared" si="320"/>
        <v>70.354476478255805</v>
      </c>
      <c r="AK494" s="31">
        <f t="shared" si="321"/>
        <v>89.982606026056118</v>
      </c>
      <c r="AL494" s="32">
        <f t="shared" si="322"/>
        <v>-39.984633136203691</v>
      </c>
      <c r="AM494" s="31">
        <f t="shared" si="323"/>
        <v>-89.426018044181518</v>
      </c>
      <c r="AN494" s="31">
        <f t="shared" si="324"/>
        <v>-29.117882263890372</v>
      </c>
      <c r="AO494" s="31">
        <f t="shared" si="325"/>
        <v>-89.443410510769425</v>
      </c>
      <c r="AP494" s="30">
        <f t="shared" si="306"/>
        <v>23.609121289162623</v>
      </c>
      <c r="AQ494" s="30">
        <f t="shared" si="307"/>
        <v>-27.95880017344075</v>
      </c>
      <c r="AR494" s="31">
        <f t="shared" si="326"/>
        <v>-37.752469890202441</v>
      </c>
      <c r="AS494" s="33">
        <f t="shared" si="327"/>
        <v>-181.19521725800732</v>
      </c>
      <c r="AT494" s="31">
        <f t="shared" si="328"/>
        <v>2.7429925206269414E-6</v>
      </c>
      <c r="AU494" s="31">
        <f t="shared" si="329"/>
        <v>4.5534729983648103E-2</v>
      </c>
      <c r="AV494" s="32">
        <f t="shared" si="330"/>
        <v>-4.3887893072381069E-9</v>
      </c>
      <c r="AW494" s="31">
        <f t="shared" si="331"/>
        <v>-1.8213895821939836E-3</v>
      </c>
      <c r="AX494" s="34">
        <f t="shared" si="332"/>
        <v>2.7386037313197033E-6</v>
      </c>
      <c r="AY494" s="35">
        <f t="shared" si="333"/>
        <v>4.3713340401454123E-2</v>
      </c>
      <c r="AZ494" s="10">
        <f t="shared" si="334"/>
        <v>-37.752467151598708</v>
      </c>
      <c r="BA494" s="10">
        <f t="shared" si="335"/>
        <v>-181.15150391760585</v>
      </c>
      <c r="BB494" s="10">
        <f t="shared" si="336"/>
        <v>-1.1515039176058508</v>
      </c>
      <c r="BC494" s="37"/>
      <c r="BD494" s="46">
        <f t="shared" si="337"/>
        <v>-38</v>
      </c>
      <c r="BE494" s="46">
        <f t="shared" si="338"/>
        <v>-181</v>
      </c>
      <c r="BF494" s="46">
        <f t="shared" si="339"/>
        <v>-1</v>
      </c>
    </row>
    <row r="495" spans="22:58" x14ac:dyDescent="0.3">
      <c r="V495" s="29">
        <v>5.9100000000000597</v>
      </c>
      <c r="W495" s="36">
        <f t="shared" si="309"/>
        <v>8128305.1616421212</v>
      </c>
      <c r="X495" s="30">
        <f t="shared" si="308"/>
        <v>2.6066753699001226</v>
      </c>
      <c r="Y495" s="31">
        <f t="shared" si="310"/>
        <v>-73.065580181553358</v>
      </c>
      <c r="Z495" s="31">
        <f t="shared" si="311"/>
        <v>-89.987269553769636</v>
      </c>
      <c r="AA495" s="31">
        <f t="shared" si="312"/>
        <v>38.760528730018933</v>
      </c>
      <c r="AB495" s="31">
        <f t="shared" si="313"/>
        <v>-89.339145539957144</v>
      </c>
      <c r="AC495" s="31">
        <f t="shared" si="314"/>
        <v>27.613085519063599</v>
      </c>
      <c r="AD495" s="31">
        <f t="shared" si="315"/>
        <v>87.614420775270901</v>
      </c>
      <c r="AE495" s="31">
        <f t="shared" si="316"/>
        <v>-4.0852905625707088</v>
      </c>
      <c r="AF495" s="31">
        <f t="shared" si="317"/>
        <v>-91.711994318455879</v>
      </c>
      <c r="AG495" s="31">
        <f t="shared" si="305"/>
        <v>92.110410468749379</v>
      </c>
      <c r="AH495" s="31">
        <f t="shared" si="318"/>
        <v>-151.79813607469188</v>
      </c>
      <c r="AI495" s="31">
        <f t="shared" si="319"/>
        <v>-89.999998526955622</v>
      </c>
      <c r="AJ495" s="31">
        <f t="shared" si="320"/>
        <v>70.554476460241361</v>
      </c>
      <c r="AK495" s="31">
        <f t="shared" si="321"/>
        <v>89.983001961218207</v>
      </c>
      <c r="AL495" s="32">
        <f t="shared" si="322"/>
        <v>-40.184613520403076</v>
      </c>
      <c r="AM495" s="31">
        <f t="shared" si="323"/>
        <v>-89.439082624107314</v>
      </c>
      <c r="AN495" s="31">
        <f t="shared" si="324"/>
        <v>-29.317862666104219</v>
      </c>
      <c r="AO495" s="31">
        <f t="shared" si="325"/>
        <v>-89.456079189844729</v>
      </c>
      <c r="AP495" s="30">
        <f t="shared" si="306"/>
        <v>23.609121289162623</v>
      </c>
      <c r="AQ495" s="30">
        <f t="shared" si="307"/>
        <v>-27.95880017344075</v>
      </c>
      <c r="AR495" s="31">
        <f t="shared" si="326"/>
        <v>-37.752832112953051</v>
      </c>
      <c r="AS495" s="33">
        <f t="shared" si="327"/>
        <v>-181.16807350830061</v>
      </c>
      <c r="AT495" s="31">
        <f t="shared" si="328"/>
        <v>2.8722657329553886E-6</v>
      </c>
      <c r="AU495" s="31">
        <f t="shared" si="329"/>
        <v>4.6595369635340139E-2</v>
      </c>
      <c r="AV495" s="32">
        <f t="shared" si="330"/>
        <v>-4.5956259769911608E-9</v>
      </c>
      <c r="AW495" s="31">
        <f t="shared" si="331"/>
        <v>-1.863815195642685E-3</v>
      </c>
      <c r="AX495" s="34">
        <f t="shared" si="332"/>
        <v>2.8676701069783975E-6</v>
      </c>
      <c r="AY495" s="35">
        <f t="shared" si="333"/>
        <v>4.4731554439697452E-2</v>
      </c>
      <c r="AZ495" s="10">
        <f t="shared" si="334"/>
        <v>-37.752829245282946</v>
      </c>
      <c r="BA495" s="10">
        <f t="shared" si="335"/>
        <v>-181.12334195386092</v>
      </c>
      <c r="BB495" s="10">
        <f t="shared" si="336"/>
        <v>-1.1233419538609155</v>
      </c>
      <c r="BC495" s="48"/>
      <c r="BD495" s="46">
        <f t="shared" si="337"/>
        <v>-38</v>
      </c>
      <c r="BE495" s="46">
        <f t="shared" si="338"/>
        <v>-181</v>
      </c>
      <c r="BF495" s="46">
        <f t="shared" si="339"/>
        <v>-1</v>
      </c>
    </row>
    <row r="496" spans="22:58" x14ac:dyDescent="0.3">
      <c r="V496" s="29">
        <v>5.9200000000000603</v>
      </c>
      <c r="W496" s="38">
        <f t="shared" si="309"/>
        <v>8317637.7110278793</v>
      </c>
      <c r="X496" s="30">
        <f t="shared" si="308"/>
        <v>2.6066753699001226</v>
      </c>
      <c r="Y496" s="31">
        <f t="shared" si="310"/>
        <v>-73.26558017190375</v>
      </c>
      <c r="Z496" s="31">
        <f t="shared" si="311"/>
        <v>-89.987559334095096</v>
      </c>
      <c r="AA496" s="31">
        <f t="shared" si="312"/>
        <v>38.960502727417548</v>
      </c>
      <c r="AB496" s="31">
        <f t="shared" si="313"/>
        <v>-89.35418713509425</v>
      </c>
      <c r="AC496" s="31">
        <f t="shared" si="314"/>
        <v>27.812746849044018</v>
      </c>
      <c r="AD496" s="31">
        <f t="shared" si="315"/>
        <v>87.668662574631909</v>
      </c>
      <c r="AE496" s="31">
        <f t="shared" si="316"/>
        <v>-3.8856552255420667</v>
      </c>
      <c r="AF496" s="31">
        <f t="shared" si="317"/>
        <v>-91.673083894557422</v>
      </c>
      <c r="AG496" s="31">
        <f t="shared" si="305"/>
        <v>92.110410468749379</v>
      </c>
      <c r="AH496" s="31">
        <f t="shared" si="318"/>
        <v>-151.9981360746919</v>
      </c>
      <c r="AI496" s="31">
        <f t="shared" si="319"/>
        <v>-89.999998560486219</v>
      </c>
      <c r="AJ496" s="31">
        <f t="shared" si="320"/>
        <v>70.754476443037731</v>
      </c>
      <c r="AK496" s="31">
        <f t="shared" si="321"/>
        <v>89.983388883797247</v>
      </c>
      <c r="AL496" s="32">
        <f t="shared" si="322"/>
        <v>-40.384594787376216</v>
      </c>
      <c r="AM496" s="31">
        <f t="shared" si="323"/>
        <v>-89.451849874250172</v>
      </c>
      <c r="AN496" s="31">
        <f t="shared" si="324"/>
        <v>-29.517843950281005</v>
      </c>
      <c r="AO496" s="31">
        <f t="shared" si="325"/>
        <v>-89.468459550939144</v>
      </c>
      <c r="AP496" s="30">
        <f t="shared" si="306"/>
        <v>23.609121289162623</v>
      </c>
      <c r="AQ496" s="30">
        <f t="shared" si="307"/>
        <v>-27.95880017344075</v>
      </c>
      <c r="AR496" s="31">
        <f t="shared" si="326"/>
        <v>-37.753178060101199</v>
      </c>
      <c r="AS496" s="33">
        <f t="shared" si="327"/>
        <v>-181.14154344549655</v>
      </c>
      <c r="AT496" s="31">
        <f t="shared" si="328"/>
        <v>3.0076314001790392E-6</v>
      </c>
      <c r="AU496" s="31">
        <f t="shared" si="329"/>
        <v>4.7680714725186764E-2</v>
      </c>
      <c r="AV496" s="32">
        <f t="shared" si="330"/>
        <v>-4.8122119974413898E-9</v>
      </c>
      <c r="AW496" s="31">
        <f t="shared" si="331"/>
        <v>-1.9072290285758403E-3</v>
      </c>
      <c r="AX496" s="34">
        <f t="shared" si="332"/>
        <v>3.0028191881815979E-6</v>
      </c>
      <c r="AY496" s="35">
        <f t="shared" si="333"/>
        <v>4.5773485696610924E-2</v>
      </c>
      <c r="AZ496" s="10">
        <f t="shared" si="334"/>
        <v>-37.753175057282007</v>
      </c>
      <c r="BA496" s="10">
        <f t="shared" si="335"/>
        <v>-181.09576995979995</v>
      </c>
      <c r="BB496" s="10">
        <f t="shared" si="336"/>
        <v>-1.0957699597999522</v>
      </c>
      <c r="BC496" s="37"/>
      <c r="BD496" s="46">
        <f t="shared" si="337"/>
        <v>-38</v>
      </c>
      <c r="BE496" s="46">
        <f t="shared" si="338"/>
        <v>-181</v>
      </c>
      <c r="BF496" s="46">
        <f t="shared" si="339"/>
        <v>-1</v>
      </c>
    </row>
    <row r="497" spans="22:58" x14ac:dyDescent="0.3">
      <c r="V497" s="29">
        <v>5.9300000000000601</v>
      </c>
      <c r="W497" s="38">
        <f t="shared" si="309"/>
        <v>8511380.3820249606</v>
      </c>
      <c r="X497" s="30">
        <f t="shared" si="308"/>
        <v>2.6066753699001226</v>
      </c>
      <c r="Y497" s="31">
        <f t="shared" si="310"/>
        <v>-73.465580162688426</v>
      </c>
      <c r="Z497" s="31">
        <f t="shared" si="311"/>
        <v>-89.987842518215658</v>
      </c>
      <c r="AA497" s="31">
        <f t="shared" si="312"/>
        <v>39.160477894980666</v>
      </c>
      <c r="AB497" s="31">
        <f t="shared" si="313"/>
        <v>-89.368886427746034</v>
      </c>
      <c r="AC497" s="31">
        <f t="shared" si="314"/>
        <v>28.01242339703051</v>
      </c>
      <c r="AD497" s="31">
        <f t="shared" si="315"/>
        <v>87.721673720409157</v>
      </c>
      <c r="AE497" s="31">
        <f t="shared" si="316"/>
        <v>-3.686003500777133</v>
      </c>
      <c r="AF497" s="31">
        <f t="shared" si="317"/>
        <v>-91.635055225552534</v>
      </c>
      <c r="AG497" s="31">
        <f t="shared" si="305"/>
        <v>92.110410468749379</v>
      </c>
      <c r="AH497" s="31">
        <f t="shared" si="318"/>
        <v>-152.19813607469189</v>
      </c>
      <c r="AI497" s="31">
        <f t="shared" si="319"/>
        <v>-89.999998593253551</v>
      </c>
      <c r="AJ497" s="31">
        <f t="shared" si="320"/>
        <v>70.954476426608366</v>
      </c>
      <c r="AK497" s="31">
        <f t="shared" si="321"/>
        <v>89.983766998944574</v>
      </c>
      <c r="AL497" s="32">
        <f t="shared" si="322"/>
        <v>-40.584576897399018</v>
      </c>
      <c r="AM497" s="31">
        <f t="shared" si="323"/>
        <v>-89.464326558900723</v>
      </c>
      <c r="AN497" s="31">
        <f t="shared" si="324"/>
        <v>-29.717826076733161</v>
      </c>
      <c r="AO497" s="31">
        <f t="shared" si="325"/>
        <v>-89.480558153209699</v>
      </c>
      <c r="AP497" s="30">
        <f t="shared" si="306"/>
        <v>23.609121289162623</v>
      </c>
      <c r="AQ497" s="30">
        <f t="shared" si="307"/>
        <v>-27.95880017344075</v>
      </c>
      <c r="AR497" s="31">
        <f t="shared" si="326"/>
        <v>-37.753508461788421</v>
      </c>
      <c r="AS497" s="33">
        <f t="shared" si="327"/>
        <v>-181.11561337876225</v>
      </c>
      <c r="AT497" s="31">
        <f t="shared" si="328"/>
        <v>3.1493766484834558E-6</v>
      </c>
      <c r="AU497" s="31">
        <f t="shared" si="329"/>
        <v>4.8791340714403254E-2</v>
      </c>
      <c r="AV497" s="32">
        <f t="shared" si="330"/>
        <v>-5.0390044598089354E-9</v>
      </c>
      <c r="AW497" s="31">
        <f t="shared" si="331"/>
        <v>-1.9516540995821155E-3</v>
      </c>
      <c r="AX497" s="34">
        <f t="shared" si="332"/>
        <v>3.1443376440236469E-6</v>
      </c>
      <c r="AY497" s="35">
        <f t="shared" si="333"/>
        <v>4.6839686614821137E-2</v>
      </c>
      <c r="AZ497" s="10">
        <f t="shared" si="334"/>
        <v>-37.753505317450774</v>
      </c>
      <c r="BA497" s="10">
        <f t="shared" si="335"/>
        <v>-181.06877369214743</v>
      </c>
      <c r="BB497" s="10">
        <f t="shared" si="336"/>
        <v>-1.0687736921474311</v>
      </c>
      <c r="BC497" s="37"/>
      <c r="BD497" s="46">
        <f t="shared" si="337"/>
        <v>-38</v>
      </c>
      <c r="BE497" s="46">
        <f t="shared" si="338"/>
        <v>-181</v>
      </c>
      <c r="BF497" s="46">
        <f t="shared" si="339"/>
        <v>-1</v>
      </c>
    </row>
    <row r="498" spans="22:58" x14ac:dyDescent="0.3">
      <c r="V498" s="29">
        <v>5.9400000000000599</v>
      </c>
      <c r="W498" s="36">
        <f t="shared" si="309"/>
        <v>8709635.8995620143</v>
      </c>
      <c r="X498" s="30">
        <f t="shared" si="308"/>
        <v>2.6066753699001226</v>
      </c>
      <c r="Y498" s="31">
        <f t="shared" si="310"/>
        <v>-73.665580153887859</v>
      </c>
      <c r="Z498" s="31">
        <f t="shared" si="311"/>
        <v>-89.988119256279234</v>
      </c>
      <c r="AA498" s="31">
        <f t="shared" si="312"/>
        <v>39.360454180054987</v>
      </c>
      <c r="AB498" s="31">
        <f t="shared" si="313"/>
        <v>-89.383251203927657</v>
      </c>
      <c r="AC498" s="31">
        <f t="shared" si="314"/>
        <v>28.212114480266042</v>
      </c>
      <c r="AD498" s="31">
        <f t="shared" si="315"/>
        <v>87.773481956573676</v>
      </c>
      <c r="AE498" s="31">
        <f t="shared" si="316"/>
        <v>-3.4863361236667139</v>
      </c>
      <c r="AF498" s="31">
        <f t="shared" si="317"/>
        <v>-91.597888503633214</v>
      </c>
      <c r="AG498" s="31">
        <f t="shared" si="305"/>
        <v>92.110410468749379</v>
      </c>
      <c r="AH498" s="31">
        <f t="shared" si="318"/>
        <v>-152.39813607469185</v>
      </c>
      <c r="AI498" s="31">
        <f t="shared" si="319"/>
        <v>-89.999998625275012</v>
      </c>
      <c r="AJ498" s="31">
        <f t="shared" si="320"/>
        <v>71.15447641091842</v>
      </c>
      <c r="AK498" s="31">
        <f t="shared" si="321"/>
        <v>89.984136507141727</v>
      </c>
      <c r="AL498" s="32">
        <f t="shared" si="322"/>
        <v>-40.784559812534617</v>
      </c>
      <c r="AM498" s="31">
        <f t="shared" si="323"/>
        <v>-89.476519288626491</v>
      </c>
      <c r="AN498" s="31">
        <f t="shared" si="324"/>
        <v>-29.917809007558667</v>
      </c>
      <c r="AO498" s="31">
        <f t="shared" si="325"/>
        <v>-89.492381406759776</v>
      </c>
      <c r="AP498" s="30">
        <f t="shared" si="306"/>
        <v>23.609121289162623</v>
      </c>
      <c r="AQ498" s="30">
        <f t="shared" si="307"/>
        <v>-27.95880017344075</v>
      </c>
      <c r="AR498" s="31">
        <f t="shared" si="326"/>
        <v>-37.753824015503504</v>
      </c>
      <c r="AS498" s="33">
        <f t="shared" si="327"/>
        <v>-181.09026991039298</v>
      </c>
      <c r="AT498" s="31">
        <f t="shared" si="328"/>
        <v>3.2978021412456515E-6</v>
      </c>
      <c r="AU498" s="31">
        <f t="shared" si="329"/>
        <v>4.992783646824956E-2</v>
      </c>
      <c r="AV498" s="32">
        <f t="shared" si="330"/>
        <v>-5.2764855278281653E-9</v>
      </c>
      <c r="AW498" s="31">
        <f t="shared" si="331"/>
        <v>-1.9971139634219785E-3</v>
      </c>
      <c r="AX498" s="34">
        <f t="shared" si="332"/>
        <v>3.2925256557178234E-6</v>
      </c>
      <c r="AY498" s="35">
        <f t="shared" si="333"/>
        <v>4.7930722504827585E-2</v>
      </c>
      <c r="AZ498" s="10">
        <f t="shared" si="334"/>
        <v>-37.753820722977849</v>
      </c>
      <c r="BA498" s="10">
        <f t="shared" si="335"/>
        <v>-181.04233918788816</v>
      </c>
      <c r="BB498" s="10">
        <f t="shared" si="336"/>
        <v>-1.0423391878881603</v>
      </c>
      <c r="BC498" s="48"/>
      <c r="BD498" s="46">
        <f t="shared" si="337"/>
        <v>-38</v>
      </c>
      <c r="BE498" s="46">
        <f t="shared" si="338"/>
        <v>-181</v>
      </c>
      <c r="BF498" s="46">
        <f t="shared" si="339"/>
        <v>-1</v>
      </c>
    </row>
    <row r="499" spans="22:58" x14ac:dyDescent="0.3">
      <c r="V499" s="29">
        <v>5.9500000000000597</v>
      </c>
      <c r="W499" s="38">
        <f t="shared" si="309"/>
        <v>8912509.3813386895</v>
      </c>
      <c r="X499" s="30">
        <f t="shared" si="308"/>
        <v>2.6066753699001226</v>
      </c>
      <c r="Y499" s="31">
        <f t="shared" si="310"/>
        <v>-73.865580145483392</v>
      </c>
      <c r="Z499" s="31">
        <f t="shared" si="311"/>
        <v>-89.98838969501594</v>
      </c>
      <c r="AA499" s="31">
        <f t="shared" si="312"/>
        <v>39.560431532355913</v>
      </c>
      <c r="AB499" s="31">
        <f t="shared" si="313"/>
        <v>-89.397289072806089</v>
      </c>
      <c r="AC499" s="31">
        <f t="shared" si="314"/>
        <v>28.411819446532611</v>
      </c>
      <c r="AD499" s="31">
        <f t="shared" si="315"/>
        <v>87.824114413468479</v>
      </c>
      <c r="AE499" s="31">
        <f t="shared" si="316"/>
        <v>-3.2866537966947504</v>
      </c>
      <c r="AF499" s="31">
        <f t="shared" si="317"/>
        <v>-91.561564354353536</v>
      </c>
      <c r="AG499" s="31">
        <f t="shared" si="305"/>
        <v>92.110410468749379</v>
      </c>
      <c r="AH499" s="31">
        <f t="shared" si="318"/>
        <v>-152.59813607469187</v>
      </c>
      <c r="AI499" s="31">
        <f t="shared" si="319"/>
        <v>-89.99999865656757</v>
      </c>
      <c r="AJ499" s="31">
        <f t="shared" si="320"/>
        <v>71.354476395934668</v>
      </c>
      <c r="AK499" s="31">
        <f t="shared" si="321"/>
        <v>89.984497604306696</v>
      </c>
      <c r="AL499" s="32">
        <f t="shared" si="322"/>
        <v>-40.984543496553044</v>
      </c>
      <c r="AM499" s="31">
        <f t="shared" si="323"/>
        <v>-89.488434523754464</v>
      </c>
      <c r="AN499" s="31">
        <f t="shared" si="324"/>
        <v>-30.117792706560863</v>
      </c>
      <c r="AO499" s="31">
        <f t="shared" si="325"/>
        <v>-89.503935576015337</v>
      </c>
      <c r="AP499" s="30">
        <f t="shared" si="306"/>
        <v>23.609121289162623</v>
      </c>
      <c r="AQ499" s="30">
        <f t="shared" si="307"/>
        <v>-27.95880017344075</v>
      </c>
      <c r="AR499" s="31">
        <f t="shared" si="326"/>
        <v>-37.75412538753374</v>
      </c>
      <c r="AS499" s="33">
        <f t="shared" si="327"/>
        <v>-181.06549993036887</v>
      </c>
      <c r="AT499" s="31">
        <f t="shared" si="328"/>
        <v>3.4532227058433237E-6</v>
      </c>
      <c r="AU499" s="31">
        <f t="shared" si="329"/>
        <v>5.1090804568238543E-2</v>
      </c>
      <c r="AV499" s="32">
        <f t="shared" si="330"/>
        <v>-5.525158580437817E-9</v>
      </c>
      <c r="AW499" s="31">
        <f t="shared" si="331"/>
        <v>-2.043632723516747E-3</v>
      </c>
      <c r="AX499" s="34">
        <f t="shared" si="332"/>
        <v>3.4476975472628857E-6</v>
      </c>
      <c r="AY499" s="35">
        <f t="shared" si="333"/>
        <v>4.9047171844721793E-2</v>
      </c>
      <c r="AZ499" s="10">
        <f t="shared" si="334"/>
        <v>-37.754121939836196</v>
      </c>
      <c r="BA499" s="10">
        <f t="shared" si="335"/>
        <v>-181.01645275852414</v>
      </c>
      <c r="BB499" s="10">
        <f t="shared" si="336"/>
        <v>-1.0164527585241387</v>
      </c>
      <c r="BC499" s="37"/>
      <c r="BD499" s="46">
        <f t="shared" si="337"/>
        <v>-38</v>
      </c>
      <c r="BE499" s="46">
        <f t="shared" si="338"/>
        <v>-181</v>
      </c>
      <c r="BF499" s="46">
        <f t="shared" si="339"/>
        <v>-1</v>
      </c>
    </row>
    <row r="500" spans="22:58" x14ac:dyDescent="0.3">
      <c r="V500" s="29">
        <v>5.9600000000000604</v>
      </c>
      <c r="W500" s="38">
        <f t="shared" si="309"/>
        <v>9120108.393560376</v>
      </c>
      <c r="X500" s="30">
        <f t="shared" si="308"/>
        <v>2.6066753699001226</v>
      </c>
      <c r="Y500" s="31">
        <f t="shared" si="310"/>
        <v>-74.065580137457189</v>
      </c>
      <c r="Z500" s="31">
        <f t="shared" si="311"/>
        <v>-89.988653977815929</v>
      </c>
      <c r="AA500" s="31">
        <f t="shared" si="312"/>
        <v>39.760409903860975</v>
      </c>
      <c r="AB500" s="31">
        <f t="shared" si="313"/>
        <v>-89.411007470699971</v>
      </c>
      <c r="AC500" s="31">
        <f t="shared" si="314"/>
        <v>28.611537672793325</v>
      </c>
      <c r="AD500" s="31">
        <f t="shared" si="315"/>
        <v>87.873597620588214</v>
      </c>
      <c r="AE500" s="31">
        <f t="shared" si="316"/>
        <v>-3.0869571909027727</v>
      </c>
      <c r="AF500" s="31">
        <f t="shared" si="317"/>
        <v>-91.526063827927686</v>
      </c>
      <c r="AG500" s="31">
        <f t="shared" si="305"/>
        <v>92.110410468749379</v>
      </c>
      <c r="AH500" s="31">
        <f t="shared" si="318"/>
        <v>-152.79813607469188</v>
      </c>
      <c r="AI500" s="31">
        <f t="shared" si="319"/>
        <v>-89.999998687147823</v>
      </c>
      <c r="AJ500" s="31">
        <f t="shared" si="320"/>
        <v>71.554476381625307</v>
      </c>
      <c r="AK500" s="31">
        <f t="shared" si="321"/>
        <v>89.98485048189788</v>
      </c>
      <c r="AL500" s="32">
        <f t="shared" si="322"/>
        <v>-41.184527914854414</v>
      </c>
      <c r="AM500" s="31">
        <f t="shared" si="323"/>
        <v>-89.500078577775213</v>
      </c>
      <c r="AN500" s="31">
        <f t="shared" si="324"/>
        <v>-30.317777139171611</v>
      </c>
      <c r="AO500" s="31">
        <f t="shared" si="325"/>
        <v>-89.515226783025156</v>
      </c>
      <c r="AP500" s="30">
        <f t="shared" si="306"/>
        <v>23.609121289162623</v>
      </c>
      <c r="AQ500" s="30">
        <f t="shared" si="307"/>
        <v>-27.95880017344075</v>
      </c>
      <c r="AR500" s="31">
        <f t="shared" si="326"/>
        <v>-37.75441321435251</v>
      </c>
      <c r="AS500" s="33">
        <f t="shared" si="327"/>
        <v>-181.04129061095284</v>
      </c>
      <c r="AT500" s="31">
        <f t="shared" si="328"/>
        <v>3.6159680106087643E-6</v>
      </c>
      <c r="AU500" s="31">
        <f t="shared" si="329"/>
        <v>5.2280861631615251E-2</v>
      </c>
      <c r="AV500" s="32">
        <f t="shared" si="330"/>
        <v>-5.7855501404359419E-9</v>
      </c>
      <c r="AW500" s="31">
        <f t="shared" si="331"/>
        <v>-2.0912350447285276E-3</v>
      </c>
      <c r="AX500" s="34">
        <f t="shared" si="332"/>
        <v>3.6101824604683284E-6</v>
      </c>
      <c r="AY500" s="35">
        <f t="shared" si="333"/>
        <v>5.0189626586886721E-2</v>
      </c>
      <c r="AZ500" s="10">
        <f t="shared" si="334"/>
        <v>-37.75440960417005</v>
      </c>
      <c r="BA500" s="10">
        <f t="shared" si="335"/>
        <v>-180.99110098436594</v>
      </c>
      <c r="BB500" s="10">
        <f t="shared" si="336"/>
        <v>-0.99110098436594285</v>
      </c>
      <c r="BC500" s="37"/>
      <c r="BD500" s="46">
        <f t="shared" si="337"/>
        <v>-38</v>
      </c>
      <c r="BE500" s="46">
        <f t="shared" si="338"/>
        <v>-181</v>
      </c>
      <c r="BF500" s="46">
        <f t="shared" si="339"/>
        <v>-1</v>
      </c>
    </row>
    <row r="501" spans="22:58" x14ac:dyDescent="0.3">
      <c r="V501" s="29">
        <v>5.9700000000000601</v>
      </c>
      <c r="W501" s="36">
        <f t="shared" si="309"/>
        <v>9332543.0079712179</v>
      </c>
      <c r="X501" s="30">
        <f t="shared" si="308"/>
        <v>2.6066753699001226</v>
      </c>
      <c r="Y501" s="31">
        <f t="shared" si="310"/>
        <v>-74.265580129792227</v>
      </c>
      <c r="Z501" s="31">
        <f t="shared" si="311"/>
        <v>-89.988912244805405</v>
      </c>
      <c r="AA501" s="31">
        <f t="shared" si="312"/>
        <v>39.96038924870809</v>
      </c>
      <c r="AB501" s="31">
        <f t="shared" si="313"/>
        <v>-89.424413664990311</v>
      </c>
      <c r="AC501" s="31">
        <f t="shared" si="314"/>
        <v>28.811268563894274</v>
      </c>
      <c r="AD501" s="31">
        <f t="shared" si="315"/>
        <v>87.921957519146517</v>
      </c>
      <c r="AE501" s="31">
        <f t="shared" si="316"/>
        <v>-2.8872469472897464</v>
      </c>
      <c r="AF501" s="31">
        <f t="shared" si="317"/>
        <v>-91.491368390649214</v>
      </c>
      <c r="AG501" s="31">
        <f t="shared" si="305"/>
        <v>92.110410468749379</v>
      </c>
      <c r="AH501" s="31">
        <f t="shared" si="318"/>
        <v>-152.99813607469187</v>
      </c>
      <c r="AI501" s="31">
        <f t="shared" si="319"/>
        <v>-89.999998717031986</v>
      </c>
      <c r="AJ501" s="31">
        <f t="shared" si="320"/>
        <v>71.754476367959953</v>
      </c>
      <c r="AK501" s="31">
        <f t="shared" si="321"/>
        <v>89.985195327015532</v>
      </c>
      <c r="AL501" s="32">
        <f t="shared" si="322"/>
        <v>-41.384513034395532</v>
      </c>
      <c r="AM501" s="31">
        <f t="shared" si="323"/>
        <v>-89.511457620670782</v>
      </c>
      <c r="AN501" s="31">
        <f t="shared" si="324"/>
        <v>-30.517762272378071</v>
      </c>
      <c r="AO501" s="31">
        <f t="shared" si="325"/>
        <v>-89.526261010687236</v>
      </c>
      <c r="AP501" s="30">
        <f t="shared" si="306"/>
        <v>23.609121289162623</v>
      </c>
      <c r="AQ501" s="30">
        <f t="shared" si="307"/>
        <v>-27.95880017344075</v>
      </c>
      <c r="AR501" s="31">
        <f t="shared" si="326"/>
        <v>-37.754688103945945</v>
      </c>
      <c r="AS501" s="33">
        <f t="shared" si="327"/>
        <v>-181.01762940133645</v>
      </c>
      <c r="AT501" s="31">
        <f t="shared" si="328"/>
        <v>3.7863832591402833E-6</v>
      </c>
      <c r="AU501" s="31">
        <f t="shared" si="329"/>
        <v>5.3498638638277189E-2</v>
      </c>
      <c r="AV501" s="32">
        <f t="shared" si="330"/>
        <v>-6.0582156604447158E-9</v>
      </c>
      <c r="AW501" s="31">
        <f t="shared" si="331"/>
        <v>-2.1399461664378464E-3</v>
      </c>
      <c r="AX501" s="34">
        <f t="shared" si="332"/>
        <v>3.7803250434798386E-6</v>
      </c>
      <c r="AY501" s="35">
        <f t="shared" si="333"/>
        <v>5.1358692471839343E-2</v>
      </c>
      <c r="AZ501" s="10">
        <f t="shared" si="334"/>
        <v>-37.7546843236209</v>
      </c>
      <c r="BA501" s="10">
        <f t="shared" si="335"/>
        <v>-180.96627070886461</v>
      </c>
      <c r="BB501" s="10">
        <f t="shared" si="336"/>
        <v>-0.96627070886461297</v>
      </c>
      <c r="BC501" s="48"/>
      <c r="BD501" s="46">
        <f t="shared" si="337"/>
        <v>-38</v>
      </c>
      <c r="BE501" s="46">
        <f t="shared" si="338"/>
        <v>-181</v>
      </c>
      <c r="BF501" s="46">
        <f t="shared" si="339"/>
        <v>-1</v>
      </c>
    </row>
    <row r="502" spans="22:58" x14ac:dyDescent="0.3">
      <c r="V502" s="29">
        <v>5.9800000000000599</v>
      </c>
      <c r="W502" s="38">
        <f t="shared" si="309"/>
        <v>9549925.8602156974</v>
      </c>
      <c r="X502" s="30">
        <f t="shared" si="308"/>
        <v>2.6066753699001226</v>
      </c>
      <c r="Y502" s="31">
        <f t="shared" si="310"/>
        <v>-74.465580122472232</v>
      </c>
      <c r="Z502" s="31">
        <f t="shared" si="311"/>
        <v>-89.989164632920918</v>
      </c>
      <c r="AA502" s="31">
        <f t="shared" si="312"/>
        <v>40.160369523098531</v>
      </c>
      <c r="AB502" s="31">
        <f t="shared" si="313"/>
        <v>-89.437514757943745</v>
      </c>
      <c r="AC502" s="31">
        <f t="shared" si="314"/>
        <v>29.011011551323559</v>
      </c>
      <c r="AD502" s="31">
        <f t="shared" si="315"/>
        <v>87.969219474430588</v>
      </c>
      <c r="AE502" s="31">
        <f t="shared" si="316"/>
        <v>-2.6875236781500256</v>
      </c>
      <c r="AF502" s="31">
        <f t="shared" si="317"/>
        <v>-91.457459916434061</v>
      </c>
      <c r="AG502" s="31">
        <f t="shared" si="305"/>
        <v>92.110410468749379</v>
      </c>
      <c r="AH502" s="31">
        <f t="shared" si="318"/>
        <v>-153.19813607469189</v>
      </c>
      <c r="AI502" s="31">
        <f t="shared" si="319"/>
        <v>-89.999998746235903</v>
      </c>
      <c r="AJ502" s="31">
        <f t="shared" si="320"/>
        <v>71.954476354909644</v>
      </c>
      <c r="AK502" s="31">
        <f t="shared" si="321"/>
        <v>89.985532322501015</v>
      </c>
      <c r="AL502" s="32">
        <f t="shared" si="322"/>
        <v>-41.584498823620038</v>
      </c>
      <c r="AM502" s="31">
        <f t="shared" si="323"/>
        <v>-89.522577682167736</v>
      </c>
      <c r="AN502" s="31">
        <f t="shared" si="324"/>
        <v>-30.717748074652903</v>
      </c>
      <c r="AO502" s="31">
        <f t="shared" si="325"/>
        <v>-89.537044105902623</v>
      </c>
      <c r="AP502" s="30">
        <f t="shared" si="306"/>
        <v>23.609121289162623</v>
      </c>
      <c r="AQ502" s="30">
        <f t="shared" si="307"/>
        <v>-27.95880017344075</v>
      </c>
      <c r="AR502" s="31">
        <f t="shared" si="326"/>
        <v>-37.754950637081059</v>
      </c>
      <c r="AS502" s="33">
        <f t="shared" si="327"/>
        <v>-180.99450402233668</v>
      </c>
      <c r="AT502" s="31">
        <f t="shared" si="328"/>
        <v>3.96482992125766E-6</v>
      </c>
      <c r="AU502" s="31">
        <f t="shared" si="329"/>
        <v>5.4744781265309066E-2</v>
      </c>
      <c r="AV502" s="32">
        <f t="shared" si="330"/>
        <v>-6.3437298796357782E-9</v>
      </c>
      <c r="AW502" s="31">
        <f t="shared" si="331"/>
        <v>-2.1897919159259253E-3</v>
      </c>
      <c r="AX502" s="34">
        <f t="shared" si="332"/>
        <v>3.9584861913780239E-6</v>
      </c>
      <c r="AY502" s="35">
        <f t="shared" si="333"/>
        <v>5.2554989349383144E-2</v>
      </c>
      <c r="AZ502" s="10">
        <f t="shared" si="334"/>
        <v>-37.75494667859487</v>
      </c>
      <c r="BA502" s="10">
        <f t="shared" si="335"/>
        <v>-180.94194903298731</v>
      </c>
      <c r="BB502" s="10">
        <f t="shared" si="336"/>
        <v>-0.94194903298730992</v>
      </c>
      <c r="BC502" s="37"/>
      <c r="BD502" s="46">
        <f t="shared" si="337"/>
        <v>-38</v>
      </c>
      <c r="BE502" s="46">
        <f t="shared" si="338"/>
        <v>-181</v>
      </c>
      <c r="BF502" s="46">
        <f t="shared" si="339"/>
        <v>-1</v>
      </c>
    </row>
    <row r="503" spans="22:58" x14ac:dyDescent="0.3">
      <c r="V503" s="29">
        <v>5.9900000000000597</v>
      </c>
      <c r="W503" s="38">
        <f t="shared" si="309"/>
        <v>9772372.2095594574</v>
      </c>
      <c r="X503" s="30">
        <f t="shared" si="308"/>
        <v>2.6066753699001226</v>
      </c>
      <c r="Y503" s="31">
        <f t="shared" si="310"/>
        <v>-74.665580115481688</v>
      </c>
      <c r="Z503" s="31">
        <f t="shared" si="311"/>
        <v>-89.989411275981922</v>
      </c>
      <c r="AA503" s="31">
        <f t="shared" si="312"/>
        <v>40.360350685203983</v>
      </c>
      <c r="AB503" s="31">
        <f t="shared" si="313"/>
        <v>-89.45031769045022</v>
      </c>
      <c r="AC503" s="31">
        <f t="shared" si="314"/>
        <v>29.21076609202478</v>
      </c>
      <c r="AD503" s="31">
        <f t="shared" si="315"/>
        <v>88.015408287943345</v>
      </c>
      <c r="AE503" s="31">
        <f t="shared" si="316"/>
        <v>-2.4877879683528086</v>
      </c>
      <c r="AF503" s="31">
        <f t="shared" si="317"/>
        <v>-91.424320678488797</v>
      </c>
      <c r="AG503" s="31">
        <f t="shared" si="305"/>
        <v>92.110410468749379</v>
      </c>
      <c r="AH503" s="31">
        <f t="shared" si="318"/>
        <v>-153.39813607469185</v>
      </c>
      <c r="AI503" s="31">
        <f t="shared" si="319"/>
        <v>-89.999998774775065</v>
      </c>
      <c r="AJ503" s="31">
        <f t="shared" si="320"/>
        <v>72.154476342446685</v>
      </c>
      <c r="AK503" s="31">
        <f t="shared" si="321"/>
        <v>89.985861647033687</v>
      </c>
      <c r="AL503" s="32">
        <f t="shared" si="322"/>
        <v>-41.78448525239137</v>
      </c>
      <c r="AM503" s="31">
        <f t="shared" si="323"/>
        <v>-89.533444654916991</v>
      </c>
      <c r="AN503" s="31">
        <f t="shared" si="324"/>
        <v>-30.917734515887155</v>
      </c>
      <c r="AO503" s="31">
        <f t="shared" si="325"/>
        <v>-89.547581782658369</v>
      </c>
      <c r="AP503" s="30">
        <f t="shared" si="306"/>
        <v>23.609121289162623</v>
      </c>
      <c r="AQ503" s="30">
        <f t="shared" si="307"/>
        <v>-27.95880017344075</v>
      </c>
      <c r="AR503" s="31">
        <f t="shared" si="326"/>
        <v>-37.755201368518094</v>
      </c>
      <c r="AS503" s="33">
        <f t="shared" si="327"/>
        <v>-180.97190246114718</v>
      </c>
      <c r="AT503" s="31">
        <f t="shared" si="328"/>
        <v>4.1516865102448382E-6</v>
      </c>
      <c r="AU503" s="31">
        <f t="shared" si="329"/>
        <v>5.6019950229307856E-2</v>
      </c>
      <c r="AV503" s="32">
        <f t="shared" si="330"/>
        <v>-6.6427003243147929E-9</v>
      </c>
      <c r="AW503" s="31">
        <f t="shared" si="331"/>
        <v>-2.2407987220686224E-3</v>
      </c>
      <c r="AX503" s="34">
        <f t="shared" si="332"/>
        <v>4.1450438099205233E-6</v>
      </c>
      <c r="AY503" s="35">
        <f t="shared" si="333"/>
        <v>5.3779151507239234E-2</v>
      </c>
      <c r="AZ503" s="10">
        <f t="shared" si="334"/>
        <v>-37.755197223474283</v>
      </c>
      <c r="BA503" s="10">
        <f t="shared" si="335"/>
        <v>-180.91812330963995</v>
      </c>
      <c r="BB503" s="10">
        <f t="shared" si="336"/>
        <v>-0.91812330963995237</v>
      </c>
      <c r="BC503" s="37"/>
      <c r="BD503" s="46">
        <f t="shared" si="337"/>
        <v>-38</v>
      </c>
      <c r="BE503" s="46">
        <f t="shared" si="338"/>
        <v>-181</v>
      </c>
      <c r="BF503" s="46">
        <f t="shared" si="339"/>
        <v>-1</v>
      </c>
    </row>
    <row r="504" spans="22:58" x14ac:dyDescent="0.3">
      <c r="V504" s="29">
        <v>6.0000000000000604</v>
      </c>
      <c r="W504" s="36">
        <f t="shared" si="309"/>
        <v>10000000.000001399</v>
      </c>
      <c r="X504" s="30">
        <f t="shared" si="308"/>
        <v>2.6066753699001226</v>
      </c>
      <c r="Y504" s="31">
        <f t="shared" si="310"/>
        <v>-74.865580108805787</v>
      </c>
      <c r="Z504" s="31">
        <f t="shared" si="311"/>
        <v>-89.989652304761805</v>
      </c>
      <c r="AA504" s="31">
        <f t="shared" si="312"/>
        <v>40.56033269507811</v>
      </c>
      <c r="AB504" s="31">
        <f t="shared" si="313"/>
        <v>-89.4628292456769</v>
      </c>
      <c r="AC504" s="31">
        <f t="shared" si="314"/>
        <v>29.410531667262994</v>
      </c>
      <c r="AD504" s="31">
        <f t="shared" si="315"/>
        <v>88.060548209333106</v>
      </c>
      <c r="AE504" s="31">
        <f t="shared" si="316"/>
        <v>-2.2880403765645667</v>
      </c>
      <c r="AF504" s="31">
        <f t="shared" si="317"/>
        <v>-91.391933341105599</v>
      </c>
      <c r="AG504" s="31">
        <f t="shared" si="305"/>
        <v>92.110410468749379</v>
      </c>
      <c r="AH504" s="31">
        <f t="shared" si="318"/>
        <v>-153.59813607469187</v>
      </c>
      <c r="AI504" s="31">
        <f t="shared" si="319"/>
        <v>-89.999998802664592</v>
      </c>
      <c r="AJ504" s="31">
        <f t="shared" si="320"/>
        <v>72.354476330544671</v>
      </c>
      <c r="AK504" s="31">
        <f t="shared" si="321"/>
        <v>89.986183475225673</v>
      </c>
      <c r="AL504" s="32">
        <f t="shared" si="322"/>
        <v>-41.984472291929052</v>
      </c>
      <c r="AM504" s="31">
        <f t="shared" si="323"/>
        <v>-89.544064297602247</v>
      </c>
      <c r="AN504" s="31">
        <f t="shared" si="324"/>
        <v>-31.117721567326868</v>
      </c>
      <c r="AO504" s="31">
        <f t="shared" si="325"/>
        <v>-89.557879625041167</v>
      </c>
      <c r="AP504" s="30">
        <f t="shared" si="306"/>
        <v>23.609121289162623</v>
      </c>
      <c r="AQ504" s="30">
        <f t="shared" si="307"/>
        <v>-27.95880017344075</v>
      </c>
      <c r="AR504" s="31">
        <f t="shared" si="326"/>
        <v>-37.755440828169561</v>
      </c>
      <c r="AS504" s="33">
        <f t="shared" si="327"/>
        <v>-180.94981296614677</v>
      </c>
      <c r="AT504" s="31">
        <f t="shared" si="328"/>
        <v>4.3473493697354132E-6</v>
      </c>
      <c r="AU504" s="31">
        <f t="shared" si="329"/>
        <v>5.7324821636681532E-2</v>
      </c>
      <c r="AV504" s="32">
        <f t="shared" si="330"/>
        <v>-6.9557615219566462E-9</v>
      </c>
      <c r="AW504" s="31">
        <f t="shared" si="331"/>
        <v>-2.2929936293493978E-3</v>
      </c>
      <c r="AX504" s="34">
        <f t="shared" si="332"/>
        <v>4.3403936082134562E-6</v>
      </c>
      <c r="AY504" s="35">
        <f t="shared" si="333"/>
        <v>5.5031828007332133E-2</v>
      </c>
      <c r="AZ504" s="10">
        <f t="shared" si="334"/>
        <v>-37.755436487775953</v>
      </c>
      <c r="BA504" s="10">
        <f t="shared" si="335"/>
        <v>-180.89478113813942</v>
      </c>
      <c r="BB504" s="10">
        <f t="shared" si="336"/>
        <v>-0.89478113813942173</v>
      </c>
      <c r="BC504" s="48"/>
      <c r="BD504" s="46">
        <f t="shared" si="337"/>
        <v>-38</v>
      </c>
      <c r="BE504" s="46">
        <f t="shared" si="338"/>
        <v>-181</v>
      </c>
      <c r="BF504" s="46">
        <f t="shared" si="339"/>
        <v>-1</v>
      </c>
    </row>
    <row r="505" spans="22:58" x14ac:dyDescent="0.3">
      <c r="V505" s="29">
        <v>6.0100000000000602</v>
      </c>
      <c r="W505" s="38">
        <f t="shared" si="309"/>
        <v>10232929.922808971</v>
      </c>
      <c r="X505" s="30">
        <f t="shared" si="308"/>
        <v>2.6066753699001226</v>
      </c>
      <c r="Y505" s="31">
        <f t="shared" si="310"/>
        <v>-75.065580102430346</v>
      </c>
      <c r="Z505" s="31">
        <f t="shared" si="311"/>
        <v>-89.989887847057176</v>
      </c>
      <c r="AA505" s="31">
        <f t="shared" si="312"/>
        <v>40.760315514571694</v>
      </c>
      <c r="AB505" s="31">
        <f t="shared" si="313"/>
        <v>-89.475056052640383</v>
      </c>
      <c r="AC505" s="31">
        <f t="shared" si="314"/>
        <v>29.610307781540492</v>
      </c>
      <c r="AD505" s="31">
        <f t="shared" si="315"/>
        <v>88.104662948111596</v>
      </c>
      <c r="AE505" s="31">
        <f t="shared" si="316"/>
        <v>-2.0882814364180433</v>
      </c>
      <c r="AF505" s="31">
        <f t="shared" si="317"/>
        <v>-91.360280951585978</v>
      </c>
      <c r="AG505" s="31">
        <f t="shared" si="305"/>
        <v>92.110410468749379</v>
      </c>
      <c r="AH505" s="31">
        <f t="shared" si="318"/>
        <v>-153.79813607469188</v>
      </c>
      <c r="AI505" s="31">
        <f t="shared" si="319"/>
        <v>-89.999998829919278</v>
      </c>
      <c r="AJ505" s="31">
        <f t="shared" si="320"/>
        <v>72.554476319178335</v>
      </c>
      <c r="AK505" s="31">
        <f t="shared" si="321"/>
        <v>89.986497977714492</v>
      </c>
      <c r="AL505" s="32">
        <f t="shared" si="322"/>
        <v>-42.184459914747507</v>
      </c>
      <c r="AM505" s="31">
        <f t="shared" si="323"/>
        <v>-89.554442237978336</v>
      </c>
      <c r="AN505" s="31">
        <f t="shared" si="324"/>
        <v>-31.317709201511676</v>
      </c>
      <c r="AO505" s="31">
        <f t="shared" si="325"/>
        <v>-89.567943090183121</v>
      </c>
      <c r="AP505" s="30">
        <f t="shared" si="306"/>
        <v>23.609121289162623</v>
      </c>
      <c r="AQ505" s="30">
        <f t="shared" si="307"/>
        <v>-27.95880017344075</v>
      </c>
      <c r="AR505" s="31">
        <f t="shared" si="326"/>
        <v>-37.755669522207846</v>
      </c>
      <c r="AS505" s="33">
        <f t="shared" si="327"/>
        <v>-180.92822404176911</v>
      </c>
      <c r="AT505" s="31">
        <f t="shared" si="328"/>
        <v>4.5522335261718105E-6</v>
      </c>
      <c r="AU505" s="31">
        <f t="shared" si="329"/>
        <v>5.8660087342104539E-2</v>
      </c>
      <c r="AV505" s="32">
        <f t="shared" si="330"/>
        <v>-7.2835769298604087E-9</v>
      </c>
      <c r="AW505" s="31">
        <f t="shared" si="331"/>
        <v>-2.346404312198614E-3</v>
      </c>
      <c r="AX505" s="34">
        <f t="shared" si="332"/>
        <v>4.54494994924195E-6</v>
      </c>
      <c r="AY505" s="35">
        <f t="shared" si="333"/>
        <v>5.6313683029905928E-2</v>
      </c>
      <c r="AZ505" s="10">
        <f t="shared" si="334"/>
        <v>-37.755664977257894</v>
      </c>
      <c r="BA505" s="10">
        <f t="shared" si="335"/>
        <v>-180.8719103587392</v>
      </c>
      <c r="BB505" s="10">
        <f t="shared" si="336"/>
        <v>-0.87191035873919986</v>
      </c>
      <c r="BC505" s="37"/>
      <c r="BD505" s="46">
        <f t="shared" si="337"/>
        <v>-38</v>
      </c>
      <c r="BE505" s="46">
        <f t="shared" si="338"/>
        <v>-181</v>
      </c>
      <c r="BF505" s="46">
        <f t="shared" si="339"/>
        <v>-1</v>
      </c>
    </row>
    <row r="506" spans="22:58" x14ac:dyDescent="0.3">
      <c r="V506" s="29">
        <v>6.02000000000006</v>
      </c>
      <c r="W506" s="38">
        <f t="shared" si="309"/>
        <v>10471285.480510458</v>
      </c>
      <c r="X506" s="30">
        <f t="shared" si="308"/>
        <v>2.6066753699001226</v>
      </c>
      <c r="Y506" s="31">
        <f t="shared" si="310"/>
        <v>-75.26558009634185</v>
      </c>
      <c r="Z506" s="31">
        <f t="shared" si="311"/>
        <v>-89.990118027755656</v>
      </c>
      <c r="AA506" s="31">
        <f t="shared" si="312"/>
        <v>40.960299107251998</v>
      </c>
      <c r="AB506" s="31">
        <f t="shared" si="313"/>
        <v>-89.487004589698657</v>
      </c>
      <c r="AC506" s="31">
        <f t="shared" si="314"/>
        <v>29.810093961560682</v>
      </c>
      <c r="AD506" s="31">
        <f t="shared" si="315"/>
        <v>88.147775685161221</v>
      </c>
      <c r="AE506" s="31">
        <f t="shared" si="316"/>
        <v>-1.8885116576290528</v>
      </c>
      <c r="AF506" s="31">
        <f t="shared" si="317"/>
        <v>-91.329346932293092</v>
      </c>
      <c r="AG506" s="31">
        <f t="shared" si="305"/>
        <v>92.110410468749379</v>
      </c>
      <c r="AH506" s="31">
        <f t="shared" si="318"/>
        <v>-153.99813607469187</v>
      </c>
      <c r="AI506" s="31">
        <f t="shared" si="319"/>
        <v>-89.99999885655356</v>
      </c>
      <c r="AJ506" s="31">
        <f t="shared" si="320"/>
        <v>72.754476308323561</v>
      </c>
      <c r="AK506" s="31">
        <f t="shared" si="321"/>
        <v>89.986805321253442</v>
      </c>
      <c r="AL506" s="32">
        <f t="shared" si="322"/>
        <v>-42.384448094597964</v>
      </c>
      <c r="AM506" s="31">
        <f t="shared" si="323"/>
        <v>-89.564583975841245</v>
      </c>
      <c r="AN506" s="31">
        <f t="shared" si="324"/>
        <v>-31.517697392216895</v>
      </c>
      <c r="AO506" s="31">
        <f t="shared" si="325"/>
        <v>-89.577777511141363</v>
      </c>
      <c r="AP506" s="30">
        <f t="shared" si="306"/>
        <v>23.609121289162623</v>
      </c>
      <c r="AQ506" s="30">
        <f t="shared" si="307"/>
        <v>-27.95880017344075</v>
      </c>
      <c r="AR506" s="31">
        <f t="shared" si="326"/>
        <v>-37.755887934124075</v>
      </c>
      <c r="AS506" s="33">
        <f t="shared" si="327"/>
        <v>-180.90712444343444</v>
      </c>
      <c r="AT506" s="31">
        <f t="shared" si="328"/>
        <v>4.7667735644077372E-6</v>
      </c>
      <c r="AU506" s="31">
        <f t="shared" si="329"/>
        <v>6.0026455315323378E-2</v>
      </c>
      <c r="AV506" s="32">
        <f t="shared" si="330"/>
        <v>-7.6268408638042771E-9</v>
      </c>
      <c r="AW506" s="31">
        <f t="shared" si="331"/>
        <v>-2.401059089666925E-3</v>
      </c>
      <c r="AX506" s="34">
        <f t="shared" si="332"/>
        <v>4.7591467235439333E-6</v>
      </c>
      <c r="AY506" s="35">
        <f t="shared" si="333"/>
        <v>5.7625396225656454E-2</v>
      </c>
      <c r="AZ506" s="10">
        <f t="shared" si="334"/>
        <v>-37.755883174977349</v>
      </c>
      <c r="BA506" s="10">
        <f t="shared" si="335"/>
        <v>-180.84949904720878</v>
      </c>
      <c r="BB506" s="10">
        <f t="shared" si="336"/>
        <v>-0.84949904720878067</v>
      </c>
      <c r="BC506" s="37"/>
      <c r="BD506" s="46">
        <f t="shared" si="337"/>
        <v>-38</v>
      </c>
      <c r="BE506" s="46">
        <f t="shared" si="338"/>
        <v>-181</v>
      </c>
      <c r="BF506" s="46">
        <f t="shared" si="339"/>
        <v>-1</v>
      </c>
    </row>
    <row r="507" spans="22:58" x14ac:dyDescent="0.3">
      <c r="V507" s="29">
        <v>6.0300000000000598</v>
      </c>
      <c r="W507" s="36">
        <f t="shared" si="309"/>
        <v>10715193.052377559</v>
      </c>
      <c r="X507" s="30">
        <f t="shared" si="308"/>
        <v>2.6066753699001226</v>
      </c>
      <c r="Y507" s="31">
        <f t="shared" si="310"/>
        <v>-75.465580090527368</v>
      </c>
      <c r="Z507" s="31">
        <f t="shared" si="311"/>
        <v>-89.99034296890207</v>
      </c>
      <c r="AA507" s="31">
        <f t="shared" si="312"/>
        <v>41.160283438325472</v>
      </c>
      <c r="AB507" s="31">
        <f t="shared" si="313"/>
        <v>-89.498681187964763</v>
      </c>
      <c r="AC507" s="31">
        <f t="shared" si="314"/>
        <v>30.009889755237602</v>
      </c>
      <c r="AD507" s="31">
        <f t="shared" si="315"/>
        <v>88.189909084032507</v>
      </c>
      <c r="AE507" s="31">
        <f t="shared" si="316"/>
        <v>-1.6887315270641778</v>
      </c>
      <c r="AF507" s="31">
        <f t="shared" si="317"/>
        <v>-91.299115072834326</v>
      </c>
      <c r="AG507" s="31">
        <f t="shared" si="305"/>
        <v>92.110410468749379</v>
      </c>
      <c r="AH507" s="31">
        <f t="shared" si="318"/>
        <v>-154.19813607469189</v>
      </c>
      <c r="AI507" s="31">
        <f t="shared" si="319"/>
        <v>-89.999998882581579</v>
      </c>
      <c r="AJ507" s="31">
        <f t="shared" si="320"/>
        <v>72.954476297957328</v>
      </c>
      <c r="AK507" s="31">
        <f t="shared" si="321"/>
        <v>89.987105668800041</v>
      </c>
      <c r="AL507" s="32">
        <f t="shared" si="322"/>
        <v>-42.584436806412754</v>
      </c>
      <c r="AM507" s="31">
        <f t="shared" si="323"/>
        <v>-89.574494885931131</v>
      </c>
      <c r="AN507" s="31">
        <f t="shared" si="324"/>
        <v>-31.717686114397935</v>
      </c>
      <c r="AO507" s="31">
        <f t="shared" si="325"/>
        <v>-89.587388099712669</v>
      </c>
      <c r="AP507" s="30">
        <f t="shared" si="306"/>
        <v>23.609121289162623</v>
      </c>
      <c r="AQ507" s="30">
        <f t="shared" si="307"/>
        <v>-27.95880017344075</v>
      </c>
      <c r="AR507" s="31">
        <f t="shared" si="326"/>
        <v>-37.75609652574024</v>
      </c>
      <c r="AS507" s="33">
        <f t="shared" si="327"/>
        <v>-180.88650317254701</v>
      </c>
      <c r="AT507" s="31">
        <f t="shared" si="328"/>
        <v>4.9914245515263183E-6</v>
      </c>
      <c r="AU507" s="31">
        <f t="shared" si="329"/>
        <v>6.1424650016503345E-2</v>
      </c>
      <c r="AV507" s="32">
        <f t="shared" si="330"/>
        <v>-7.9862842840104043E-9</v>
      </c>
      <c r="AW507" s="31">
        <f t="shared" si="331"/>
        <v>-2.456986940440387E-3</v>
      </c>
      <c r="AX507" s="34">
        <f t="shared" si="332"/>
        <v>4.9834382672423078E-6</v>
      </c>
      <c r="AY507" s="35">
        <f t="shared" si="333"/>
        <v>5.8967663076062958E-2</v>
      </c>
      <c r="AZ507" s="10">
        <f t="shared" si="334"/>
        <v>-37.756091542301974</v>
      </c>
      <c r="BA507" s="10">
        <f t="shared" si="335"/>
        <v>-180.82753550947095</v>
      </c>
      <c r="BB507" s="10">
        <f t="shared" si="336"/>
        <v>-0.82753550947094823</v>
      </c>
      <c r="BC507" s="48"/>
      <c r="BD507" s="46">
        <f t="shared" si="337"/>
        <v>-38</v>
      </c>
      <c r="BE507" s="46">
        <f t="shared" si="338"/>
        <v>-181</v>
      </c>
      <c r="BF507" s="46">
        <f t="shared" si="339"/>
        <v>-1</v>
      </c>
    </row>
    <row r="508" spans="22:58" x14ac:dyDescent="0.3">
      <c r="V508" s="29">
        <v>6.0400000000000604</v>
      </c>
      <c r="W508" s="38">
        <f t="shared" si="309"/>
        <v>10964781.961433399</v>
      </c>
      <c r="X508" s="30">
        <f t="shared" si="308"/>
        <v>2.6066753699001226</v>
      </c>
      <c r="Y508" s="31">
        <f t="shared" si="310"/>
        <v>-75.665580084974607</v>
      </c>
      <c r="Z508" s="31">
        <f t="shared" si="311"/>
        <v>-89.990562789763146</v>
      </c>
      <c r="AA508" s="31">
        <f t="shared" si="312"/>
        <v>41.360268474564052</v>
      </c>
      <c r="AB508" s="31">
        <f t="shared" si="313"/>
        <v>-89.510092034643776</v>
      </c>
      <c r="AC508" s="31">
        <f t="shared" si="314"/>
        <v>30.20969473074932</v>
      </c>
      <c r="AD508" s="31">
        <f t="shared" si="315"/>
        <v>88.231085302033222</v>
      </c>
      <c r="AE508" s="31">
        <f t="shared" si="316"/>
        <v>-1.4889415097611192</v>
      </c>
      <c r="AF508" s="31">
        <f t="shared" si="317"/>
        <v>-91.2695695223737</v>
      </c>
      <c r="AG508" s="31">
        <f t="shared" si="305"/>
        <v>92.110410468749379</v>
      </c>
      <c r="AH508" s="31">
        <f t="shared" si="318"/>
        <v>-154.39813607469188</v>
      </c>
      <c r="AI508" s="31">
        <f t="shared" si="319"/>
        <v>-89.999998908017119</v>
      </c>
      <c r="AJ508" s="31">
        <f t="shared" si="320"/>
        <v>73.15447628805768</v>
      </c>
      <c r="AK508" s="31">
        <f t="shared" si="321"/>
        <v>89.987399179602491</v>
      </c>
      <c r="AL508" s="32">
        <f t="shared" si="322"/>
        <v>-42.784426026252198</v>
      </c>
      <c r="AM508" s="31">
        <f t="shared" si="323"/>
        <v>-89.584180220769952</v>
      </c>
      <c r="AN508" s="31">
        <f t="shared" si="324"/>
        <v>-31.917675344137017</v>
      </c>
      <c r="AO508" s="31">
        <f t="shared" si="325"/>
        <v>-89.59677994918458</v>
      </c>
      <c r="AP508" s="30">
        <f t="shared" si="306"/>
        <v>23.609121289162623</v>
      </c>
      <c r="AQ508" s="30">
        <f t="shared" si="307"/>
        <v>-27.95880017344075</v>
      </c>
      <c r="AR508" s="31">
        <f t="shared" si="326"/>
        <v>-37.756295738176263</v>
      </c>
      <c r="AS508" s="33">
        <f t="shared" si="327"/>
        <v>-180.86634947155829</v>
      </c>
      <c r="AT508" s="31">
        <f t="shared" si="328"/>
        <v>5.2266630030879364E-6</v>
      </c>
      <c r="AU508" s="31">
        <f t="shared" si="329"/>
        <v>6.2855412780317518E-2</v>
      </c>
      <c r="AV508" s="32">
        <f t="shared" si="330"/>
        <v>-8.3626651518702373E-9</v>
      </c>
      <c r="AW508" s="31">
        <f t="shared" si="331"/>
        <v>-2.514217518205351E-3</v>
      </c>
      <c r="AX508" s="34">
        <f t="shared" si="332"/>
        <v>5.2183003379360666E-6</v>
      </c>
      <c r="AY508" s="35">
        <f t="shared" si="333"/>
        <v>6.0341195262112166E-2</v>
      </c>
      <c r="AZ508" s="10">
        <f t="shared" si="334"/>
        <v>-37.756290519875925</v>
      </c>
      <c r="BA508" s="10">
        <f t="shared" si="335"/>
        <v>-180.80600827629618</v>
      </c>
      <c r="BB508" s="10">
        <f t="shared" si="336"/>
        <v>-0.80600827629618266</v>
      </c>
      <c r="BC508" s="37"/>
      <c r="BD508" s="46">
        <f t="shared" si="337"/>
        <v>-38</v>
      </c>
      <c r="BE508" s="46">
        <f t="shared" si="338"/>
        <v>-181</v>
      </c>
      <c r="BF508" s="46">
        <f t="shared" si="339"/>
        <v>-1</v>
      </c>
    </row>
    <row r="509" spans="22:58" x14ac:dyDescent="0.3">
      <c r="V509" s="29">
        <v>6.0500000000000602</v>
      </c>
      <c r="W509" s="38">
        <f t="shared" si="309"/>
        <v>11220184.543021198</v>
      </c>
      <c r="X509" s="30">
        <f t="shared" si="308"/>
        <v>2.6066753699001226</v>
      </c>
      <c r="Y509" s="31">
        <f t="shared" si="310"/>
        <v>-75.86558007967173</v>
      </c>
      <c r="Z509" s="31">
        <f t="shared" si="311"/>
        <v>-89.990777606890802</v>
      </c>
      <c r="AA509" s="31">
        <f t="shared" si="312"/>
        <v>41.560254184234672</v>
      </c>
      <c r="AB509" s="31">
        <f t="shared" si="313"/>
        <v>-89.521243176294803</v>
      </c>
      <c r="AC509" s="31">
        <f t="shared" si="314"/>
        <v>30.409508475633132</v>
      </c>
      <c r="AD509" s="31">
        <f t="shared" si="315"/>
        <v>88.271326001110637</v>
      </c>
      <c r="AE509" s="31">
        <f t="shared" si="316"/>
        <v>-1.2891420499038091</v>
      </c>
      <c r="AF509" s="31">
        <f t="shared" si="317"/>
        <v>-91.240694782074982</v>
      </c>
      <c r="AG509" s="31">
        <f t="shared" si="305"/>
        <v>92.110410468749379</v>
      </c>
      <c r="AH509" s="31">
        <f t="shared" si="318"/>
        <v>-154.59813607469187</v>
      </c>
      <c r="AI509" s="31">
        <f t="shared" si="319"/>
        <v>-89.999998932873694</v>
      </c>
      <c r="AJ509" s="31">
        <f t="shared" si="320"/>
        <v>73.354476278603556</v>
      </c>
      <c r="AK509" s="31">
        <f t="shared" si="321"/>
        <v>89.987686009284047</v>
      </c>
      <c r="AL509" s="32">
        <f t="shared" si="322"/>
        <v>-42.98441573125379</v>
      </c>
      <c r="AM509" s="31">
        <f t="shared" si="323"/>
        <v>-89.593645113435116</v>
      </c>
      <c r="AN509" s="31">
        <f t="shared" si="324"/>
        <v>-32.117665058592721</v>
      </c>
      <c r="AO509" s="31">
        <f t="shared" si="325"/>
        <v>-89.605958037024763</v>
      </c>
      <c r="AP509" s="30">
        <f t="shared" si="306"/>
        <v>23.609121289162623</v>
      </c>
      <c r="AQ509" s="30">
        <f t="shared" si="307"/>
        <v>-27.95880017344075</v>
      </c>
      <c r="AR509" s="31">
        <f t="shared" si="326"/>
        <v>-37.756485992774657</v>
      </c>
      <c r="AS509" s="33">
        <f t="shared" si="327"/>
        <v>-180.84665281909975</v>
      </c>
      <c r="AT509" s="31">
        <f t="shared" si="328"/>
        <v>5.472987886021697E-6</v>
      </c>
      <c r="AU509" s="31">
        <f t="shared" si="329"/>
        <v>6.4319502208979626E-2</v>
      </c>
      <c r="AV509" s="32">
        <f t="shared" si="330"/>
        <v>-8.7567857878389625E-9</v>
      </c>
      <c r="AW509" s="31">
        <f t="shared" si="331"/>
        <v>-2.5727811673712138E-3</v>
      </c>
      <c r="AX509" s="34">
        <f t="shared" si="332"/>
        <v>5.464231100233858E-6</v>
      </c>
      <c r="AY509" s="35">
        <f t="shared" si="333"/>
        <v>6.1746721041608416E-2</v>
      </c>
      <c r="AZ509" s="10">
        <f t="shared" si="334"/>
        <v>-37.756480528543555</v>
      </c>
      <c r="BA509" s="10">
        <f t="shared" si="335"/>
        <v>-180.78490609805814</v>
      </c>
      <c r="BB509" s="10">
        <f t="shared" si="336"/>
        <v>-0.78490609805814415</v>
      </c>
      <c r="BC509" s="37"/>
      <c r="BD509" s="46">
        <f t="shared" si="337"/>
        <v>-38</v>
      </c>
      <c r="BE509" s="46">
        <f t="shared" si="338"/>
        <v>-181</v>
      </c>
      <c r="BF509" s="46">
        <f t="shared" si="339"/>
        <v>-1</v>
      </c>
    </row>
    <row r="510" spans="22:58" x14ac:dyDescent="0.3">
      <c r="V510" s="29">
        <v>6.06000000000006</v>
      </c>
      <c r="W510" s="36">
        <f t="shared" si="309"/>
        <v>11481536.214970427</v>
      </c>
      <c r="X510" s="30">
        <f t="shared" si="308"/>
        <v>2.6066753699001226</v>
      </c>
      <c r="Y510" s="31">
        <f t="shared" si="310"/>
        <v>-76.065580074607539</v>
      </c>
      <c r="Z510" s="31">
        <f t="shared" si="311"/>
        <v>-89.990987534183915</v>
      </c>
      <c r="AA510" s="31">
        <f t="shared" si="312"/>
        <v>41.760240537032175</v>
      </c>
      <c r="AB510" s="31">
        <f t="shared" si="313"/>
        <v>-89.532140522019716</v>
      </c>
      <c r="AC510" s="31">
        <f t="shared" si="314"/>
        <v>30.609330595921062</v>
      </c>
      <c r="AD510" s="31">
        <f t="shared" si="315"/>
        <v>88.310652358528586</v>
      </c>
      <c r="AE510" s="31">
        <f t="shared" si="316"/>
        <v>-1.0893335717541852</v>
      </c>
      <c r="AF510" s="31">
        <f t="shared" si="317"/>
        <v>-91.212475697675046</v>
      </c>
      <c r="AG510" s="31">
        <f t="shared" si="305"/>
        <v>92.110410468749379</v>
      </c>
      <c r="AH510" s="31">
        <f t="shared" si="318"/>
        <v>-154.79813607469188</v>
      </c>
      <c r="AI510" s="31">
        <f t="shared" si="319"/>
        <v>-89.999998957164451</v>
      </c>
      <c r="AJ510" s="31">
        <f t="shared" si="320"/>
        <v>73.554476269574934</v>
      </c>
      <c r="AK510" s="31">
        <f t="shared" si="321"/>
        <v>89.987966309925525</v>
      </c>
      <c r="AL510" s="32">
        <f t="shared" si="322"/>
        <v>-43.184405899583851</v>
      </c>
      <c r="AM510" s="31">
        <f t="shared" si="323"/>
        <v>-89.602894580270515</v>
      </c>
      <c r="AN510" s="31">
        <f t="shared" si="324"/>
        <v>-32.31765523595142</v>
      </c>
      <c r="AO510" s="31">
        <f t="shared" si="325"/>
        <v>-89.61492722750944</v>
      </c>
      <c r="AP510" s="30">
        <f t="shared" si="306"/>
        <v>23.609121289162623</v>
      </c>
      <c r="AQ510" s="30">
        <f t="shared" si="307"/>
        <v>-27.95880017344075</v>
      </c>
      <c r="AR510" s="31">
        <f t="shared" si="326"/>
        <v>-37.756667691983729</v>
      </c>
      <c r="AS510" s="33">
        <f t="shared" si="327"/>
        <v>-180.82740292518449</v>
      </c>
      <c r="AT510" s="31">
        <f t="shared" si="328"/>
        <v>5.7309216890189446E-6</v>
      </c>
      <c r="AU510" s="31">
        <f t="shared" si="329"/>
        <v>6.5817694574432248E-2</v>
      </c>
      <c r="AV510" s="32">
        <f t="shared" si="330"/>
        <v>-9.169479370850974E-9</v>
      </c>
      <c r="AW510" s="31">
        <f t="shared" si="331"/>
        <v>-2.632708939159469E-3</v>
      </c>
      <c r="AX510" s="34">
        <f t="shared" si="332"/>
        <v>5.7217522096480935E-6</v>
      </c>
      <c r="AY510" s="35">
        <f t="shared" si="333"/>
        <v>6.3184985635272778E-2</v>
      </c>
      <c r="AZ510" s="10">
        <f t="shared" si="334"/>
        <v>-37.756661970231519</v>
      </c>
      <c r="BA510" s="10">
        <f t="shared" si="335"/>
        <v>-180.76421793954921</v>
      </c>
      <c r="BB510" s="10">
        <f t="shared" si="336"/>
        <v>-0.76421793954921213</v>
      </c>
      <c r="BC510" s="48"/>
      <c r="BD510" s="46">
        <f t="shared" si="337"/>
        <v>-38</v>
      </c>
      <c r="BE510" s="46">
        <f t="shared" si="338"/>
        <v>-181</v>
      </c>
      <c r="BF510" s="46">
        <f t="shared" si="339"/>
        <v>-1</v>
      </c>
    </row>
    <row r="511" spans="22:58" x14ac:dyDescent="0.3">
      <c r="V511" s="29">
        <v>6.0700000000000598</v>
      </c>
      <c r="W511" s="38">
        <f t="shared" si="309"/>
        <v>11748975.54939693</v>
      </c>
      <c r="X511" s="30">
        <f t="shared" si="308"/>
        <v>2.6066753699001226</v>
      </c>
      <c r="Y511" s="31">
        <f t="shared" si="310"/>
        <v>-76.265580069771261</v>
      </c>
      <c r="Z511" s="31">
        <f t="shared" si="311"/>
        <v>-89.99119268294865</v>
      </c>
      <c r="AA511" s="31">
        <f t="shared" si="312"/>
        <v>41.960227504014959</v>
      </c>
      <c r="AB511" s="31">
        <f t="shared" si="313"/>
        <v>-89.542789846580021</v>
      </c>
      <c r="AC511" s="31">
        <f t="shared" si="314"/>
        <v>30.809160715313393</v>
      </c>
      <c r="AD511" s="31">
        <f t="shared" si="315"/>
        <v>88.349085077341257</v>
      </c>
      <c r="AE511" s="31">
        <f t="shared" si="316"/>
        <v>-0.88951648054279175</v>
      </c>
      <c r="AF511" s="31">
        <f t="shared" si="317"/>
        <v>-91.1848974521874</v>
      </c>
      <c r="AG511" s="31">
        <f t="shared" si="305"/>
        <v>92.110410468749379</v>
      </c>
      <c r="AH511" s="31">
        <f t="shared" si="318"/>
        <v>-154.99813607469187</v>
      </c>
      <c r="AI511" s="31">
        <f t="shared" si="319"/>
        <v>-89.999998980902291</v>
      </c>
      <c r="AJ511" s="31">
        <f t="shared" si="320"/>
        <v>73.754476260952686</v>
      </c>
      <c r="AK511" s="31">
        <f t="shared" si="321"/>
        <v>89.98824023014599</v>
      </c>
      <c r="AL511" s="32">
        <f t="shared" si="322"/>
        <v>-43.384396510391184</v>
      </c>
      <c r="AM511" s="31">
        <f t="shared" si="323"/>
        <v>-89.611933523536408</v>
      </c>
      <c r="AN511" s="31">
        <f t="shared" si="324"/>
        <v>-32.517645855380991</v>
      </c>
      <c r="AO511" s="31">
        <f t="shared" si="325"/>
        <v>-89.623692274292708</v>
      </c>
      <c r="AP511" s="30">
        <f t="shared" si="306"/>
        <v>23.609121289162623</v>
      </c>
      <c r="AQ511" s="30">
        <f t="shared" si="307"/>
        <v>-27.95880017344075</v>
      </c>
      <c r="AR511" s="31">
        <f t="shared" si="326"/>
        <v>-37.756841220201913</v>
      </c>
      <c r="AS511" s="33">
        <f t="shared" si="327"/>
        <v>-180.80858972648011</v>
      </c>
      <c r="AT511" s="31">
        <f t="shared" si="328"/>
        <v>6.0010115199269909E-6</v>
      </c>
      <c r="AU511" s="31">
        <f t="shared" si="329"/>
        <v>6.735078422989868E-2</v>
      </c>
      <c r="AV511" s="32">
        <f t="shared" si="330"/>
        <v>-9.6016253675593878E-9</v>
      </c>
      <c r="AW511" s="31">
        <f t="shared" si="331"/>
        <v>-2.6940326080674257E-3</v>
      </c>
      <c r="AX511" s="34">
        <f t="shared" si="332"/>
        <v>5.9914098945594318E-6</v>
      </c>
      <c r="AY511" s="35">
        <f t="shared" si="333"/>
        <v>6.4656751621831252E-2</v>
      </c>
      <c r="AZ511" s="10">
        <f t="shared" si="334"/>
        <v>-37.756835228792021</v>
      </c>
      <c r="BA511" s="10">
        <f t="shared" si="335"/>
        <v>-180.74393297485827</v>
      </c>
      <c r="BB511" s="10">
        <f t="shared" si="336"/>
        <v>-0.74393297485826793</v>
      </c>
      <c r="BC511" s="37"/>
      <c r="BD511" s="46">
        <f t="shared" si="337"/>
        <v>-38</v>
      </c>
      <c r="BE511" s="46">
        <f t="shared" si="338"/>
        <v>-181</v>
      </c>
      <c r="BF511" s="46">
        <f t="shared" si="339"/>
        <v>-1</v>
      </c>
    </row>
    <row r="512" spans="22:58" x14ac:dyDescent="0.3">
      <c r="V512" s="29">
        <v>6.0800000000000702</v>
      </c>
      <c r="W512" s="38">
        <f t="shared" si="309"/>
        <v>12022644.346176079</v>
      </c>
      <c r="X512" s="30">
        <f t="shared" si="308"/>
        <v>2.6066753699001226</v>
      </c>
      <c r="Y512" s="31">
        <f t="shared" si="310"/>
        <v>-76.465580065152864</v>
      </c>
      <c r="Z512" s="31">
        <f t="shared" si="311"/>
        <v>-89.991393161957618</v>
      </c>
      <c r="AA512" s="31">
        <f t="shared" si="312"/>
        <v>42.160215057543823</v>
      </c>
      <c r="AB512" s="31">
        <f t="shared" si="313"/>
        <v>-89.553196793443774</v>
      </c>
      <c r="AC512" s="31">
        <f t="shared" si="314"/>
        <v>31.008998474389283</v>
      </c>
      <c r="AD512" s="31">
        <f t="shared" si="315"/>
        <v>88.386644396665631</v>
      </c>
      <c r="AE512" s="31">
        <f t="shared" si="316"/>
        <v>-0.68969116331964031</v>
      </c>
      <c r="AF512" s="31">
        <f t="shared" si="317"/>
        <v>-91.157945558735761</v>
      </c>
      <c r="AG512" s="31">
        <f t="shared" si="305"/>
        <v>92.110410468749379</v>
      </c>
      <c r="AH512" s="31">
        <f t="shared" si="318"/>
        <v>-155.19813607469206</v>
      </c>
      <c r="AI512" s="31">
        <f t="shared" si="319"/>
        <v>-89.999999004099777</v>
      </c>
      <c r="AJ512" s="31">
        <f t="shared" si="320"/>
        <v>73.954476252718692</v>
      </c>
      <c r="AK512" s="31">
        <f t="shared" si="321"/>
        <v>89.988507915181529</v>
      </c>
      <c r="AL512" s="32">
        <f t="shared" si="322"/>
        <v>-43.58438754376305</v>
      </c>
      <c r="AM512" s="31">
        <f t="shared" si="323"/>
        <v>-89.620766733999446</v>
      </c>
      <c r="AN512" s="31">
        <f t="shared" si="324"/>
        <v>-32.717636896987038</v>
      </c>
      <c r="AO512" s="31">
        <f t="shared" si="325"/>
        <v>-89.632257822917694</v>
      </c>
      <c r="AP512" s="30">
        <f t="shared" si="306"/>
        <v>23.609121289162623</v>
      </c>
      <c r="AQ512" s="30">
        <f t="shared" si="307"/>
        <v>-27.95880017344075</v>
      </c>
      <c r="AR512" s="31">
        <f t="shared" si="326"/>
        <v>-37.757006944584809</v>
      </c>
      <c r="AS512" s="33">
        <f t="shared" si="327"/>
        <v>-180.79020338165344</v>
      </c>
      <c r="AT512" s="31">
        <f t="shared" si="328"/>
        <v>6.2838302745020146E-6</v>
      </c>
      <c r="AU512" s="31">
        <f t="shared" si="329"/>
        <v>6.8919584031022579E-2</v>
      </c>
      <c r="AV512" s="32">
        <f t="shared" si="330"/>
        <v>-1.0054136031751522E-8</v>
      </c>
      <c r="AW512" s="31">
        <f t="shared" si="331"/>
        <v>-2.7567846887155563E-3</v>
      </c>
      <c r="AX512" s="34">
        <f t="shared" si="332"/>
        <v>6.273776138470263E-6</v>
      </c>
      <c r="AY512" s="35">
        <f t="shared" si="333"/>
        <v>6.6162799342307024E-2</v>
      </c>
      <c r="AZ512" s="10">
        <f t="shared" si="334"/>
        <v>-37.757000670808672</v>
      </c>
      <c r="BA512" s="10">
        <f t="shared" si="335"/>
        <v>-180.72404058231115</v>
      </c>
      <c r="BB512" s="10">
        <f t="shared" si="336"/>
        <v>-0.72404058231114732</v>
      </c>
      <c r="BC512" s="37"/>
      <c r="BD512" s="46">
        <f t="shared" si="337"/>
        <v>-38</v>
      </c>
      <c r="BE512" s="46">
        <f t="shared" si="338"/>
        <v>-181</v>
      </c>
      <c r="BF512" s="46">
        <f t="shared" si="339"/>
        <v>-1</v>
      </c>
    </row>
    <row r="513" spans="22:58" x14ac:dyDescent="0.3">
      <c r="V513" s="29">
        <v>6.09000000000007</v>
      </c>
      <c r="W513" s="36">
        <f t="shared" si="309"/>
        <v>12302687.708125811</v>
      </c>
      <c r="X513" s="30">
        <f t="shared" si="308"/>
        <v>2.6066753699001226</v>
      </c>
      <c r="Y513" s="31">
        <f t="shared" si="310"/>
        <v>-76.66558006074213</v>
      </c>
      <c r="Z513" s="31">
        <f t="shared" si="311"/>
        <v>-89.991589077507399</v>
      </c>
      <c r="AA513" s="31">
        <f t="shared" si="312"/>
        <v>42.360203171222672</v>
      </c>
      <c r="AB513" s="31">
        <f t="shared" si="313"/>
        <v>-89.563366877763613</v>
      </c>
      <c r="AC513" s="31">
        <f t="shared" si="314"/>
        <v>31.208843529851364</v>
      </c>
      <c r="AD513" s="31">
        <f t="shared" si="315"/>
        <v>88.42335010175475</v>
      </c>
      <c r="AE513" s="31">
        <f t="shared" si="316"/>
        <v>-0.48985798976797668</v>
      </c>
      <c r="AF513" s="31">
        <f t="shared" si="317"/>
        <v>-91.131605853516248</v>
      </c>
      <c r="AG513" s="31">
        <f t="shared" si="305"/>
        <v>92.110410468749379</v>
      </c>
      <c r="AH513" s="31">
        <f t="shared" si="318"/>
        <v>-155.39813607469205</v>
      </c>
      <c r="AI513" s="31">
        <f t="shared" si="319"/>
        <v>-89.999999026769231</v>
      </c>
      <c r="AJ513" s="31">
        <f t="shared" si="320"/>
        <v>74.154476244855104</v>
      </c>
      <c r="AK513" s="31">
        <f t="shared" si="321"/>
        <v>89.988769506962228</v>
      </c>
      <c r="AL513" s="32">
        <f t="shared" si="322"/>
        <v>-43.784378980682192</v>
      </c>
      <c r="AM513" s="31">
        <f t="shared" si="323"/>
        <v>-89.62939889346417</v>
      </c>
      <c r="AN513" s="31">
        <f t="shared" si="324"/>
        <v>-32.917628341769756</v>
      </c>
      <c r="AO513" s="31">
        <f t="shared" si="325"/>
        <v>-89.640628413271173</v>
      </c>
      <c r="AP513" s="30">
        <f t="shared" si="306"/>
        <v>23.609121289162623</v>
      </c>
      <c r="AQ513" s="30">
        <f t="shared" si="307"/>
        <v>-27.95880017344075</v>
      </c>
      <c r="AR513" s="31">
        <f t="shared" si="326"/>
        <v>-37.75716521581586</v>
      </c>
      <c r="AS513" s="33">
        <f t="shared" si="327"/>
        <v>-180.77223426678742</v>
      </c>
      <c r="AT513" s="31">
        <f t="shared" si="328"/>
        <v>6.5799778475912064E-6</v>
      </c>
      <c r="AU513" s="31">
        <f t="shared" si="329"/>
        <v>7.0524925766806343E-2</v>
      </c>
      <c r="AV513" s="32">
        <f t="shared" si="330"/>
        <v>-1.0527971833588413E-8</v>
      </c>
      <c r="AW513" s="31">
        <f t="shared" si="331"/>
        <v>-2.8209984530869147E-3</v>
      </c>
      <c r="AX513" s="34">
        <f t="shared" si="332"/>
        <v>6.5694498757576184E-6</v>
      </c>
      <c r="AY513" s="35">
        <f t="shared" si="333"/>
        <v>6.7703927313719423E-2</v>
      </c>
      <c r="AZ513" s="10">
        <f t="shared" si="334"/>
        <v>-37.757158646365987</v>
      </c>
      <c r="BA513" s="10">
        <f t="shared" si="335"/>
        <v>-180.70453033947371</v>
      </c>
      <c r="BB513" s="10">
        <f t="shared" si="336"/>
        <v>-0.70453033947370614</v>
      </c>
      <c r="BC513" s="48"/>
      <c r="BD513" s="46">
        <f t="shared" si="337"/>
        <v>-38</v>
      </c>
      <c r="BE513" s="46">
        <f t="shared" si="338"/>
        <v>-181</v>
      </c>
      <c r="BF513" s="46">
        <f t="shared" si="339"/>
        <v>-1</v>
      </c>
    </row>
    <row r="514" spans="22:58" x14ac:dyDescent="0.3">
      <c r="V514" s="29">
        <v>6.1000000000000698</v>
      </c>
      <c r="W514" s="38">
        <f t="shared" si="309"/>
        <v>12589254.117943712</v>
      </c>
      <c r="X514" s="30">
        <f t="shared" si="308"/>
        <v>2.6066753699001226</v>
      </c>
      <c r="Y514" s="31">
        <f t="shared" si="310"/>
        <v>-76.865580056529922</v>
      </c>
      <c r="Z514" s="31">
        <f t="shared" si="311"/>
        <v>-89.991780533474994</v>
      </c>
      <c r="AA514" s="31">
        <f t="shared" si="312"/>
        <v>42.560191819843723</v>
      </c>
      <c r="AB514" s="31">
        <f t="shared" si="313"/>
        <v>-89.573305489287975</v>
      </c>
      <c r="AC514" s="31">
        <f t="shared" si="314"/>
        <v>31.408695553805824</v>
      </c>
      <c r="AD514" s="31">
        <f t="shared" si="315"/>
        <v>88.459221533874128</v>
      </c>
      <c r="AE514" s="31">
        <f t="shared" si="316"/>
        <v>-0.29001731298025746</v>
      </c>
      <c r="AF514" s="31">
        <f t="shared" si="317"/>
        <v>-91.105864488888827</v>
      </c>
      <c r="AG514" s="31">
        <f t="shared" si="305"/>
        <v>92.110410468749379</v>
      </c>
      <c r="AH514" s="31">
        <f t="shared" si="318"/>
        <v>-155.59813607469206</v>
      </c>
      <c r="AI514" s="31">
        <f t="shared" si="319"/>
        <v>-89.999999048922675</v>
      </c>
      <c r="AJ514" s="31">
        <f t="shared" si="320"/>
        <v>74.354476237345438</v>
      </c>
      <c r="AK514" s="31">
        <f t="shared" si="321"/>
        <v>89.98902514418748</v>
      </c>
      <c r="AL514" s="32">
        <f t="shared" si="322"/>
        <v>-43.984370802987691</v>
      </c>
      <c r="AM514" s="31">
        <f t="shared" si="323"/>
        <v>-89.637834577247403</v>
      </c>
      <c r="AN514" s="31">
        <f t="shared" si="324"/>
        <v>-33.117620171584939</v>
      </c>
      <c r="AO514" s="31">
        <f t="shared" si="325"/>
        <v>-89.648808481982599</v>
      </c>
      <c r="AP514" s="30">
        <f t="shared" si="306"/>
        <v>23.609121289162623</v>
      </c>
      <c r="AQ514" s="30">
        <f t="shared" si="307"/>
        <v>-27.95880017344075</v>
      </c>
      <c r="AR514" s="31">
        <f t="shared" si="326"/>
        <v>-37.757316368843327</v>
      </c>
      <c r="AS514" s="33">
        <f t="shared" si="327"/>
        <v>-180.75467297087141</v>
      </c>
      <c r="AT514" s="31">
        <f t="shared" si="328"/>
        <v>6.890082404101973E-6</v>
      </c>
      <c r="AU514" s="31">
        <f t="shared" si="329"/>
        <v>7.2167660600601272E-2</v>
      </c>
      <c r="AV514" s="32">
        <f t="shared" si="330"/>
        <v>-1.1024139530949909E-8</v>
      </c>
      <c r="AW514" s="31">
        <f t="shared" si="331"/>
        <v>-2.8867079481687545E-3</v>
      </c>
      <c r="AX514" s="34">
        <f t="shared" si="332"/>
        <v>6.8790582645710232E-6</v>
      </c>
      <c r="AY514" s="35">
        <f t="shared" si="333"/>
        <v>6.9280952652432518E-2</v>
      </c>
      <c r="AZ514" s="10">
        <f t="shared" si="334"/>
        <v>-37.757309489785065</v>
      </c>
      <c r="BA514" s="10">
        <f t="shared" si="335"/>
        <v>-180.68539201821898</v>
      </c>
      <c r="BB514" s="10">
        <f t="shared" si="336"/>
        <v>-0.68539201821897677</v>
      </c>
      <c r="BC514" s="37"/>
      <c r="BD514" s="46">
        <f t="shared" si="337"/>
        <v>-38</v>
      </c>
      <c r="BE514" s="46">
        <f t="shared" si="338"/>
        <v>-181</v>
      </c>
      <c r="BF514" s="46">
        <f t="shared" si="339"/>
        <v>-1</v>
      </c>
    </row>
    <row r="515" spans="22:58" x14ac:dyDescent="0.3">
      <c r="V515" s="29">
        <v>6.1100000000000696</v>
      </c>
      <c r="W515" s="38">
        <f t="shared" si="309"/>
        <v>12882495.516933426</v>
      </c>
      <c r="X515" s="30">
        <f t="shared" si="308"/>
        <v>2.6066753699001226</v>
      </c>
      <c r="Y515" s="31">
        <f t="shared" si="310"/>
        <v>-77.065580052507286</v>
      </c>
      <c r="Z515" s="31">
        <f t="shared" si="311"/>
        <v>-89.991967631372887</v>
      </c>
      <c r="AA515" s="31">
        <f t="shared" si="312"/>
        <v>42.760180979333306</v>
      </c>
      <c r="AB515" s="31">
        <f t="shared" si="313"/>
        <v>-89.583017895206567</v>
      </c>
      <c r="AC515" s="31">
        <f t="shared" si="314"/>
        <v>31.608554233072603</v>
      </c>
      <c r="AD515" s="31">
        <f t="shared" si="315"/>
        <v>88.494277599983448</v>
      </c>
      <c r="AE515" s="31">
        <f t="shared" si="316"/>
        <v>-9.0169470201260538E-2</v>
      </c>
      <c r="AF515" s="31">
        <f t="shared" si="317"/>
        <v>-91.080707926595991</v>
      </c>
      <c r="AG515" s="31">
        <f t="shared" si="305"/>
        <v>92.110410468749379</v>
      </c>
      <c r="AH515" s="31">
        <f t="shared" si="318"/>
        <v>-155.79813607469208</v>
      </c>
      <c r="AI515" s="31">
        <f t="shared" si="319"/>
        <v>-89.999999070571832</v>
      </c>
      <c r="AJ515" s="31">
        <f t="shared" si="320"/>
        <v>74.554476230173762</v>
      </c>
      <c r="AK515" s="31">
        <f t="shared" si="321"/>
        <v>89.989274962399477</v>
      </c>
      <c r="AL515" s="32">
        <f t="shared" si="322"/>
        <v>-44.184362993335697</v>
      </c>
      <c r="AM515" s="31">
        <f t="shared" si="323"/>
        <v>-89.646078256596653</v>
      </c>
      <c r="AN515" s="31">
        <f t="shared" si="324"/>
        <v>-33.317612369104637</v>
      </c>
      <c r="AO515" s="31">
        <f t="shared" si="325"/>
        <v>-89.656802364769007</v>
      </c>
      <c r="AP515" s="30">
        <f t="shared" si="306"/>
        <v>23.609121289162623</v>
      </c>
      <c r="AQ515" s="30">
        <f t="shared" si="307"/>
        <v>-27.95880017344075</v>
      </c>
      <c r="AR515" s="31">
        <f t="shared" si="326"/>
        <v>-37.757460723584025</v>
      </c>
      <c r="AS515" s="33">
        <f t="shared" si="327"/>
        <v>-180.737510291365</v>
      </c>
      <c r="AT515" s="31">
        <f t="shared" si="328"/>
        <v>7.2148017136153344E-6</v>
      </c>
      <c r="AU515" s="31">
        <f t="shared" si="329"/>
        <v>7.384865952135114E-2</v>
      </c>
      <c r="AV515" s="32">
        <f t="shared" si="330"/>
        <v>-1.1543692169434712E-8</v>
      </c>
      <c r="AW515" s="31">
        <f t="shared" si="331"/>
        <v>-2.9539480140044457E-3</v>
      </c>
      <c r="AX515" s="34">
        <f t="shared" si="332"/>
        <v>7.2032580214458995E-6</v>
      </c>
      <c r="AY515" s="35">
        <f t="shared" si="333"/>
        <v>7.0894711507346692E-2</v>
      </c>
      <c r="AZ515" s="10">
        <f t="shared" si="334"/>
        <v>-37.757453520326003</v>
      </c>
      <c r="BA515" s="10">
        <f t="shared" si="335"/>
        <v>-180.66661557985765</v>
      </c>
      <c r="BB515" s="10">
        <f t="shared" si="336"/>
        <v>-0.6666155798576483</v>
      </c>
      <c r="BC515" s="37"/>
      <c r="BD515" s="46">
        <f t="shared" si="337"/>
        <v>-38</v>
      </c>
      <c r="BE515" s="46">
        <f t="shared" si="338"/>
        <v>-181</v>
      </c>
      <c r="BF515" s="46">
        <f t="shared" si="339"/>
        <v>-1</v>
      </c>
    </row>
    <row r="516" spans="22:58" x14ac:dyDescent="0.3">
      <c r="V516" s="29">
        <v>6.1200000000000703</v>
      </c>
      <c r="W516" s="36">
        <f t="shared" si="309"/>
        <v>13182567.385566227</v>
      </c>
      <c r="X516" s="30">
        <f t="shared" si="308"/>
        <v>2.6066753699001226</v>
      </c>
      <c r="Y516" s="31">
        <f t="shared" si="310"/>
        <v>-77.265580048665726</v>
      </c>
      <c r="Z516" s="31">
        <f t="shared" si="311"/>
        <v>-89.992150470402834</v>
      </c>
      <c r="AA516" s="31">
        <f t="shared" si="312"/>
        <v>42.960170626700972</v>
      </c>
      <c r="AB516" s="31">
        <f t="shared" si="313"/>
        <v>-89.592509242931584</v>
      </c>
      <c r="AC516" s="31">
        <f t="shared" si="314"/>
        <v>31.808419268527182</v>
      </c>
      <c r="AD516" s="31">
        <f t="shared" si="315"/>
        <v>88.528536782226197</v>
      </c>
      <c r="AE516" s="31">
        <f t="shared" si="316"/>
        <v>0.10968521646254459</v>
      </c>
      <c r="AF516" s="31">
        <f t="shared" si="317"/>
        <v>-91.05612293110822</v>
      </c>
      <c r="AG516" s="31">
        <f t="shared" ref="AG516:AG579" si="340">DC_gain_comp</f>
        <v>92.110410468749379</v>
      </c>
      <c r="AH516" s="31">
        <f t="shared" si="318"/>
        <v>-155.99813607469207</v>
      </c>
      <c r="AI516" s="31">
        <f t="shared" si="319"/>
        <v>-89.999999091728213</v>
      </c>
      <c r="AJ516" s="31">
        <f t="shared" si="320"/>
        <v>74.754476223324872</v>
      </c>
      <c r="AK516" s="31">
        <f t="shared" si="321"/>
        <v>89.989519094055112</v>
      </c>
      <c r="AL516" s="32">
        <f t="shared" si="322"/>
        <v>-44.384355535162847</v>
      </c>
      <c r="AM516" s="31">
        <f t="shared" si="323"/>
        <v>-89.654134301053787</v>
      </c>
      <c r="AN516" s="31">
        <f t="shared" si="324"/>
        <v>-33.517604917780666</v>
      </c>
      <c r="AO516" s="31">
        <f t="shared" si="325"/>
        <v>-89.664614298726889</v>
      </c>
      <c r="AP516" s="30">
        <f t="shared" ref="AP516:AP579" si="341">-20*LOG(GmPS*Rsns)</f>
        <v>23.609121289162623</v>
      </c>
      <c r="AQ516" s="30">
        <f t="shared" ref="AQ516:AQ579" si="342">20*LOG(Vref/Vout)</f>
        <v>-27.95880017344075</v>
      </c>
      <c r="AR516" s="31">
        <f t="shared" si="326"/>
        <v>-37.757598585596249</v>
      </c>
      <c r="AS516" s="33">
        <f t="shared" si="327"/>
        <v>-180.72073722983509</v>
      </c>
      <c r="AT516" s="31">
        <f t="shared" si="328"/>
        <v>7.5548245467147729E-6</v>
      </c>
      <c r="AU516" s="31">
        <f t="shared" si="329"/>
        <v>7.5568813805352145E-2</v>
      </c>
      <c r="AV516" s="32">
        <f t="shared" si="330"/>
        <v>-1.208772908236042E-8</v>
      </c>
      <c r="AW516" s="31">
        <f t="shared" si="331"/>
        <v>-3.0227543021661856E-3</v>
      </c>
      <c r="AX516" s="34">
        <f t="shared" si="332"/>
        <v>7.5427368176324124E-6</v>
      </c>
      <c r="AY516" s="35">
        <f t="shared" si="333"/>
        <v>7.2546059503185961E-2</v>
      </c>
      <c r="AZ516" s="10">
        <f t="shared" si="334"/>
        <v>-37.757591042859431</v>
      </c>
      <c r="BA516" s="10">
        <f t="shared" si="335"/>
        <v>-180.6481911703319</v>
      </c>
      <c r="BB516" s="10">
        <f t="shared" si="336"/>
        <v>-0.64819117033189855</v>
      </c>
      <c r="BC516" s="48"/>
      <c r="BD516" s="46">
        <f t="shared" si="337"/>
        <v>-38</v>
      </c>
      <c r="BE516" s="46">
        <f t="shared" si="338"/>
        <v>-181</v>
      </c>
      <c r="BF516" s="46">
        <f t="shared" si="339"/>
        <v>-1</v>
      </c>
    </row>
    <row r="517" spans="22:58" x14ac:dyDescent="0.3">
      <c r="V517" s="29">
        <v>6.1300000000000701</v>
      </c>
      <c r="W517" s="38">
        <f t="shared" si="309"/>
        <v>13489628.825918742</v>
      </c>
      <c r="X517" s="30">
        <f t="shared" ref="X517:X580" si="343">DC_gain_power</f>
        <v>2.6066753699001226</v>
      </c>
      <c r="Y517" s="31">
        <f t="shared" si="310"/>
        <v>-77.465580044997026</v>
      </c>
      <c r="Z517" s="31">
        <f t="shared" si="311"/>
        <v>-89.992329147508499</v>
      </c>
      <c r="AA517" s="31">
        <f t="shared" si="312"/>
        <v>43.1601607399908</v>
      </c>
      <c r="AB517" s="31">
        <f t="shared" si="313"/>
        <v>-89.601784562816363</v>
      </c>
      <c r="AC517" s="31">
        <f t="shared" si="314"/>
        <v>32.008290374471457</v>
      </c>
      <c r="AD517" s="31">
        <f t="shared" si="315"/>
        <v>88.562017147229497</v>
      </c>
      <c r="AE517" s="31">
        <f t="shared" si="316"/>
        <v>0.30954643936534865</v>
      </c>
      <c r="AF517" s="31">
        <f t="shared" si="317"/>
        <v>-91.032096563095351</v>
      </c>
      <c r="AG517" s="31">
        <f t="shared" si="340"/>
        <v>92.110410468749379</v>
      </c>
      <c r="AH517" s="31">
        <f t="shared" si="318"/>
        <v>-156.19813607469209</v>
      </c>
      <c r="AI517" s="31">
        <f t="shared" si="319"/>
        <v>-89.999999112403003</v>
      </c>
      <c r="AJ517" s="31">
        <f t="shared" si="320"/>
        <v>74.954476216784229</v>
      </c>
      <c r="AK517" s="31">
        <f t="shared" si="321"/>
        <v>89.98975766859617</v>
      </c>
      <c r="AL517" s="32">
        <f t="shared" si="322"/>
        <v>-44.584348412651103</v>
      </c>
      <c r="AM517" s="31">
        <f t="shared" si="323"/>
        <v>-89.662006980765398</v>
      </c>
      <c r="AN517" s="31">
        <f t="shared" si="324"/>
        <v>-33.717597801809582</v>
      </c>
      <c r="AO517" s="31">
        <f t="shared" si="325"/>
        <v>-89.672248424572231</v>
      </c>
      <c r="AP517" s="30">
        <f t="shared" si="341"/>
        <v>23.609121289162623</v>
      </c>
      <c r="AQ517" s="30">
        <f t="shared" si="342"/>
        <v>-27.95880017344075</v>
      </c>
      <c r="AR517" s="31">
        <f t="shared" si="326"/>
        <v>-37.75773024672236</v>
      </c>
      <c r="AS517" s="33">
        <f t="shared" si="327"/>
        <v>-180.70434498766758</v>
      </c>
      <c r="AT517" s="31">
        <f t="shared" si="328"/>
        <v>7.9108721349590173E-6</v>
      </c>
      <c r="AU517" s="31">
        <f t="shared" si="329"/>
        <v>7.7329035488763673E-2</v>
      </c>
      <c r="AV517" s="32">
        <f t="shared" si="330"/>
        <v>-1.2657405534038246E-8</v>
      </c>
      <c r="AW517" s="31">
        <f t="shared" si="331"/>
        <v>-3.0931632946579121E-3</v>
      </c>
      <c r="AX517" s="34">
        <f t="shared" si="332"/>
        <v>7.8982147294249789E-6</v>
      </c>
      <c r="AY517" s="35">
        <f t="shared" si="333"/>
        <v>7.4235872194105768E-2</v>
      </c>
      <c r="AZ517" s="10">
        <f t="shared" si="334"/>
        <v>-37.757722348507627</v>
      </c>
      <c r="BA517" s="10">
        <f t="shared" si="335"/>
        <v>-180.63010911547349</v>
      </c>
      <c r="BB517" s="10">
        <f t="shared" si="336"/>
        <v>-0.63010911547348769</v>
      </c>
      <c r="BC517" s="37"/>
      <c r="BD517" s="46">
        <f t="shared" si="337"/>
        <v>-38</v>
      </c>
      <c r="BE517" s="46">
        <f t="shared" si="338"/>
        <v>-181</v>
      </c>
      <c r="BF517" s="46">
        <f t="shared" si="339"/>
        <v>-1</v>
      </c>
    </row>
    <row r="518" spans="22:58" x14ac:dyDescent="0.3">
      <c r="V518" s="29">
        <v>6.1400000000000698</v>
      </c>
      <c r="W518" s="38">
        <f t="shared" si="309"/>
        <v>13803842.64603108</v>
      </c>
      <c r="X518" s="30">
        <f t="shared" si="343"/>
        <v>2.6066753699001226</v>
      </c>
      <c r="Y518" s="31">
        <f t="shared" si="310"/>
        <v>-77.665580041493442</v>
      </c>
      <c r="Z518" s="31">
        <f t="shared" si="311"/>
        <v>-89.992503757426817</v>
      </c>
      <c r="AA518" s="31">
        <f t="shared" si="312"/>
        <v>43.360151298234854</v>
      </c>
      <c r="AB518" s="31">
        <f t="shared" si="313"/>
        <v>-89.610848770812566</v>
      </c>
      <c r="AC518" s="31">
        <f t="shared" si="314"/>
        <v>32.208167278032683</v>
      </c>
      <c r="AD518" s="31">
        <f t="shared" si="315"/>
        <v>88.594736355217009</v>
      </c>
      <c r="AE518" s="31">
        <f t="shared" si="316"/>
        <v>0.50941390467421144</v>
      </c>
      <c r="AF518" s="31">
        <f t="shared" si="317"/>
        <v>-91.008616173022375</v>
      </c>
      <c r="AG518" s="31">
        <f t="shared" si="340"/>
        <v>92.110410468749379</v>
      </c>
      <c r="AH518" s="31">
        <f t="shared" si="318"/>
        <v>-156.39813607469205</v>
      </c>
      <c r="AI518" s="31">
        <f t="shared" si="319"/>
        <v>-89.999999132607172</v>
      </c>
      <c r="AJ518" s="31">
        <f t="shared" si="320"/>
        <v>75.154476210537936</v>
      </c>
      <c r="AK518" s="31">
        <f t="shared" si="321"/>
        <v>89.989990812518016</v>
      </c>
      <c r="AL518" s="32">
        <f t="shared" si="322"/>
        <v>-44.78434161069427</v>
      </c>
      <c r="AM518" s="31">
        <f t="shared" si="323"/>
        <v>-89.669700468740672</v>
      </c>
      <c r="AN518" s="31">
        <f t="shared" si="324"/>
        <v>-33.917591006099002</v>
      </c>
      <c r="AO518" s="31">
        <f t="shared" si="325"/>
        <v>-89.679708788829828</v>
      </c>
      <c r="AP518" s="30">
        <f t="shared" si="341"/>
        <v>23.609121289162623</v>
      </c>
      <c r="AQ518" s="30">
        <f t="shared" si="342"/>
        <v>-27.95880017344075</v>
      </c>
      <c r="AR518" s="31">
        <f t="shared" si="326"/>
        <v>-37.757855985702918</v>
      </c>
      <c r="AS518" s="33">
        <f t="shared" si="327"/>
        <v>-180.6883249618522</v>
      </c>
      <c r="AT518" s="31">
        <f t="shared" si="328"/>
        <v>8.2836996964272626E-6</v>
      </c>
      <c r="AU518" s="31">
        <f t="shared" si="329"/>
        <v>7.9130257851123195E-2</v>
      </c>
      <c r="AV518" s="32">
        <f t="shared" si="330"/>
        <v>-1.325393079111814E-8</v>
      </c>
      <c r="AW518" s="31">
        <f t="shared" si="331"/>
        <v>-3.1652123232585659E-3</v>
      </c>
      <c r="AX518" s="34">
        <f t="shared" si="332"/>
        <v>8.270445765636145E-6</v>
      </c>
      <c r="AY518" s="35">
        <f t="shared" si="333"/>
        <v>7.5965045527864636E-2</v>
      </c>
      <c r="AZ518" s="10">
        <f t="shared" si="334"/>
        <v>-37.757847715257149</v>
      </c>
      <c r="BA518" s="10">
        <f t="shared" si="335"/>
        <v>-180.61235991632435</v>
      </c>
      <c r="BB518" s="10">
        <f t="shared" si="336"/>
        <v>-0.61235991632435116</v>
      </c>
      <c r="BC518" s="37"/>
      <c r="BD518" s="46">
        <f t="shared" si="337"/>
        <v>-38</v>
      </c>
      <c r="BE518" s="46">
        <f t="shared" si="338"/>
        <v>-181</v>
      </c>
      <c r="BF518" s="46">
        <f t="shared" si="339"/>
        <v>-1</v>
      </c>
    </row>
    <row r="519" spans="22:58" x14ac:dyDescent="0.3">
      <c r="V519" s="29">
        <v>6.1500000000000696</v>
      </c>
      <c r="W519" s="36">
        <f t="shared" si="309"/>
        <v>14125375.446229823</v>
      </c>
      <c r="X519" s="30">
        <f t="shared" si="343"/>
        <v>2.6066753699001226</v>
      </c>
      <c r="Y519" s="31">
        <f t="shared" si="310"/>
        <v>-77.86558003814757</v>
      </c>
      <c r="Z519" s="31">
        <f t="shared" si="311"/>
        <v>-89.992674392738309</v>
      </c>
      <c r="AA519" s="31">
        <f t="shared" si="312"/>
        <v>43.560142281408787</v>
      </c>
      <c r="AB519" s="31">
        <f t="shared" si="313"/>
        <v>-89.619706671067391</v>
      </c>
      <c r="AC519" s="31">
        <f t="shared" si="314"/>
        <v>32.408049718589176</v>
      </c>
      <c r="AD519" s="31">
        <f t="shared" si="315"/>
        <v>88.626711668937276</v>
      </c>
      <c r="AE519" s="31">
        <f t="shared" si="316"/>
        <v>0.70928733175050951</v>
      </c>
      <c r="AF519" s="31">
        <f t="shared" si="317"/>
        <v>-90.98566939486841</v>
      </c>
      <c r="AG519" s="31">
        <f t="shared" si="340"/>
        <v>92.110410468749379</v>
      </c>
      <c r="AH519" s="31">
        <f t="shared" si="318"/>
        <v>-156.59813607469206</v>
      </c>
      <c r="AI519" s="31">
        <f t="shared" si="319"/>
        <v>-89.999999152351435</v>
      </c>
      <c r="AJ519" s="31">
        <f t="shared" si="320"/>
        <v>75.354476204572791</v>
      </c>
      <c r="AK519" s="31">
        <f t="shared" si="321"/>
        <v>89.990218649436599</v>
      </c>
      <c r="AL519" s="32">
        <f t="shared" si="322"/>
        <v>-44.984335114865999</v>
      </c>
      <c r="AM519" s="31">
        <f t="shared" si="323"/>
        <v>-89.677218843058427</v>
      </c>
      <c r="AN519" s="31">
        <f t="shared" si="324"/>
        <v>-34.117584516235894</v>
      </c>
      <c r="AO519" s="31">
        <f t="shared" si="325"/>
        <v>-89.686999345973263</v>
      </c>
      <c r="AP519" s="30">
        <f t="shared" si="341"/>
        <v>23.609121289162623</v>
      </c>
      <c r="AQ519" s="30">
        <f t="shared" si="342"/>
        <v>-27.95880017344075</v>
      </c>
      <c r="AR519" s="31">
        <f t="shared" si="326"/>
        <v>-37.757976068763512</v>
      </c>
      <c r="AS519" s="33">
        <f t="shared" si="327"/>
        <v>-180.67266874084169</v>
      </c>
      <c r="AT519" s="31">
        <f t="shared" si="328"/>
        <v>8.6740980461231937E-6</v>
      </c>
      <c r="AU519" s="31">
        <f t="shared" si="329"/>
        <v>8.0973435910120142E-2</v>
      </c>
      <c r="AV519" s="32">
        <f t="shared" si="330"/>
        <v>-1.3878570051243771E-8</v>
      </c>
      <c r="AW519" s="31">
        <f t="shared" si="331"/>
        <v>-3.2389395893158909E-3</v>
      </c>
      <c r="AX519" s="34">
        <f t="shared" si="332"/>
        <v>8.66021947607195E-6</v>
      </c>
      <c r="AY519" s="35">
        <f t="shared" si="333"/>
        <v>7.7734496320804258E-2</v>
      </c>
      <c r="AZ519" s="10">
        <f t="shared" si="334"/>
        <v>-37.757967408544033</v>
      </c>
      <c r="BA519" s="10">
        <f t="shared" si="335"/>
        <v>-180.59493424452089</v>
      </c>
      <c r="BB519" s="10">
        <f t="shared" si="336"/>
        <v>-0.59493424452088561</v>
      </c>
      <c r="BC519" s="48"/>
      <c r="BD519" s="46">
        <f t="shared" si="337"/>
        <v>-38</v>
      </c>
      <c r="BE519" s="46">
        <f t="shared" si="338"/>
        <v>-181</v>
      </c>
      <c r="BF519" s="46">
        <f t="shared" si="339"/>
        <v>-1</v>
      </c>
    </row>
    <row r="520" spans="22:58" x14ac:dyDescent="0.3">
      <c r="V520" s="29">
        <v>6.1600000000000703</v>
      </c>
      <c r="W520" s="38">
        <f t="shared" si="309"/>
        <v>14454397.707461633</v>
      </c>
      <c r="X520" s="30">
        <f t="shared" si="343"/>
        <v>2.6066753699001226</v>
      </c>
      <c r="Y520" s="31">
        <f t="shared" si="310"/>
        <v>-78.065580034952291</v>
      </c>
      <c r="Z520" s="31">
        <f t="shared" si="311"/>
        <v>-89.992841143915996</v>
      </c>
      <c r="AA520" s="31">
        <f t="shared" si="312"/>
        <v>43.76013367038928</v>
      </c>
      <c r="AB520" s="31">
        <f t="shared" si="313"/>
        <v>-89.62836295846212</v>
      </c>
      <c r="AC520" s="31">
        <f t="shared" si="314"/>
        <v>32.607937447221538</v>
      </c>
      <c r="AD520" s="31">
        <f t="shared" si="315"/>
        <v>88.657959962410274</v>
      </c>
      <c r="AE520" s="31">
        <f t="shared" si="316"/>
        <v>0.90916645255864381</v>
      </c>
      <c r="AF520" s="31">
        <f t="shared" si="317"/>
        <v>-90.963244139967827</v>
      </c>
      <c r="AG520" s="31">
        <f t="shared" si="340"/>
        <v>92.110410468749379</v>
      </c>
      <c r="AH520" s="31">
        <f t="shared" si="318"/>
        <v>-156.79813607469208</v>
      </c>
      <c r="AI520" s="31">
        <f t="shared" si="319"/>
        <v>-89.99999917164628</v>
      </c>
      <c r="AJ520" s="31">
        <f t="shared" si="320"/>
        <v>75.554476198876145</v>
      </c>
      <c r="AK520" s="31">
        <f t="shared" si="321"/>
        <v>89.99044130015406</v>
      </c>
      <c r="AL520" s="32">
        <f t="shared" si="322"/>
        <v>-45.184328911389102</v>
      </c>
      <c r="AM520" s="31">
        <f t="shared" si="323"/>
        <v>-89.684566089023974</v>
      </c>
      <c r="AN520" s="31">
        <f t="shared" si="324"/>
        <v>-34.317578318455659</v>
      </c>
      <c r="AO520" s="31">
        <f t="shared" si="325"/>
        <v>-89.694123960516194</v>
      </c>
      <c r="AP520" s="30">
        <f t="shared" si="341"/>
        <v>23.609121289162623</v>
      </c>
      <c r="AQ520" s="30">
        <f t="shared" si="342"/>
        <v>-27.95880017344075</v>
      </c>
      <c r="AR520" s="31">
        <f t="shared" si="326"/>
        <v>-37.758090750175143</v>
      </c>
      <c r="AS520" s="33">
        <f t="shared" si="327"/>
        <v>-180.65736810048401</v>
      </c>
      <c r="AT520" s="31">
        <f t="shared" si="328"/>
        <v>9.082895266165115E-6</v>
      </c>
      <c r="AU520" s="31">
        <f t="shared" si="329"/>
        <v>8.2859546927890285E-2</v>
      </c>
      <c r="AV520" s="32">
        <f t="shared" si="330"/>
        <v>-1.4532646371707533E-8</v>
      </c>
      <c r="AW520" s="31">
        <f t="shared" si="331"/>
        <v>-3.3143841840012713E-3</v>
      </c>
      <c r="AX520" s="34">
        <f t="shared" si="332"/>
        <v>9.0683626197934068E-6</v>
      </c>
      <c r="AY520" s="35">
        <f t="shared" si="333"/>
        <v>7.9545162743889009E-2</v>
      </c>
      <c r="AZ520" s="10">
        <f t="shared" si="334"/>
        <v>-37.75808168181252</v>
      </c>
      <c r="BA520" s="10">
        <f t="shared" si="335"/>
        <v>-180.57782293774011</v>
      </c>
      <c r="BB520" s="10">
        <f t="shared" si="336"/>
        <v>-0.57782293774010896</v>
      </c>
      <c r="BC520" s="37"/>
      <c r="BD520" s="46">
        <f t="shared" si="337"/>
        <v>-38</v>
      </c>
      <c r="BE520" s="46">
        <f t="shared" si="338"/>
        <v>-181</v>
      </c>
      <c r="BF520" s="46">
        <f t="shared" si="339"/>
        <v>-1</v>
      </c>
    </row>
    <row r="521" spans="22:58" x14ac:dyDescent="0.3">
      <c r="V521" s="29">
        <v>6.1700000000000701</v>
      </c>
      <c r="W521" s="38">
        <f t="shared" si="309"/>
        <v>14791083.881684486</v>
      </c>
      <c r="X521" s="30">
        <f t="shared" si="343"/>
        <v>2.6066753699001226</v>
      </c>
      <c r="Y521" s="31">
        <f t="shared" si="310"/>
        <v>-78.265580031900811</v>
      </c>
      <c r="Z521" s="31">
        <f t="shared" si="311"/>
        <v>-89.993004099373621</v>
      </c>
      <c r="AA521" s="31">
        <f t="shared" si="312"/>
        <v>43.96012544691353</v>
      </c>
      <c r="AB521" s="31">
        <f t="shared" si="313"/>
        <v>-89.63682222109334</v>
      </c>
      <c r="AC521" s="31">
        <f t="shared" si="314"/>
        <v>32.807830226188372</v>
      </c>
      <c r="AD521" s="31">
        <f t="shared" si="315"/>
        <v>88.68849772949487</v>
      </c>
      <c r="AE521" s="31">
        <f t="shared" si="316"/>
        <v>1.109051011101208</v>
      </c>
      <c r="AF521" s="31">
        <f t="shared" si="317"/>
        <v>-90.941328590972105</v>
      </c>
      <c r="AG521" s="31">
        <f t="shared" si="340"/>
        <v>92.110410468749379</v>
      </c>
      <c r="AH521" s="31">
        <f t="shared" si="318"/>
        <v>-156.99813607469207</v>
      </c>
      <c r="AI521" s="31">
        <f t="shared" si="319"/>
        <v>-89.99999919050191</v>
      </c>
      <c r="AJ521" s="31">
        <f t="shared" si="320"/>
        <v>75.754476193435877</v>
      </c>
      <c r="AK521" s="31">
        <f t="shared" si="321"/>
        <v>89.990658882722698</v>
      </c>
      <c r="AL521" s="32">
        <f t="shared" si="322"/>
        <v>-45.384322987106373</v>
      </c>
      <c r="AM521" s="31">
        <f t="shared" si="323"/>
        <v>-89.691746101277303</v>
      </c>
      <c r="AN521" s="31">
        <f t="shared" si="324"/>
        <v>-34.517572399613186</v>
      </c>
      <c r="AO521" s="31">
        <f t="shared" si="325"/>
        <v>-89.701086409056515</v>
      </c>
      <c r="AP521" s="30">
        <f t="shared" si="341"/>
        <v>23.609121289162623</v>
      </c>
      <c r="AQ521" s="30">
        <f t="shared" si="342"/>
        <v>-27.95880017344075</v>
      </c>
      <c r="AR521" s="31">
        <f t="shared" si="326"/>
        <v>-37.758200272790106</v>
      </c>
      <c r="AS521" s="33">
        <f t="shared" si="327"/>
        <v>-180.64241500002862</v>
      </c>
      <c r="AT521" s="31">
        <f t="shared" si="328"/>
        <v>9.5109584627631313E-6</v>
      </c>
      <c r="AU521" s="31">
        <f t="shared" si="329"/>
        <v>8.4789590929100087E-2</v>
      </c>
      <c r="AV521" s="32">
        <f t="shared" si="330"/>
        <v>-1.5217550312725279E-8</v>
      </c>
      <c r="AW521" s="31">
        <f t="shared" si="331"/>
        <v>-3.3915861090363761E-3</v>
      </c>
      <c r="AX521" s="34">
        <f t="shared" si="332"/>
        <v>9.4957409124504053E-6</v>
      </c>
      <c r="AY521" s="35">
        <f t="shared" si="333"/>
        <v>8.1398004820063707E-2</v>
      </c>
      <c r="AZ521" s="10">
        <f t="shared" si="334"/>
        <v>-37.758190777049194</v>
      </c>
      <c r="BA521" s="10">
        <f t="shared" si="335"/>
        <v>-180.56101699520855</v>
      </c>
      <c r="BB521" s="10">
        <f t="shared" si="336"/>
        <v>-0.56101699520854709</v>
      </c>
      <c r="BC521" s="37"/>
      <c r="BD521" s="46">
        <f t="shared" si="337"/>
        <v>-38</v>
      </c>
      <c r="BE521" s="46">
        <f t="shared" si="338"/>
        <v>-181</v>
      </c>
      <c r="BF521" s="46">
        <f t="shared" si="339"/>
        <v>-1</v>
      </c>
    </row>
    <row r="522" spans="22:58" x14ac:dyDescent="0.3">
      <c r="V522" s="29">
        <v>6.1800000000000699</v>
      </c>
      <c r="W522" s="36">
        <f t="shared" si="309"/>
        <v>15135612.484364549</v>
      </c>
      <c r="X522" s="30">
        <f t="shared" si="343"/>
        <v>2.6066753699001226</v>
      </c>
      <c r="Y522" s="31">
        <f t="shared" si="310"/>
        <v>-78.465580028986665</v>
      </c>
      <c r="Z522" s="31">
        <f t="shared" si="311"/>
        <v>-89.993163345512258</v>
      </c>
      <c r="AA522" s="31">
        <f t="shared" si="312"/>
        <v>44.160117593540633</v>
      </c>
      <c r="AB522" s="31">
        <f t="shared" si="313"/>
        <v>-89.645088942698024</v>
      </c>
      <c r="AC522" s="31">
        <f t="shared" si="314"/>
        <v>33.007727828425459</v>
      </c>
      <c r="AD522" s="31">
        <f t="shared" si="315"/>
        <v>88.718341092280127</v>
      </c>
      <c r="AE522" s="31">
        <f t="shared" si="316"/>
        <v>1.3089407628795442</v>
      </c>
      <c r="AF522" s="31">
        <f t="shared" si="317"/>
        <v>-90.919911195930155</v>
      </c>
      <c r="AG522" s="31">
        <f t="shared" si="340"/>
        <v>92.110410468749379</v>
      </c>
      <c r="AH522" s="31">
        <f t="shared" si="318"/>
        <v>-157.19813607469209</v>
      </c>
      <c r="AI522" s="31">
        <f t="shared" si="319"/>
        <v>-89.999999208928344</v>
      </c>
      <c r="AJ522" s="31">
        <f t="shared" si="320"/>
        <v>75.954476188240449</v>
      </c>
      <c r="AK522" s="31">
        <f t="shared" si="321"/>
        <v>89.990871512507667</v>
      </c>
      <c r="AL522" s="32">
        <f t="shared" si="322"/>
        <v>-45.584317329452745</v>
      </c>
      <c r="AM522" s="31">
        <f t="shared" si="323"/>
        <v>-89.698762685853382</v>
      </c>
      <c r="AN522" s="31">
        <f t="shared" si="324"/>
        <v>-34.717566747155004</v>
      </c>
      <c r="AO522" s="31">
        <f t="shared" si="325"/>
        <v>-89.707890382274059</v>
      </c>
      <c r="AP522" s="30">
        <f t="shared" si="341"/>
        <v>23.609121289162623</v>
      </c>
      <c r="AQ522" s="30">
        <f t="shared" si="342"/>
        <v>-27.95880017344075</v>
      </c>
      <c r="AR522" s="31">
        <f t="shared" si="326"/>
        <v>-37.758304868553587</v>
      </c>
      <c r="AS522" s="33">
        <f t="shared" si="327"/>
        <v>-180.62780157820421</v>
      </c>
      <c r="AT522" s="31">
        <f t="shared" si="328"/>
        <v>9.959195611911801E-6</v>
      </c>
      <c r="AU522" s="31">
        <f t="shared" si="329"/>
        <v>8.6764591231095728E-2</v>
      </c>
      <c r="AV522" s="32">
        <f t="shared" si="330"/>
        <v>-1.5934730294161718E-8</v>
      </c>
      <c r="AW522" s="31">
        <f t="shared" si="331"/>
        <v>-3.4705862979026326E-3</v>
      </c>
      <c r="AX522" s="34">
        <f t="shared" si="332"/>
        <v>9.9432608816176387E-6</v>
      </c>
      <c r="AY522" s="35">
        <f t="shared" si="333"/>
        <v>8.3294004933193097E-2</v>
      </c>
      <c r="AZ522" s="10">
        <f t="shared" si="334"/>
        <v>-37.758294925292702</v>
      </c>
      <c r="BA522" s="10">
        <f t="shared" si="335"/>
        <v>-180.54450757327103</v>
      </c>
      <c r="BB522" s="10">
        <f t="shared" si="336"/>
        <v>-0.54450757327103361</v>
      </c>
      <c r="BC522" s="48"/>
      <c r="BD522" s="46">
        <f t="shared" si="337"/>
        <v>-38</v>
      </c>
      <c r="BE522" s="46">
        <f t="shared" si="338"/>
        <v>-181</v>
      </c>
      <c r="BF522" s="46">
        <f t="shared" si="339"/>
        <v>-1</v>
      </c>
    </row>
    <row r="523" spans="22:58" x14ac:dyDescent="0.3">
      <c r="V523" s="29">
        <v>6.1900000000000697</v>
      </c>
      <c r="W523" s="38">
        <f t="shared" si="309"/>
        <v>15488166.189127307</v>
      </c>
      <c r="X523" s="30">
        <f t="shared" si="343"/>
        <v>2.6066753699001226</v>
      </c>
      <c r="Y523" s="31">
        <f t="shared" si="310"/>
        <v>-78.665580026203671</v>
      </c>
      <c r="Z523" s="31">
        <f t="shared" si="311"/>
        <v>-89.993318966766338</v>
      </c>
      <c r="AA523" s="31">
        <f t="shared" si="312"/>
        <v>44.360110093614473</v>
      </c>
      <c r="AB523" s="31">
        <f t="shared" si="313"/>
        <v>-89.65316750502393</v>
      </c>
      <c r="AC523" s="31">
        <f t="shared" si="314"/>
        <v>33.207630037067219</v>
      </c>
      <c r="AD523" s="31">
        <f t="shared" si="315"/>
        <v>88.747505809302751</v>
      </c>
      <c r="AE523" s="31">
        <f t="shared" si="316"/>
        <v>1.508835474378138</v>
      </c>
      <c r="AF523" s="31">
        <f t="shared" si="317"/>
        <v>-90.898980662487517</v>
      </c>
      <c r="AG523" s="31">
        <f t="shared" si="340"/>
        <v>92.110410468749379</v>
      </c>
      <c r="AH523" s="31">
        <f t="shared" si="318"/>
        <v>-157.39813607469205</v>
      </c>
      <c r="AI523" s="31">
        <f t="shared" si="319"/>
        <v>-89.99999922693533</v>
      </c>
      <c r="AJ523" s="31">
        <f t="shared" si="320"/>
        <v>76.154476183278845</v>
      </c>
      <c r="AK523" s="31">
        <f t="shared" si="321"/>
        <v>89.991079302248068</v>
      </c>
      <c r="AL523" s="32">
        <f t="shared" si="322"/>
        <v>-45.784311926428586</v>
      </c>
      <c r="AM523" s="31">
        <f t="shared" si="323"/>
        <v>-89.705619562195949</v>
      </c>
      <c r="AN523" s="31">
        <f t="shared" si="324"/>
        <v>-34.917561349092409</v>
      </c>
      <c r="AO523" s="31">
        <f t="shared" si="325"/>
        <v>-89.714539486883211</v>
      </c>
      <c r="AP523" s="30">
        <f t="shared" si="341"/>
        <v>23.609121289162623</v>
      </c>
      <c r="AQ523" s="30">
        <f t="shared" si="342"/>
        <v>-27.95880017344075</v>
      </c>
      <c r="AR523" s="31">
        <f t="shared" si="326"/>
        <v>-37.758404758992398</v>
      </c>
      <c r="AS523" s="33">
        <f t="shared" si="327"/>
        <v>-180.61352014937074</v>
      </c>
      <c r="AT523" s="31">
        <f t="shared" si="328"/>
        <v>1.042855747644013E-5</v>
      </c>
      <c r="AU523" s="31">
        <f t="shared" si="329"/>
        <v>8.8785594986395058E-2</v>
      </c>
      <c r="AV523" s="32">
        <f t="shared" si="330"/>
        <v>-1.668571188207987E-8</v>
      </c>
      <c r="AW523" s="31">
        <f t="shared" si="331"/>
        <v>-3.5514266375446589E-3</v>
      </c>
      <c r="AX523" s="34">
        <f t="shared" si="332"/>
        <v>1.0411871764558051E-5</v>
      </c>
      <c r="AY523" s="35">
        <f t="shared" si="333"/>
        <v>8.5234168348850406E-2</v>
      </c>
      <c r="AZ523" s="10">
        <f t="shared" si="334"/>
        <v>-37.758394347120635</v>
      </c>
      <c r="BA523" s="10">
        <f t="shared" si="335"/>
        <v>-180.5282859810219</v>
      </c>
      <c r="BB523" s="10">
        <f t="shared" si="336"/>
        <v>-0.52828598102189517</v>
      </c>
      <c r="BC523" s="37"/>
      <c r="BD523" s="46">
        <f t="shared" si="337"/>
        <v>-38</v>
      </c>
      <c r="BE523" s="46">
        <f t="shared" si="338"/>
        <v>-181</v>
      </c>
      <c r="BF523" s="46">
        <f t="shared" si="339"/>
        <v>-1</v>
      </c>
    </row>
    <row r="524" spans="22:58" x14ac:dyDescent="0.3">
      <c r="V524" s="29">
        <v>6.2000000000000703</v>
      </c>
      <c r="W524" s="38">
        <f t="shared" si="309"/>
        <v>15848931.924613714</v>
      </c>
      <c r="X524" s="30">
        <f t="shared" si="343"/>
        <v>2.6066753699001226</v>
      </c>
      <c r="Y524" s="31">
        <f t="shared" si="310"/>
        <v>-78.865580023545959</v>
      </c>
      <c r="Z524" s="31">
        <f t="shared" si="311"/>
        <v>-89.993471045648292</v>
      </c>
      <c r="AA524" s="31">
        <f t="shared" si="312"/>
        <v>44.560102931228521</v>
      </c>
      <c r="AB524" s="31">
        <f t="shared" si="313"/>
        <v>-89.661062190146126</v>
      </c>
      <c r="AC524" s="31">
        <f t="shared" si="314"/>
        <v>33.407536644989527</v>
      </c>
      <c r="AD524" s="31">
        <f t="shared" si="315"/>
        <v>88.776007283594112</v>
      </c>
      <c r="AE524" s="31">
        <f t="shared" si="316"/>
        <v>1.7087349225722051</v>
      </c>
      <c r="AF524" s="31">
        <f t="shared" si="317"/>
        <v>-90.878525952200306</v>
      </c>
      <c r="AG524" s="31">
        <f t="shared" si="340"/>
        <v>92.110410468749379</v>
      </c>
      <c r="AH524" s="31">
        <f t="shared" si="318"/>
        <v>-157.59813607469206</v>
      </c>
      <c r="AI524" s="31">
        <f t="shared" si="319"/>
        <v>-89.999999244532432</v>
      </c>
      <c r="AJ524" s="31">
        <f t="shared" si="320"/>
        <v>76.35447617854058</v>
      </c>
      <c r="AK524" s="31">
        <f t="shared" si="321"/>
        <v>89.991282362116735</v>
      </c>
      <c r="AL524" s="32">
        <f t="shared" si="322"/>
        <v>-45.984306766574321</v>
      </c>
      <c r="AM524" s="31">
        <f t="shared" si="323"/>
        <v>-89.712320365125478</v>
      </c>
      <c r="AN524" s="31">
        <f t="shared" si="324"/>
        <v>-35.117556193976426</v>
      </c>
      <c r="AO524" s="31">
        <f t="shared" si="325"/>
        <v>-89.721037247541176</v>
      </c>
      <c r="AP524" s="30">
        <f t="shared" si="341"/>
        <v>23.609121289162623</v>
      </c>
      <c r="AQ524" s="30">
        <f t="shared" si="342"/>
        <v>-27.95880017344075</v>
      </c>
      <c r="AR524" s="31">
        <f t="shared" si="326"/>
        <v>-37.758500155682349</v>
      </c>
      <c r="AS524" s="33">
        <f t="shared" si="327"/>
        <v>-180.59956319974148</v>
      </c>
      <c r="AT524" s="31">
        <f t="shared" si="328"/>
        <v>1.0920039631063036E-5</v>
      </c>
      <c r="AU524" s="31">
        <f t="shared" si="329"/>
        <v>9.0853673737813001E-2</v>
      </c>
      <c r="AV524" s="32">
        <f t="shared" si="330"/>
        <v>-1.7472084288156578E-8</v>
      </c>
      <c r="AW524" s="31">
        <f t="shared" si="331"/>
        <v>-3.6341499905793132E-3</v>
      </c>
      <c r="AX524" s="34">
        <f t="shared" si="332"/>
        <v>1.090256754677488E-5</v>
      </c>
      <c r="AY524" s="35">
        <f t="shared" si="333"/>
        <v>8.7219523747233685E-2</v>
      </c>
      <c r="AZ524" s="10">
        <f t="shared" si="334"/>
        <v>-37.758489253114803</v>
      </c>
      <c r="BA524" s="10">
        <f t="shared" si="335"/>
        <v>-180.51234367599426</v>
      </c>
      <c r="BB524" s="10">
        <f t="shared" si="336"/>
        <v>-0.51234367599425923</v>
      </c>
      <c r="BC524" s="37"/>
      <c r="BD524" s="46">
        <f t="shared" si="337"/>
        <v>-38</v>
      </c>
      <c r="BE524" s="46">
        <f t="shared" si="338"/>
        <v>-181</v>
      </c>
      <c r="BF524" s="46">
        <f t="shared" si="339"/>
        <v>-1</v>
      </c>
    </row>
    <row r="525" spans="22:58" x14ac:dyDescent="0.3">
      <c r="V525" s="29">
        <v>6.2100000000000701</v>
      </c>
      <c r="W525" s="36">
        <f t="shared" si="309"/>
        <v>16218100.973591939</v>
      </c>
      <c r="X525" s="30">
        <f t="shared" si="343"/>
        <v>2.6066753699001226</v>
      </c>
      <c r="Y525" s="31">
        <f t="shared" si="310"/>
        <v>-79.065580021007847</v>
      </c>
      <c r="Z525" s="31">
        <f t="shared" si="311"/>
        <v>-89.993619662792355</v>
      </c>
      <c r="AA525" s="31">
        <f t="shared" si="312"/>
        <v>44.760096091192011</v>
      </c>
      <c r="AB525" s="31">
        <f t="shared" si="313"/>
        <v>-89.668777182731404</v>
      </c>
      <c r="AC525" s="31">
        <f t="shared" si="314"/>
        <v>33.60744745437291</v>
      </c>
      <c r="AD525" s="31">
        <f t="shared" si="315"/>
        <v>88.803860570558982</v>
      </c>
      <c r="AE525" s="31">
        <f t="shared" si="316"/>
        <v>1.9086388944571908</v>
      </c>
      <c r="AF525" s="31">
        <f t="shared" si="317"/>
        <v>-90.858536274964763</v>
      </c>
      <c r="AG525" s="31">
        <f t="shared" si="340"/>
        <v>92.110410468749379</v>
      </c>
      <c r="AH525" s="31">
        <f t="shared" si="318"/>
        <v>-157.79813607469208</v>
      </c>
      <c r="AI525" s="31">
        <f t="shared" si="319"/>
        <v>-89.999999261728973</v>
      </c>
      <c r="AJ525" s="31">
        <f t="shared" si="320"/>
        <v>76.554476174015562</v>
      </c>
      <c r="AK525" s="31">
        <f t="shared" si="321"/>
        <v>89.991480799778699</v>
      </c>
      <c r="AL525" s="32">
        <f t="shared" si="322"/>
        <v>-46.184301838946013</v>
      </c>
      <c r="AM525" s="31">
        <f t="shared" si="323"/>
        <v>-89.718868646762786</v>
      </c>
      <c r="AN525" s="31">
        <f t="shared" si="324"/>
        <v>-35.317551270873153</v>
      </c>
      <c r="AO525" s="31">
        <f t="shared" si="325"/>
        <v>-89.72738710871306</v>
      </c>
      <c r="AP525" s="30">
        <f t="shared" si="341"/>
        <v>23.609121289162623</v>
      </c>
      <c r="AQ525" s="30">
        <f t="shared" si="342"/>
        <v>-27.95880017344075</v>
      </c>
      <c r="AR525" s="31">
        <f t="shared" si="326"/>
        <v>-37.758591260694089</v>
      </c>
      <c r="AS525" s="33">
        <f t="shared" si="327"/>
        <v>-180.58592338367782</v>
      </c>
      <c r="AT525" s="31">
        <f t="shared" si="328"/>
        <v>1.1434684566504207E-5</v>
      </c>
      <c r="AU525" s="31">
        <f t="shared" si="329"/>
        <v>9.2969923986510078E-2</v>
      </c>
      <c r="AV525" s="32">
        <f t="shared" si="330"/>
        <v>-1.8295519656231973E-8</v>
      </c>
      <c r="AW525" s="31">
        <f t="shared" si="331"/>
        <v>-3.7188002180219481E-3</v>
      </c>
      <c r="AX525" s="34">
        <f t="shared" si="332"/>
        <v>1.1416389046847976E-5</v>
      </c>
      <c r="AY525" s="35">
        <f t="shared" si="333"/>
        <v>8.9251123768488136E-2</v>
      </c>
      <c r="AZ525" s="10">
        <f t="shared" si="334"/>
        <v>-37.758579844305039</v>
      </c>
      <c r="BA525" s="10">
        <f t="shared" si="335"/>
        <v>-180.49667225990933</v>
      </c>
      <c r="BB525" s="10">
        <f t="shared" si="336"/>
        <v>-0.49667225990933161</v>
      </c>
      <c r="BC525" s="48"/>
      <c r="BD525" s="46">
        <f t="shared" si="337"/>
        <v>-38</v>
      </c>
      <c r="BE525" s="46">
        <f t="shared" si="338"/>
        <v>-180</v>
      </c>
      <c r="BF525" s="46">
        <f t="shared" si="339"/>
        <v>0</v>
      </c>
    </row>
    <row r="526" spans="22:58" x14ac:dyDescent="0.3">
      <c r="V526" s="29">
        <v>6.2200000000000699</v>
      </c>
      <c r="W526" s="38">
        <f t="shared" si="309"/>
        <v>16595869.074378304</v>
      </c>
      <c r="X526" s="30">
        <f t="shared" si="343"/>
        <v>2.6066753699001226</v>
      </c>
      <c r="Y526" s="31">
        <f t="shared" si="310"/>
        <v>-79.265580018583975</v>
      </c>
      <c r="Z526" s="31">
        <f t="shared" si="311"/>
        <v>-89.993764896997263</v>
      </c>
      <c r="AA526" s="31">
        <f t="shared" si="312"/>
        <v>44.960089558997787</v>
      </c>
      <c r="AB526" s="31">
        <f t="shared" si="313"/>
        <v>-89.676316572251253</v>
      </c>
      <c r="AC526" s="31">
        <f t="shared" si="314"/>
        <v>33.807362276285367</v>
      </c>
      <c r="AD526" s="31">
        <f t="shared" si="315"/>
        <v>88.831080385689461</v>
      </c>
      <c r="AE526" s="31">
        <f t="shared" si="316"/>
        <v>2.1085471865992957</v>
      </c>
      <c r="AF526" s="31">
        <f t="shared" si="317"/>
        <v>-90.839001083559054</v>
      </c>
      <c r="AG526" s="31">
        <f t="shared" si="340"/>
        <v>92.110410468749379</v>
      </c>
      <c r="AH526" s="31">
        <f t="shared" si="318"/>
        <v>-157.99813607469207</v>
      </c>
      <c r="AI526" s="31">
        <f t="shared" si="319"/>
        <v>-89.999999278534062</v>
      </c>
      <c r="AJ526" s="31">
        <f t="shared" si="320"/>
        <v>76.7544761696942</v>
      </c>
      <c r="AK526" s="31">
        <f t="shared" si="321"/>
        <v>89.991674720448216</v>
      </c>
      <c r="AL526" s="32">
        <f t="shared" si="322"/>
        <v>-46.384297133092296</v>
      </c>
      <c r="AM526" s="31">
        <f t="shared" si="323"/>
        <v>-89.725267878408772</v>
      </c>
      <c r="AN526" s="31">
        <f t="shared" si="324"/>
        <v>-35.517546569340787</v>
      </c>
      <c r="AO526" s="31">
        <f t="shared" si="325"/>
        <v>-89.733592436494618</v>
      </c>
      <c r="AP526" s="30">
        <f t="shared" si="341"/>
        <v>23.609121289162623</v>
      </c>
      <c r="AQ526" s="30">
        <f t="shared" si="342"/>
        <v>-27.95880017344075</v>
      </c>
      <c r="AR526" s="31">
        <f t="shared" si="326"/>
        <v>-37.758678267019619</v>
      </c>
      <c r="AS526" s="33">
        <f t="shared" si="327"/>
        <v>-180.57259352005366</v>
      </c>
      <c r="AT526" s="31">
        <f t="shared" si="328"/>
        <v>1.1973583905477067E-5</v>
      </c>
      <c r="AU526" s="31">
        <f t="shared" si="329"/>
        <v>9.5135467773270421E-2</v>
      </c>
      <c r="AV526" s="32">
        <f t="shared" si="330"/>
        <v>-1.9157759561725041E-8</v>
      </c>
      <c r="AW526" s="31">
        <f t="shared" si="331"/>
        <v>-3.8054222025421594E-3</v>
      </c>
      <c r="AX526" s="34">
        <f t="shared" si="332"/>
        <v>1.1954426145915342E-5</v>
      </c>
      <c r="AY526" s="35">
        <f t="shared" si="333"/>
        <v>9.1330045570728269E-2</v>
      </c>
      <c r="AZ526" s="10">
        <f t="shared" si="334"/>
        <v>-37.758666312593469</v>
      </c>
      <c r="BA526" s="10">
        <f t="shared" si="335"/>
        <v>-180.48126347448294</v>
      </c>
      <c r="BB526" s="10">
        <f t="shared" si="336"/>
        <v>-0.48126347448294382</v>
      </c>
      <c r="BC526" s="37"/>
      <c r="BD526" s="46">
        <f t="shared" si="337"/>
        <v>-38</v>
      </c>
      <c r="BE526" s="46">
        <f t="shared" si="338"/>
        <v>-180</v>
      </c>
      <c r="BF526" s="46">
        <f t="shared" si="339"/>
        <v>0</v>
      </c>
    </row>
    <row r="527" spans="22:58" x14ac:dyDescent="0.3">
      <c r="V527" s="29">
        <v>6.2300000000000697</v>
      </c>
      <c r="W527" s="38">
        <f t="shared" si="309"/>
        <v>16982436.524620201</v>
      </c>
      <c r="X527" s="30">
        <f t="shared" si="343"/>
        <v>2.6066753699001226</v>
      </c>
      <c r="Y527" s="31">
        <f t="shared" si="310"/>
        <v>-79.465580016269186</v>
      </c>
      <c r="Z527" s="31">
        <f t="shared" si="311"/>
        <v>-89.993906825268155</v>
      </c>
      <c r="AA527" s="31">
        <f t="shared" si="312"/>
        <v>45.160083320791564</v>
      </c>
      <c r="AB527" s="31">
        <f t="shared" si="313"/>
        <v>-89.683684355144834</v>
      </c>
      <c r="AC527" s="31">
        <f t="shared" si="314"/>
        <v>34.007280930283741</v>
      </c>
      <c r="AD527" s="31">
        <f t="shared" si="315"/>
        <v>88.857681112116268</v>
      </c>
      <c r="AE527" s="31">
        <f t="shared" si="316"/>
        <v>2.3084596047062362</v>
      </c>
      <c r="AF527" s="31">
        <f t="shared" si="317"/>
        <v>-90.819910068296736</v>
      </c>
      <c r="AG527" s="31">
        <f t="shared" si="340"/>
        <v>92.110410468749379</v>
      </c>
      <c r="AH527" s="31">
        <f t="shared" si="318"/>
        <v>-158.19813607469206</v>
      </c>
      <c r="AI527" s="31">
        <f t="shared" si="319"/>
        <v>-89.999999294956638</v>
      </c>
      <c r="AJ527" s="31">
        <f t="shared" si="320"/>
        <v>76.954476165567328</v>
      </c>
      <c r="AK527" s="31">
        <f t="shared" si="321"/>
        <v>89.991864226944571</v>
      </c>
      <c r="AL527" s="32">
        <f t="shared" si="322"/>
        <v>-46.584292639032121</v>
      </c>
      <c r="AM527" s="31">
        <f t="shared" si="323"/>
        <v>-89.731521452381827</v>
      </c>
      <c r="AN527" s="31">
        <f t="shared" si="324"/>
        <v>-35.717542079407472</v>
      </c>
      <c r="AO527" s="31">
        <f t="shared" si="325"/>
        <v>-89.739656520393893</v>
      </c>
      <c r="AP527" s="30">
        <f t="shared" si="341"/>
        <v>23.609121289162623</v>
      </c>
      <c r="AQ527" s="30">
        <f t="shared" si="342"/>
        <v>-27.95880017344075</v>
      </c>
      <c r="AR527" s="31">
        <f t="shared" si="326"/>
        <v>-37.758761358979363</v>
      </c>
      <c r="AS527" s="33">
        <f t="shared" si="327"/>
        <v>-180.55956658869064</v>
      </c>
      <c r="AT527" s="31">
        <f t="shared" si="328"/>
        <v>1.2537880715094338E-5</v>
      </c>
      <c r="AU527" s="31">
        <f t="shared" si="329"/>
        <v>9.7351453273311572E-2</v>
      </c>
      <c r="AV527" s="32">
        <f t="shared" si="330"/>
        <v>-2.0060638155492952E-8</v>
      </c>
      <c r="AW527" s="31">
        <f t="shared" si="331"/>
        <v>-3.8940618722611313E-3</v>
      </c>
      <c r="AX527" s="34">
        <f t="shared" si="332"/>
        <v>1.2517820076938846E-5</v>
      </c>
      <c r="AY527" s="35">
        <f t="shared" si="333"/>
        <v>9.3457391401050444E-2</v>
      </c>
      <c r="AZ527" s="10">
        <f t="shared" si="334"/>
        <v>-37.758748841159289</v>
      </c>
      <c r="BA527" s="10">
        <f t="shared" si="335"/>
        <v>-180.4661091972896</v>
      </c>
      <c r="BB527" s="10">
        <f t="shared" si="336"/>
        <v>-0.46610919728959743</v>
      </c>
      <c r="BC527" s="37"/>
      <c r="BD527" s="46">
        <f t="shared" si="337"/>
        <v>-38</v>
      </c>
      <c r="BE527" s="46">
        <f t="shared" si="338"/>
        <v>-180</v>
      </c>
      <c r="BF527" s="46">
        <f t="shared" si="339"/>
        <v>0</v>
      </c>
    </row>
    <row r="528" spans="22:58" x14ac:dyDescent="0.3">
      <c r="V528" s="29">
        <v>6.2400000000000704</v>
      </c>
      <c r="W528" s="36">
        <f t="shared" si="309"/>
        <v>17378008.287496608</v>
      </c>
      <c r="X528" s="30">
        <f t="shared" si="343"/>
        <v>2.6066753699001226</v>
      </c>
      <c r="Y528" s="31">
        <f t="shared" si="310"/>
        <v>-79.665580014058605</v>
      </c>
      <c r="Z528" s="31">
        <f t="shared" si="311"/>
        <v>-89.994045522857249</v>
      </c>
      <c r="AA528" s="31">
        <f t="shared" si="312"/>
        <v>45.360077363342526</v>
      </c>
      <c r="AB528" s="31">
        <f t="shared" si="313"/>
        <v>-89.690884436932933</v>
      </c>
      <c r="AC528" s="31">
        <f t="shared" si="314"/>
        <v>34.207203244032925</v>
      </c>
      <c r="AD528" s="31">
        <f t="shared" si="315"/>
        <v>88.883676808000729</v>
      </c>
      <c r="AE528" s="31">
        <f t="shared" si="316"/>
        <v>2.5083759632169631</v>
      </c>
      <c r="AF528" s="31">
        <f t="shared" si="317"/>
        <v>-90.801253151789439</v>
      </c>
      <c r="AG528" s="31">
        <f t="shared" si="340"/>
        <v>92.110410468749379</v>
      </c>
      <c r="AH528" s="31">
        <f t="shared" si="318"/>
        <v>-158.39813607469208</v>
      </c>
      <c r="AI528" s="31">
        <f t="shared" si="319"/>
        <v>-89.999999311005382</v>
      </c>
      <c r="AJ528" s="31">
        <f t="shared" si="320"/>
        <v>77.154476161626206</v>
      </c>
      <c r="AK528" s="31">
        <f t="shared" si="321"/>
        <v>89.992049419746564</v>
      </c>
      <c r="AL528" s="32">
        <f t="shared" si="322"/>
        <v>-46.784288347233655</v>
      </c>
      <c r="AM528" s="31">
        <f t="shared" si="323"/>
        <v>-89.737632683813317</v>
      </c>
      <c r="AN528" s="31">
        <f t="shared" si="324"/>
        <v>-35.917537791550146</v>
      </c>
      <c r="AO528" s="31">
        <f t="shared" si="325"/>
        <v>-89.745582575072135</v>
      </c>
      <c r="AP528" s="30">
        <f t="shared" si="341"/>
        <v>23.609121289162623</v>
      </c>
      <c r="AQ528" s="30">
        <f t="shared" si="342"/>
        <v>-27.95880017344075</v>
      </c>
      <c r="AR528" s="31">
        <f t="shared" si="326"/>
        <v>-37.75884071261131</v>
      </c>
      <c r="AS528" s="33">
        <f t="shared" si="327"/>
        <v>-180.54683572686156</v>
      </c>
      <c r="AT528" s="31">
        <f t="shared" si="328"/>
        <v>1.3128771934992255E-5</v>
      </c>
      <c r="AU528" s="31">
        <f t="shared" si="329"/>
        <v>9.9619055404944409E-2</v>
      </c>
      <c r="AV528" s="32">
        <f t="shared" si="330"/>
        <v>-2.100606673459171E-8</v>
      </c>
      <c r="AW528" s="31">
        <f t="shared" si="331"/>
        <v>-3.9847662251033438E-3</v>
      </c>
      <c r="AX528" s="34">
        <f t="shared" si="332"/>
        <v>1.3107765868257663E-5</v>
      </c>
      <c r="AY528" s="35">
        <f t="shared" si="333"/>
        <v>9.563428917984107E-2</v>
      </c>
      <c r="AZ528" s="10">
        <f t="shared" si="334"/>
        <v>-37.758827604845443</v>
      </c>
      <c r="BA528" s="10">
        <f t="shared" si="335"/>
        <v>-180.45120143768173</v>
      </c>
      <c r="BB528" s="10">
        <f t="shared" si="336"/>
        <v>-0.45120143768173193</v>
      </c>
      <c r="BC528" s="48"/>
      <c r="BD528" s="46">
        <f t="shared" si="337"/>
        <v>-38</v>
      </c>
      <c r="BE528" s="46">
        <f t="shared" si="338"/>
        <v>-180</v>
      </c>
      <c r="BF528" s="46">
        <f t="shared" si="339"/>
        <v>0</v>
      </c>
    </row>
    <row r="529" spans="22:58" x14ac:dyDescent="0.3">
      <c r="V529" s="29">
        <v>6.2500000000000702</v>
      </c>
      <c r="W529" s="38">
        <f t="shared" si="309"/>
        <v>17782794.100392114</v>
      </c>
      <c r="X529" s="30">
        <f t="shared" si="343"/>
        <v>2.6066753699001226</v>
      </c>
      <c r="Y529" s="31">
        <f t="shared" si="310"/>
        <v>-79.865580011947486</v>
      </c>
      <c r="Z529" s="31">
        <f t="shared" si="311"/>
        <v>-89.994181063303827</v>
      </c>
      <c r="AA529" s="31">
        <f t="shared" si="312"/>
        <v>45.560071674015205</v>
      </c>
      <c r="AB529" s="31">
        <f t="shared" si="313"/>
        <v>-89.697920634284074</v>
      </c>
      <c r="AC529" s="31">
        <f t="shared" si="314"/>
        <v>34.407129052942082</v>
      </c>
      <c r="AD529" s="31">
        <f t="shared" si="315"/>
        <v>88.909081213769966</v>
      </c>
      <c r="AE529" s="31">
        <f t="shared" si="316"/>
        <v>2.708296084909918</v>
      </c>
      <c r="AF529" s="31">
        <f t="shared" si="317"/>
        <v>-90.783020483817936</v>
      </c>
      <c r="AG529" s="31">
        <f t="shared" si="340"/>
        <v>92.110410468749379</v>
      </c>
      <c r="AH529" s="31">
        <f t="shared" si="318"/>
        <v>-158.59813607469206</v>
      </c>
      <c r="AI529" s="31">
        <f t="shared" si="319"/>
        <v>-89.999999326688808</v>
      </c>
      <c r="AJ529" s="31">
        <f t="shared" si="320"/>
        <v>77.35447615786245</v>
      </c>
      <c r="AK529" s="31">
        <f t="shared" si="321"/>
        <v>89.992230397045901</v>
      </c>
      <c r="AL529" s="32">
        <f t="shared" si="322"/>
        <v>-46.984284248593944</v>
      </c>
      <c r="AM529" s="31">
        <f t="shared" si="323"/>
        <v>-89.743604812402523</v>
      </c>
      <c r="AN529" s="31">
        <f t="shared" si="324"/>
        <v>-36.11753369667418</v>
      </c>
      <c r="AO529" s="31">
        <f t="shared" si="325"/>
        <v>-89.751373742045431</v>
      </c>
      <c r="AP529" s="30">
        <f t="shared" si="341"/>
        <v>23.609121289162623</v>
      </c>
      <c r="AQ529" s="30">
        <f t="shared" si="342"/>
        <v>-27.95880017344075</v>
      </c>
      <c r="AR529" s="31">
        <f t="shared" si="326"/>
        <v>-37.758916496042389</v>
      </c>
      <c r="AS529" s="33">
        <f t="shared" si="327"/>
        <v>-180.53439422586337</v>
      </c>
      <c r="AT529" s="31">
        <f t="shared" si="328"/>
        <v>1.3747510915383093E-5</v>
      </c>
      <c r="AU529" s="31">
        <f t="shared" si="329"/>
        <v>0.10193947645240264</v>
      </c>
      <c r="AV529" s="32">
        <f t="shared" si="330"/>
        <v>-2.1996051100170722E-8</v>
      </c>
      <c r="AW529" s="31">
        <f t="shared" si="331"/>
        <v>-4.0775833537154459E-3</v>
      </c>
      <c r="AX529" s="34">
        <f t="shared" si="332"/>
        <v>1.3725514864282922E-5</v>
      </c>
      <c r="AY529" s="35">
        <f t="shared" si="333"/>
        <v>9.7861893098687203E-2</v>
      </c>
      <c r="AZ529" s="10">
        <f t="shared" si="334"/>
        <v>-37.758902770527527</v>
      </c>
      <c r="BA529" s="10">
        <f t="shared" si="335"/>
        <v>-180.43653233276467</v>
      </c>
      <c r="BB529" s="10">
        <f t="shared" si="336"/>
        <v>-0.43653233276467063</v>
      </c>
      <c r="BC529" s="37"/>
      <c r="BD529" s="46">
        <f t="shared" si="337"/>
        <v>-38</v>
      </c>
      <c r="BE529" s="46">
        <f t="shared" si="338"/>
        <v>-180</v>
      </c>
      <c r="BF529" s="46">
        <f t="shared" si="339"/>
        <v>0</v>
      </c>
    </row>
    <row r="530" spans="22:58" x14ac:dyDescent="0.3">
      <c r="V530" s="29">
        <v>6.26000000000007</v>
      </c>
      <c r="W530" s="38">
        <f t="shared" si="309"/>
        <v>18197008.586102787</v>
      </c>
      <c r="X530" s="30">
        <f t="shared" si="343"/>
        <v>2.6066753699001226</v>
      </c>
      <c r="Y530" s="31">
        <f t="shared" si="310"/>
        <v>-80.065580009931381</v>
      </c>
      <c r="Z530" s="31">
        <f t="shared" si="311"/>
        <v>-89.994313518473234</v>
      </c>
      <c r="AA530" s="31">
        <f t="shared" si="312"/>
        <v>45.760066240742844</v>
      </c>
      <c r="AB530" s="31">
        <f t="shared" si="313"/>
        <v>-89.704796677033841</v>
      </c>
      <c r="AC530" s="31">
        <f t="shared" si="314"/>
        <v>34.607058199817239</v>
      </c>
      <c r="AD530" s="31">
        <f t="shared" si="315"/>
        <v>88.933907759198206</v>
      </c>
      <c r="AE530" s="31">
        <f t="shared" si="316"/>
        <v>2.9082198005288191</v>
      </c>
      <c r="AF530" s="31">
        <f t="shared" si="317"/>
        <v>-90.765202436308869</v>
      </c>
      <c r="AG530" s="31">
        <f t="shared" si="340"/>
        <v>92.110410468749379</v>
      </c>
      <c r="AH530" s="31">
        <f t="shared" si="318"/>
        <v>-158.79813607469208</v>
      </c>
      <c r="AI530" s="31">
        <f t="shared" si="319"/>
        <v>-89.999999342015258</v>
      </c>
      <c r="AJ530" s="31">
        <f t="shared" si="320"/>
        <v>77.554476154268087</v>
      </c>
      <c r="AK530" s="31">
        <f t="shared" si="321"/>
        <v>89.992407254799119</v>
      </c>
      <c r="AL530" s="32">
        <f t="shared" si="322"/>
        <v>-47.18428033441981</v>
      </c>
      <c r="AM530" s="31">
        <f t="shared" si="323"/>
        <v>-89.749441004131683</v>
      </c>
      <c r="AN530" s="31">
        <f t="shared" si="324"/>
        <v>-36.317529786094426</v>
      </c>
      <c r="AO530" s="31">
        <f t="shared" si="325"/>
        <v>-89.757033091347822</v>
      </c>
      <c r="AP530" s="30">
        <f t="shared" si="341"/>
        <v>23.609121289162623</v>
      </c>
      <c r="AQ530" s="30">
        <f t="shared" si="342"/>
        <v>-27.95880017344075</v>
      </c>
      <c r="AR530" s="31">
        <f t="shared" si="326"/>
        <v>-37.758988869843733</v>
      </c>
      <c r="AS530" s="33">
        <f t="shared" si="327"/>
        <v>-180.52223552765668</v>
      </c>
      <c r="AT530" s="31">
        <f t="shared" si="328"/>
        <v>1.4395410068892781E-5</v>
      </c>
      <c r="AU530" s="31">
        <f t="shared" si="329"/>
        <v>0.10431394670317605</v>
      </c>
      <c r="AV530" s="32">
        <f t="shared" si="330"/>
        <v>-2.3032693486127882E-8</v>
      </c>
      <c r="AW530" s="31">
        <f t="shared" si="331"/>
        <v>-4.1725624709656808E-3</v>
      </c>
      <c r="AX530" s="34">
        <f t="shared" si="332"/>
        <v>1.4372377375406652E-5</v>
      </c>
      <c r="AY530" s="35">
        <f t="shared" si="333"/>
        <v>0.10014138423221036</v>
      </c>
      <c r="AZ530" s="10">
        <f t="shared" si="334"/>
        <v>-37.758974497466355</v>
      </c>
      <c r="BA530" s="10">
        <f t="shared" si="335"/>
        <v>-180.42209414342446</v>
      </c>
      <c r="BB530" s="10">
        <f t="shared" si="336"/>
        <v>-0.42209414342445939</v>
      </c>
      <c r="BC530" s="37"/>
      <c r="BD530" s="46">
        <f t="shared" si="337"/>
        <v>-38</v>
      </c>
      <c r="BE530" s="46">
        <f t="shared" si="338"/>
        <v>-180</v>
      </c>
      <c r="BF530" s="46">
        <f t="shared" si="339"/>
        <v>0</v>
      </c>
    </row>
    <row r="531" spans="22:58" x14ac:dyDescent="0.3">
      <c r="V531" s="29">
        <v>6.2700000000000697</v>
      </c>
      <c r="W531" s="36">
        <f t="shared" si="309"/>
        <v>18620871.366631694</v>
      </c>
      <c r="X531" s="30">
        <f t="shared" si="343"/>
        <v>2.6066753699001226</v>
      </c>
      <c r="Y531" s="31">
        <f t="shared" si="310"/>
        <v>-80.26558000800604</v>
      </c>
      <c r="Z531" s="31">
        <f t="shared" si="311"/>
        <v>-89.994442958594959</v>
      </c>
      <c r="AA531" s="31">
        <f t="shared" si="312"/>
        <v>45.960061052001677</v>
      </c>
      <c r="AB531" s="31">
        <f t="shared" si="313"/>
        <v>-89.711516210158408</v>
      </c>
      <c r="AC531" s="31">
        <f t="shared" si="314"/>
        <v>34.806990534529227</v>
      </c>
      <c r="AD531" s="31">
        <f t="shared" si="315"/>
        <v>88.958169570336949</v>
      </c>
      <c r="AE531" s="31">
        <f t="shared" si="316"/>
        <v>3.1081469484249808</v>
      </c>
      <c r="AF531" s="31">
        <f t="shared" si="317"/>
        <v>-90.747789598416418</v>
      </c>
      <c r="AG531" s="31">
        <f t="shared" si="340"/>
        <v>92.110410468749379</v>
      </c>
      <c r="AH531" s="31">
        <f t="shared" si="318"/>
        <v>-158.99813607469207</v>
      </c>
      <c r="AI531" s="31">
        <f t="shared" si="319"/>
        <v>-89.999999356992817</v>
      </c>
      <c r="AJ531" s="31">
        <f t="shared" si="320"/>
        <v>77.754476150835515</v>
      </c>
      <c r="AK531" s="31">
        <f t="shared" si="321"/>
        <v>89.992580086778503</v>
      </c>
      <c r="AL531" s="32">
        <f t="shared" si="322"/>
        <v>-47.384276596409251</v>
      </c>
      <c r="AM531" s="31">
        <f t="shared" si="323"/>
        <v>-89.75514435294221</v>
      </c>
      <c r="AN531" s="31">
        <f t="shared" si="324"/>
        <v>-36.517526051516427</v>
      </c>
      <c r="AO531" s="31">
        <f t="shared" si="325"/>
        <v>-89.762563623156524</v>
      </c>
      <c r="AP531" s="30">
        <f t="shared" si="341"/>
        <v>23.609121289162623</v>
      </c>
      <c r="AQ531" s="30">
        <f t="shared" si="342"/>
        <v>-27.95880017344075</v>
      </c>
      <c r="AR531" s="31">
        <f t="shared" si="326"/>
        <v>-37.759057987369573</v>
      </c>
      <c r="AS531" s="33">
        <f t="shared" si="327"/>
        <v>-180.51035322157293</v>
      </c>
      <c r="AT531" s="31">
        <f t="shared" si="328"/>
        <v>1.5073843667041567E-5</v>
      </c>
      <c r="AU531" s="31">
        <f t="shared" si="329"/>
        <v>0.10674372510017791</v>
      </c>
      <c r="AV531" s="32">
        <f t="shared" si="330"/>
        <v>-2.4118190630454804E-8</v>
      </c>
      <c r="AW531" s="31">
        <f t="shared" si="331"/>
        <v>-4.2697539360371144E-3</v>
      </c>
      <c r="AX531" s="34">
        <f t="shared" si="332"/>
        <v>1.5049725476411112E-5</v>
      </c>
      <c r="AY531" s="35">
        <f t="shared" si="333"/>
        <v>0.1024739711641408</v>
      </c>
      <c r="AZ531" s="10">
        <f t="shared" si="334"/>
        <v>-37.759042937644097</v>
      </c>
      <c r="BA531" s="10">
        <f t="shared" si="335"/>
        <v>-180.4078792504088</v>
      </c>
      <c r="BB531" s="10">
        <f t="shared" si="336"/>
        <v>-0.40787925040879713</v>
      </c>
      <c r="BC531" s="48"/>
      <c r="BD531" s="46">
        <f t="shared" si="337"/>
        <v>-38</v>
      </c>
      <c r="BE531" s="46">
        <f t="shared" si="338"/>
        <v>-180</v>
      </c>
      <c r="BF531" s="46">
        <f t="shared" si="339"/>
        <v>0</v>
      </c>
    </row>
    <row r="532" spans="22:58" x14ac:dyDescent="0.3">
      <c r="V532" s="29">
        <v>6.2800000000000704</v>
      </c>
      <c r="W532" s="38">
        <f t="shared" si="309"/>
        <v>19054607.179635592</v>
      </c>
      <c r="X532" s="30">
        <f t="shared" si="343"/>
        <v>2.6066753699001226</v>
      </c>
      <c r="Y532" s="31">
        <f t="shared" si="310"/>
        <v>-80.465580006167343</v>
      </c>
      <c r="Z532" s="31">
        <f t="shared" si="311"/>
        <v>-89.994569452299828</v>
      </c>
      <c r="AA532" s="31">
        <f t="shared" si="312"/>
        <v>46.160056096786562</v>
      </c>
      <c r="AB532" s="31">
        <f t="shared" si="313"/>
        <v>-89.718082795703396</v>
      </c>
      <c r="AC532" s="31">
        <f t="shared" si="314"/>
        <v>35.006925913696691</v>
      </c>
      <c r="AD532" s="31">
        <f t="shared" si="315"/>
        <v>88.981879476296839</v>
      </c>
      <c r="AE532" s="31">
        <f t="shared" si="316"/>
        <v>3.3080773742160261</v>
      </c>
      <c r="AF532" s="31">
        <f t="shared" si="317"/>
        <v>-90.730772771706384</v>
      </c>
      <c r="AG532" s="31">
        <f t="shared" si="340"/>
        <v>92.110410468749379</v>
      </c>
      <c r="AH532" s="31">
        <f t="shared" si="318"/>
        <v>-159.19813607469209</v>
      </c>
      <c r="AI532" s="31">
        <f t="shared" si="319"/>
        <v>-89.999999371629443</v>
      </c>
      <c r="AJ532" s="31">
        <f t="shared" si="320"/>
        <v>77.954476147557429</v>
      </c>
      <c r="AK532" s="31">
        <f t="shared" si="321"/>
        <v>89.992748984621869</v>
      </c>
      <c r="AL532" s="32">
        <f t="shared" si="322"/>
        <v>-47.58427302663388</v>
      </c>
      <c r="AM532" s="31">
        <f t="shared" si="323"/>
        <v>-89.760717882372759</v>
      </c>
      <c r="AN532" s="31">
        <f t="shared" si="324"/>
        <v>-36.71752248501916</v>
      </c>
      <c r="AO532" s="31">
        <f t="shared" si="325"/>
        <v>-89.767968269380333</v>
      </c>
      <c r="AP532" s="30">
        <f t="shared" si="341"/>
        <v>23.609121289162623</v>
      </c>
      <c r="AQ532" s="30">
        <f t="shared" si="342"/>
        <v>-27.95880017344075</v>
      </c>
      <c r="AR532" s="31">
        <f t="shared" si="326"/>
        <v>-37.759123995081261</v>
      </c>
      <c r="AS532" s="33">
        <f t="shared" si="327"/>
        <v>-180.4987410410867</v>
      </c>
      <c r="AT532" s="31">
        <f t="shared" si="328"/>
        <v>1.5784250742794065E-5</v>
      </c>
      <c r="AU532" s="31">
        <f t="shared" si="329"/>
        <v>0.1092300999090985</v>
      </c>
      <c r="AV532" s="32">
        <f t="shared" si="330"/>
        <v>-2.525484727582157E-8</v>
      </c>
      <c r="AW532" s="31">
        <f t="shared" si="331"/>
        <v>-4.3692092811287763E-3</v>
      </c>
      <c r="AX532" s="34">
        <f t="shared" si="332"/>
        <v>1.5758995895518244E-5</v>
      </c>
      <c r="AY532" s="35">
        <f t="shared" si="333"/>
        <v>0.10486089062796973</v>
      </c>
      <c r="AZ532" s="10">
        <f t="shared" si="334"/>
        <v>-37.759108236085368</v>
      </c>
      <c r="BA532" s="10">
        <f t="shared" si="335"/>
        <v>-180.39388015045873</v>
      </c>
      <c r="BB532" s="10">
        <f t="shared" si="336"/>
        <v>-0.39388015045872748</v>
      </c>
      <c r="BC532" s="37"/>
      <c r="BD532" s="46">
        <f t="shared" si="337"/>
        <v>-38</v>
      </c>
      <c r="BE532" s="46">
        <f t="shared" si="338"/>
        <v>-180</v>
      </c>
      <c r="BF532" s="46">
        <f t="shared" si="339"/>
        <v>0</v>
      </c>
    </row>
    <row r="533" spans="22:58" x14ac:dyDescent="0.3">
      <c r="V533" s="29">
        <v>6.2900000000000702</v>
      </c>
      <c r="W533" s="38">
        <f t="shared" si="309"/>
        <v>19498445.997583646</v>
      </c>
      <c r="X533" s="30">
        <f t="shared" si="343"/>
        <v>2.6066753699001226</v>
      </c>
      <c r="Y533" s="31">
        <f t="shared" si="310"/>
        <v>-80.66558000441141</v>
      </c>
      <c r="Z533" s="31">
        <f t="shared" si="311"/>
        <v>-89.994693066656495</v>
      </c>
      <c r="AA533" s="31">
        <f t="shared" si="312"/>
        <v>46.360051364587576</v>
      </c>
      <c r="AB533" s="31">
        <f t="shared" si="313"/>
        <v>-89.724499914668968</v>
      </c>
      <c r="AC533" s="31">
        <f t="shared" si="314"/>
        <v>35.206864200383109</v>
      </c>
      <c r="AD533" s="31">
        <f t="shared" si="315"/>
        <v>89.005050015883853</v>
      </c>
      <c r="AE533" s="31">
        <f t="shared" si="316"/>
        <v>3.5080109304593918</v>
      </c>
      <c r="AF533" s="31">
        <f t="shared" si="317"/>
        <v>-90.714142965441624</v>
      </c>
      <c r="AG533" s="31">
        <f t="shared" si="340"/>
        <v>92.110410468749379</v>
      </c>
      <c r="AH533" s="31">
        <f t="shared" si="318"/>
        <v>-159.39813607469208</v>
      </c>
      <c r="AI533" s="31">
        <f t="shared" si="319"/>
        <v>-89.999999385932909</v>
      </c>
      <c r="AJ533" s="31">
        <f t="shared" si="320"/>
        <v>78.15447614442688</v>
      </c>
      <c r="AK533" s="31">
        <f t="shared" si="321"/>
        <v>89.992914037881064</v>
      </c>
      <c r="AL533" s="32">
        <f t="shared" si="322"/>
        <v>-47.784269617522114</v>
      </c>
      <c r="AM533" s="31">
        <f t="shared" si="323"/>
        <v>-89.766164547160244</v>
      </c>
      <c r="AN533" s="31">
        <f t="shared" si="324"/>
        <v>-36.91751907903793</v>
      </c>
      <c r="AO533" s="31">
        <f t="shared" si="325"/>
        <v>-89.773249895212089</v>
      </c>
      <c r="AP533" s="30">
        <f t="shared" si="341"/>
        <v>23.609121289162623</v>
      </c>
      <c r="AQ533" s="30">
        <f t="shared" si="342"/>
        <v>-27.95880017344075</v>
      </c>
      <c r="AR533" s="31">
        <f t="shared" si="326"/>
        <v>-37.759187032856666</v>
      </c>
      <c r="AS533" s="33">
        <f t="shared" si="327"/>
        <v>-180.4873928606537</v>
      </c>
      <c r="AT533" s="31">
        <f t="shared" si="328"/>
        <v>1.6528138145465734E-5</v>
      </c>
      <c r="AU533" s="31">
        <f t="shared" si="329"/>
        <v>0.11177438940129268</v>
      </c>
      <c r="AV533" s="32">
        <f t="shared" si="330"/>
        <v>-2.6445070383612102E-8</v>
      </c>
      <c r="AW533" s="31">
        <f t="shared" si="331"/>
        <v>-4.4709812387786702E-3</v>
      </c>
      <c r="AX533" s="34">
        <f t="shared" si="332"/>
        <v>1.6501693075082121E-5</v>
      </c>
      <c r="AY533" s="35">
        <f t="shared" si="333"/>
        <v>0.10730340816251401</v>
      </c>
      <c r="AZ533" s="10">
        <f t="shared" si="334"/>
        <v>-37.759170531163591</v>
      </c>
      <c r="BA533" s="10">
        <f t="shared" si="335"/>
        <v>-180.38008945249118</v>
      </c>
      <c r="BB533" s="10">
        <f t="shared" si="336"/>
        <v>-0.38008945249117687</v>
      </c>
      <c r="BC533" s="37"/>
      <c r="BD533" s="46">
        <f t="shared" si="337"/>
        <v>-38</v>
      </c>
      <c r="BE533" s="46">
        <f t="shared" si="338"/>
        <v>-180</v>
      </c>
      <c r="BF533" s="46">
        <f t="shared" si="339"/>
        <v>0</v>
      </c>
    </row>
    <row r="534" spans="22:58" x14ac:dyDescent="0.3">
      <c r="V534" s="29">
        <v>6.30000000000007</v>
      </c>
      <c r="W534" s="36">
        <f t="shared" si="309"/>
        <v>19952623.149692025</v>
      </c>
      <c r="X534" s="30">
        <f t="shared" si="343"/>
        <v>2.6066753699001226</v>
      </c>
      <c r="Y534" s="31">
        <f t="shared" si="310"/>
        <v>-80.865580002734475</v>
      </c>
      <c r="Z534" s="31">
        <f t="shared" si="311"/>
        <v>-89.994813867206929</v>
      </c>
      <c r="AA534" s="31">
        <f t="shared" si="312"/>
        <v>46.560046845367793</v>
      </c>
      <c r="AB534" s="31">
        <f t="shared" si="313"/>
        <v>-89.73077096885217</v>
      </c>
      <c r="AC534" s="31">
        <f t="shared" si="314"/>
        <v>35.406805263807513</v>
      </c>
      <c r="AD534" s="31">
        <f t="shared" si="315"/>
        <v>89.027693444092719</v>
      </c>
      <c r="AE534" s="31">
        <f t="shared" si="316"/>
        <v>3.7079474763409479</v>
      </c>
      <c r="AF534" s="31">
        <f t="shared" si="317"/>
        <v>-90.697891391966394</v>
      </c>
      <c r="AG534" s="31">
        <f t="shared" si="340"/>
        <v>92.110410468749379</v>
      </c>
      <c r="AH534" s="31">
        <f t="shared" si="318"/>
        <v>-159.59813607469206</v>
      </c>
      <c r="AI534" s="31">
        <f t="shared" si="319"/>
        <v>-89.999999399910777</v>
      </c>
      <c r="AJ534" s="31">
        <f t="shared" si="320"/>
        <v>78.354476141437203</v>
      </c>
      <c r="AK534" s="31">
        <f t="shared" si="321"/>
        <v>89.993075334069502</v>
      </c>
      <c r="AL534" s="32">
        <f t="shared" si="322"/>
        <v>-47.98426636184314</v>
      </c>
      <c r="AM534" s="31">
        <f t="shared" si="323"/>
        <v>-89.771487234804468</v>
      </c>
      <c r="AN534" s="31">
        <f t="shared" si="324"/>
        <v>-37.117515826348622</v>
      </c>
      <c r="AO534" s="31">
        <f t="shared" si="325"/>
        <v>-89.778411300645743</v>
      </c>
      <c r="AP534" s="30">
        <f t="shared" si="341"/>
        <v>23.609121289162623</v>
      </c>
      <c r="AQ534" s="30">
        <f t="shared" si="342"/>
        <v>-27.95880017344075</v>
      </c>
      <c r="AR534" s="31">
        <f t="shared" si="326"/>
        <v>-37.759247234285802</v>
      </c>
      <c r="AS534" s="33">
        <f t="shared" si="327"/>
        <v>-180.47630269261214</v>
      </c>
      <c r="AT534" s="31">
        <f t="shared" si="328"/>
        <v>1.7307083747985064E-5</v>
      </c>
      <c r="AU534" s="31">
        <f t="shared" si="329"/>
        <v>0.11437794255256682</v>
      </c>
      <c r="AV534" s="32">
        <f t="shared" si="330"/>
        <v>-2.769138842047379E-8</v>
      </c>
      <c r="AW534" s="31">
        <f t="shared" si="331"/>
        <v>-4.5751237698232802E-3</v>
      </c>
      <c r="AX534" s="34">
        <f t="shared" si="332"/>
        <v>1.7279392359564589E-5</v>
      </c>
      <c r="AY534" s="35">
        <f t="shared" si="333"/>
        <v>0.10980281878274355</v>
      </c>
      <c r="AZ534" s="10">
        <f t="shared" si="334"/>
        <v>-37.759229954893442</v>
      </c>
      <c r="BA534" s="10">
        <f t="shared" si="335"/>
        <v>-180.36649987382938</v>
      </c>
      <c r="BB534" s="10">
        <f t="shared" si="336"/>
        <v>-0.3664998738293832</v>
      </c>
      <c r="BC534" s="48"/>
      <c r="BD534" s="46">
        <f t="shared" si="337"/>
        <v>-38</v>
      </c>
      <c r="BE534" s="46">
        <f t="shared" si="338"/>
        <v>-180</v>
      </c>
      <c r="BF534" s="46">
        <f t="shared" si="339"/>
        <v>0</v>
      </c>
    </row>
    <row r="535" spans="22:58" x14ac:dyDescent="0.3">
      <c r="V535" s="29">
        <v>6.3100000000000698</v>
      </c>
      <c r="W535" s="38">
        <f t="shared" si="309"/>
        <v>20417379.446698599</v>
      </c>
      <c r="X535" s="30">
        <f t="shared" si="343"/>
        <v>2.6066753699001226</v>
      </c>
      <c r="Y535" s="31">
        <f t="shared" si="310"/>
        <v>-81.065580001133043</v>
      </c>
      <c r="Z535" s="31">
        <f t="shared" si="311"/>
        <v>-89.994931918001157</v>
      </c>
      <c r="AA535" s="31">
        <f t="shared" si="312"/>
        <v>46.760042529542041</v>
      </c>
      <c r="AB535" s="31">
        <f t="shared" si="313"/>
        <v>-89.736899282647627</v>
      </c>
      <c r="AC535" s="31">
        <f t="shared" si="314"/>
        <v>35.606748979068165</v>
      </c>
      <c r="AD535" s="31">
        <f t="shared" si="315"/>
        <v>89.049821738460025</v>
      </c>
      <c r="AE535" s="31">
        <f t="shared" si="316"/>
        <v>3.9078868773772797</v>
      </c>
      <c r="AF535" s="31">
        <f t="shared" si="317"/>
        <v>-90.682009462188773</v>
      </c>
      <c r="AG535" s="31">
        <f t="shared" si="340"/>
        <v>92.110410468749379</v>
      </c>
      <c r="AH535" s="31">
        <f t="shared" si="318"/>
        <v>-159.79813607469208</v>
      </c>
      <c r="AI535" s="31">
        <f t="shared" si="319"/>
        <v>-89.999999413570478</v>
      </c>
      <c r="AJ535" s="31">
        <f t="shared" si="320"/>
        <v>78.554476138582118</v>
      </c>
      <c r="AK535" s="31">
        <f t="shared" si="321"/>
        <v>89.99323295870856</v>
      </c>
      <c r="AL535" s="32">
        <f t="shared" si="322"/>
        <v>-48.184263252691593</v>
      </c>
      <c r="AM535" s="31">
        <f t="shared" si="323"/>
        <v>-89.776688767097127</v>
      </c>
      <c r="AN535" s="31">
        <f t="shared" si="324"/>
        <v>-37.317512720052179</v>
      </c>
      <c r="AO535" s="31">
        <f t="shared" si="325"/>
        <v>-89.783455221959045</v>
      </c>
      <c r="AP535" s="30">
        <f t="shared" si="341"/>
        <v>23.609121289162623</v>
      </c>
      <c r="AQ535" s="30">
        <f t="shared" si="342"/>
        <v>-27.95880017344075</v>
      </c>
      <c r="AR535" s="31">
        <f t="shared" si="326"/>
        <v>-37.759304726953026</v>
      </c>
      <c r="AS535" s="33">
        <f t="shared" si="327"/>
        <v>-180.46546468414783</v>
      </c>
      <c r="AT535" s="31">
        <f t="shared" si="328"/>
        <v>1.8122739773723684E-5</v>
      </c>
      <c r="AU535" s="31">
        <f t="shared" si="329"/>
        <v>0.11704213975823211</v>
      </c>
      <c r="AV535" s="32">
        <f t="shared" si="330"/>
        <v>-2.8996443643697959E-8</v>
      </c>
      <c r="AW535" s="31">
        <f t="shared" si="331"/>
        <v>-4.6816920920083188E-3</v>
      </c>
      <c r="AX535" s="34">
        <f t="shared" si="332"/>
        <v>1.8093743330079985E-5</v>
      </c>
      <c r="AY535" s="35">
        <f t="shared" si="333"/>
        <v>0.11236044766622379</v>
      </c>
      <c r="AZ535" s="10">
        <f t="shared" si="334"/>
        <v>-37.759286633209697</v>
      </c>
      <c r="BA535" s="10">
        <f t="shared" si="335"/>
        <v>-180.35310423648161</v>
      </c>
      <c r="BB535" s="10">
        <f t="shared" si="336"/>
        <v>-0.35310423648161304</v>
      </c>
      <c r="BC535" s="37"/>
      <c r="BD535" s="46">
        <f t="shared" si="337"/>
        <v>-38</v>
      </c>
      <c r="BE535" s="46">
        <f t="shared" si="338"/>
        <v>-180</v>
      </c>
      <c r="BF535" s="46">
        <f t="shared" si="339"/>
        <v>0</v>
      </c>
    </row>
    <row r="536" spans="22:58" x14ac:dyDescent="0.3">
      <c r="V536" s="29">
        <v>6.3200000000000696</v>
      </c>
      <c r="W536" s="38">
        <f t="shared" si="309"/>
        <v>20892961.308543772</v>
      </c>
      <c r="X536" s="30">
        <f t="shared" si="343"/>
        <v>2.6066753699001226</v>
      </c>
      <c r="Y536" s="31">
        <f t="shared" si="310"/>
        <v>-81.265579999603673</v>
      </c>
      <c r="Z536" s="31">
        <f t="shared" si="311"/>
        <v>-89.995047281631301</v>
      </c>
      <c r="AA536" s="31">
        <f t="shared" si="312"/>
        <v>46.960038407956432</v>
      </c>
      <c r="AB536" s="31">
        <f t="shared" si="313"/>
        <v>-89.742888104807221</v>
      </c>
      <c r="AC536" s="31">
        <f t="shared" si="314"/>
        <v>35.806695226878425</v>
      </c>
      <c r="AD536" s="31">
        <f t="shared" si="315"/>
        <v>89.071446605280087</v>
      </c>
      <c r="AE536" s="31">
        <f t="shared" si="316"/>
        <v>4.1078290051313004</v>
      </c>
      <c r="AF536" s="31">
        <f t="shared" si="317"/>
        <v>-90.666488781158435</v>
      </c>
      <c r="AG536" s="31">
        <f t="shared" si="340"/>
        <v>92.110410468749379</v>
      </c>
      <c r="AH536" s="31">
        <f t="shared" si="318"/>
        <v>-159.99813607469207</v>
      </c>
      <c r="AI536" s="31">
        <f t="shared" si="319"/>
        <v>-89.999999426919246</v>
      </c>
      <c r="AJ536" s="31">
        <f t="shared" si="320"/>
        <v>78.754476135855512</v>
      </c>
      <c r="AK536" s="31">
        <f t="shared" si="321"/>
        <v>89.993386995372873</v>
      </c>
      <c r="AL536" s="32">
        <f t="shared" si="322"/>
        <v>-48.384260283472841</v>
      </c>
      <c r="AM536" s="31">
        <f t="shared" si="323"/>
        <v>-89.781771901616395</v>
      </c>
      <c r="AN536" s="31">
        <f t="shared" si="324"/>
        <v>-37.51750975356002</v>
      </c>
      <c r="AO536" s="31">
        <f t="shared" si="325"/>
        <v>-89.788384333162767</v>
      </c>
      <c r="AP536" s="30">
        <f t="shared" si="341"/>
        <v>23.609121289162623</v>
      </c>
      <c r="AQ536" s="30">
        <f t="shared" si="342"/>
        <v>-27.95880017344075</v>
      </c>
      <c r="AR536" s="31">
        <f t="shared" si="326"/>
        <v>-37.759359632706847</v>
      </c>
      <c r="AS536" s="33">
        <f t="shared" si="327"/>
        <v>-180.4548731143212</v>
      </c>
      <c r="AT536" s="31">
        <f t="shared" si="328"/>
        <v>1.897683632003953E-5</v>
      </c>
      <c r="AU536" s="31">
        <f t="shared" si="329"/>
        <v>0.11976839356480171</v>
      </c>
      <c r="AV536" s="32">
        <f t="shared" si="330"/>
        <v>-3.0363003673149765E-8</v>
      </c>
      <c r="AW536" s="31">
        <f t="shared" si="331"/>
        <v>-4.7907427092658472E-3</v>
      </c>
      <c r="AX536" s="34">
        <f t="shared" si="332"/>
        <v>1.8946473316366381E-5</v>
      </c>
      <c r="AY536" s="35">
        <f t="shared" si="333"/>
        <v>0.11497765085553587</v>
      </c>
      <c r="AZ536" s="10">
        <f t="shared" si="334"/>
        <v>-37.759340686233529</v>
      </c>
      <c r="BA536" s="10">
        <f t="shared" si="335"/>
        <v>-180.33989546346567</v>
      </c>
      <c r="BB536" s="10">
        <f t="shared" si="336"/>
        <v>-0.33989546346566613</v>
      </c>
      <c r="BC536" s="37"/>
      <c r="BD536" s="46">
        <f t="shared" si="337"/>
        <v>-38</v>
      </c>
      <c r="BE536" s="46">
        <f t="shared" si="338"/>
        <v>-180</v>
      </c>
      <c r="BF536" s="46">
        <f t="shared" si="339"/>
        <v>0</v>
      </c>
    </row>
    <row r="537" spans="22:58" x14ac:dyDescent="0.3">
      <c r="V537" s="29">
        <v>6.3300000000000702</v>
      </c>
      <c r="W537" s="36">
        <f t="shared" si="309"/>
        <v>21379620.895025812</v>
      </c>
      <c r="X537" s="30">
        <f t="shared" si="343"/>
        <v>2.6066753699001226</v>
      </c>
      <c r="Y537" s="31">
        <f t="shared" si="310"/>
        <v>-81.46557999814317</v>
      </c>
      <c r="Z537" s="31">
        <f t="shared" si="311"/>
        <v>-89.995160019264659</v>
      </c>
      <c r="AA537" s="31">
        <f t="shared" si="312"/>
        <v>47.160034471869103</v>
      </c>
      <c r="AB537" s="31">
        <f t="shared" si="313"/>
        <v>-89.748740610160013</v>
      </c>
      <c r="AC537" s="31">
        <f t="shared" si="314"/>
        <v>36.006643893314696</v>
      </c>
      <c r="AD537" s="31">
        <f t="shared" si="315"/>
        <v>89.092579485685718</v>
      </c>
      <c r="AE537" s="31">
        <f t="shared" si="316"/>
        <v>4.3077737369407458</v>
      </c>
      <c r="AF537" s="31">
        <f t="shared" si="317"/>
        <v>-90.651321143738954</v>
      </c>
      <c r="AG537" s="31">
        <f t="shared" si="340"/>
        <v>92.110410468749379</v>
      </c>
      <c r="AH537" s="31">
        <f t="shared" si="318"/>
        <v>-160.19813607469206</v>
      </c>
      <c r="AI537" s="31">
        <f t="shared" si="319"/>
        <v>-89.999999439964157</v>
      </c>
      <c r="AJ537" s="31">
        <f t="shared" si="320"/>
        <v>78.95447613325166</v>
      </c>
      <c r="AK537" s="31">
        <f t="shared" si="321"/>
        <v>89.993537525734723</v>
      </c>
      <c r="AL537" s="32">
        <f t="shared" si="322"/>
        <v>-48.584257447889065</v>
      </c>
      <c r="AM537" s="31">
        <f t="shared" si="323"/>
        <v>-89.786739333187185</v>
      </c>
      <c r="AN537" s="31">
        <f t="shared" si="324"/>
        <v>-37.717506920580085</v>
      </c>
      <c r="AO537" s="31">
        <f t="shared" si="325"/>
        <v>-89.793201247416619</v>
      </c>
      <c r="AP537" s="30">
        <f t="shared" si="341"/>
        <v>23.609121289162623</v>
      </c>
      <c r="AQ537" s="30">
        <f t="shared" si="342"/>
        <v>-27.95880017344075</v>
      </c>
      <c r="AR537" s="31">
        <f t="shared" si="326"/>
        <v>-37.759412067917467</v>
      </c>
      <c r="AS537" s="33">
        <f t="shared" si="327"/>
        <v>-180.44452239115557</v>
      </c>
      <c r="AT537" s="31">
        <f t="shared" si="328"/>
        <v>1.9871185014886773E-5</v>
      </c>
      <c r="AU537" s="31">
        <f t="shared" si="329"/>
        <v>0.12255814941872284</v>
      </c>
      <c r="AV537" s="32">
        <f t="shared" si="330"/>
        <v>-3.1793969205888246E-8</v>
      </c>
      <c r="AW537" s="31">
        <f t="shared" si="331"/>
        <v>-4.9023334416734374E-3</v>
      </c>
      <c r="AX537" s="34">
        <f t="shared" si="332"/>
        <v>1.9839391045680884E-5</v>
      </c>
      <c r="AY537" s="35">
        <f t="shared" si="333"/>
        <v>0.1176558159770494</v>
      </c>
      <c r="AZ537" s="10">
        <f t="shared" si="334"/>
        <v>-37.759392228526423</v>
      </c>
      <c r="BA537" s="10">
        <f t="shared" si="335"/>
        <v>-180.32686657517851</v>
      </c>
      <c r="BB537" s="10">
        <f t="shared" si="336"/>
        <v>-0.32686657517851359</v>
      </c>
      <c r="BC537" s="48"/>
      <c r="BD537" s="46">
        <f t="shared" si="337"/>
        <v>-38</v>
      </c>
      <c r="BE537" s="46">
        <f t="shared" si="338"/>
        <v>-180</v>
      </c>
      <c r="BF537" s="46">
        <f t="shared" si="339"/>
        <v>0</v>
      </c>
    </row>
    <row r="538" spans="22:58" x14ac:dyDescent="0.3">
      <c r="V538" s="29">
        <v>6.34000000000007</v>
      </c>
      <c r="W538" s="38">
        <f t="shared" si="309"/>
        <v>21877616.239499096</v>
      </c>
      <c r="X538" s="30">
        <f t="shared" si="343"/>
        <v>2.6066753699001226</v>
      </c>
      <c r="Y538" s="31">
        <f t="shared" si="310"/>
        <v>-81.665579996748363</v>
      </c>
      <c r="Z538" s="31">
        <f t="shared" si="311"/>
        <v>-89.995270190676209</v>
      </c>
      <c r="AA538" s="31">
        <f t="shared" si="312"/>
        <v>47.36003071293154</v>
      </c>
      <c r="AB538" s="31">
        <f t="shared" si="313"/>
        <v>-89.754459901292989</v>
      </c>
      <c r="AC538" s="31">
        <f t="shared" si="314"/>
        <v>36.206594869575497</v>
      </c>
      <c r="AD538" s="31">
        <f t="shared" si="315"/>
        <v>89.113231561597019</v>
      </c>
      <c r="AE538" s="31">
        <f t="shared" si="316"/>
        <v>4.5077209556587903</v>
      </c>
      <c r="AF538" s="31">
        <f t="shared" si="317"/>
        <v>-90.636498530372165</v>
      </c>
      <c r="AG538" s="31">
        <f t="shared" si="340"/>
        <v>92.110410468749379</v>
      </c>
      <c r="AH538" s="31">
        <f t="shared" si="318"/>
        <v>-160.39813607469205</v>
      </c>
      <c r="AI538" s="31">
        <f t="shared" si="319"/>
        <v>-89.999999452712117</v>
      </c>
      <c r="AJ538" s="31">
        <f t="shared" si="320"/>
        <v>79.154476130764962</v>
      </c>
      <c r="AK538" s="31">
        <f t="shared" si="321"/>
        <v>89.993684629607301</v>
      </c>
      <c r="AL538" s="32">
        <f t="shared" si="322"/>
        <v>-48.784254739925849</v>
      </c>
      <c r="AM538" s="31">
        <f t="shared" si="323"/>
        <v>-89.79159369530862</v>
      </c>
      <c r="AN538" s="31">
        <f t="shared" si="324"/>
        <v>-37.917504215103556</v>
      </c>
      <c r="AO538" s="31">
        <f t="shared" si="325"/>
        <v>-89.797908518413436</v>
      </c>
      <c r="AP538" s="30">
        <f t="shared" si="341"/>
        <v>23.609121289162623</v>
      </c>
      <c r="AQ538" s="30">
        <f t="shared" si="342"/>
        <v>-27.95880017344075</v>
      </c>
      <c r="AR538" s="31">
        <f t="shared" si="326"/>
        <v>-37.759462143722892</v>
      </c>
      <c r="AS538" s="33">
        <f t="shared" si="327"/>
        <v>-180.4344070487856</v>
      </c>
      <c r="AT538" s="31">
        <f t="shared" si="328"/>
        <v>2.080768287013688E-5</v>
      </c>
      <c r="AU538" s="31">
        <f t="shared" si="329"/>
        <v>0.12541288643253456</v>
      </c>
      <c r="AV538" s="32">
        <f t="shared" si="330"/>
        <v>-3.3292372087511689E-8</v>
      </c>
      <c r="AW538" s="31">
        <f t="shared" si="331"/>
        <v>-5.0165234561110848E-3</v>
      </c>
      <c r="AX538" s="34">
        <f t="shared" si="332"/>
        <v>2.0774390498049367E-5</v>
      </c>
      <c r="AY538" s="35">
        <f t="shared" si="333"/>
        <v>0.12039636297642348</v>
      </c>
      <c r="AZ538" s="10">
        <f t="shared" si="334"/>
        <v>-37.759441369332393</v>
      </c>
      <c r="BA538" s="10">
        <f t="shared" si="335"/>
        <v>-180.31401068580917</v>
      </c>
      <c r="BB538" s="10">
        <f t="shared" si="336"/>
        <v>-0.31401068580916558</v>
      </c>
      <c r="BC538" s="37"/>
      <c r="BD538" s="46">
        <f t="shared" si="337"/>
        <v>-38</v>
      </c>
      <c r="BE538" s="46">
        <f t="shared" si="338"/>
        <v>-180</v>
      </c>
      <c r="BF538" s="46">
        <f t="shared" si="339"/>
        <v>0</v>
      </c>
    </row>
    <row r="539" spans="22:58" x14ac:dyDescent="0.3">
      <c r="V539" s="29">
        <v>6.3500000000000698</v>
      </c>
      <c r="W539" s="38">
        <f t="shared" si="309"/>
        <v>22387211.385687009</v>
      </c>
      <c r="X539" s="30">
        <f t="shared" si="343"/>
        <v>2.6066753699001226</v>
      </c>
      <c r="Y539" s="31">
        <f t="shared" si="310"/>
        <v>-81.865579995416326</v>
      </c>
      <c r="Z539" s="31">
        <f t="shared" si="311"/>
        <v>-89.995377854280292</v>
      </c>
      <c r="AA539" s="31">
        <f t="shared" si="312"/>
        <v>47.560027123170983</v>
      </c>
      <c r="AB539" s="31">
        <f t="shared" si="313"/>
        <v>-89.760049010193868</v>
      </c>
      <c r="AC539" s="31">
        <f t="shared" si="314"/>
        <v>36.406548051751408</v>
      </c>
      <c r="AD539" s="31">
        <f t="shared" si="315"/>
        <v>89.133413761540453</v>
      </c>
      <c r="AE539" s="31">
        <f t="shared" si="316"/>
        <v>4.7076705494061812</v>
      </c>
      <c r="AF539" s="31">
        <f t="shared" si="317"/>
        <v>-90.622013102933693</v>
      </c>
      <c r="AG539" s="31">
        <f t="shared" si="340"/>
        <v>92.110410468749379</v>
      </c>
      <c r="AH539" s="31">
        <f t="shared" si="318"/>
        <v>-160.59813607469206</v>
      </c>
      <c r="AI539" s="31">
        <f t="shared" si="319"/>
        <v>-89.999999465169921</v>
      </c>
      <c r="AJ539" s="31">
        <f t="shared" si="320"/>
        <v>79.354476128390189</v>
      </c>
      <c r="AK539" s="31">
        <f t="shared" si="321"/>
        <v>89.993828384987012</v>
      </c>
      <c r="AL539" s="32">
        <f t="shared" si="322"/>
        <v>-48.984252153839449</v>
      </c>
      <c r="AM539" s="31">
        <f t="shared" si="323"/>
        <v>-89.796337561548825</v>
      </c>
      <c r="AN539" s="31">
        <f t="shared" si="324"/>
        <v>-38.117501631391946</v>
      </c>
      <c r="AO539" s="31">
        <f t="shared" si="325"/>
        <v>-89.802508641731734</v>
      </c>
      <c r="AP539" s="30">
        <f t="shared" si="341"/>
        <v>23.609121289162623</v>
      </c>
      <c r="AQ539" s="30">
        <f t="shared" si="342"/>
        <v>-27.95880017344075</v>
      </c>
      <c r="AR539" s="31">
        <f t="shared" si="326"/>
        <v>-37.759509966263892</v>
      </c>
      <c r="AS539" s="33">
        <f t="shared" si="327"/>
        <v>-180.42452174466541</v>
      </c>
      <c r="AT539" s="31">
        <f t="shared" si="328"/>
        <v>2.1788316293036804E-5</v>
      </c>
      <c r="AU539" s="31">
        <f t="shared" si="329"/>
        <v>0.12833411816886112</v>
      </c>
      <c r="AV539" s="32">
        <f t="shared" si="330"/>
        <v>-3.486139267005247E-8</v>
      </c>
      <c r="AW539" s="31">
        <f t="shared" si="331"/>
        <v>-5.1333732976322983E-3</v>
      </c>
      <c r="AX539" s="34">
        <f t="shared" si="332"/>
        <v>2.1753454900366751E-5</v>
      </c>
      <c r="AY539" s="35">
        <f t="shared" si="333"/>
        <v>0.12320074487122881</v>
      </c>
      <c r="AZ539" s="10">
        <f t="shared" si="334"/>
        <v>-37.759488212808989</v>
      </c>
      <c r="BA539" s="10">
        <f t="shared" si="335"/>
        <v>-180.30132099979417</v>
      </c>
      <c r="BB539" s="10">
        <f t="shared" si="336"/>
        <v>-0.30132099979417148</v>
      </c>
      <c r="BC539" s="37"/>
      <c r="BD539" s="46">
        <f t="shared" si="337"/>
        <v>-38</v>
      </c>
      <c r="BE539" s="46">
        <f t="shared" si="338"/>
        <v>-180</v>
      </c>
      <c r="BF539" s="46">
        <f t="shared" si="339"/>
        <v>0</v>
      </c>
    </row>
    <row r="540" spans="22:58" x14ac:dyDescent="0.3">
      <c r="V540" s="29">
        <v>6.3600000000000696</v>
      </c>
      <c r="W540" s="36">
        <f t="shared" si="309"/>
        <v>22908676.527681425</v>
      </c>
      <c r="X540" s="30">
        <f t="shared" si="343"/>
        <v>2.6066753699001226</v>
      </c>
      <c r="Y540" s="31">
        <f t="shared" si="310"/>
        <v>-82.065579994144258</v>
      </c>
      <c r="Z540" s="31">
        <f t="shared" si="311"/>
        <v>-89.995483067161572</v>
      </c>
      <c r="AA540" s="31">
        <f t="shared" si="312"/>
        <v>47.760023694973498</v>
      </c>
      <c r="AB540" s="31">
        <f t="shared" si="313"/>
        <v>-89.765510899856437</v>
      </c>
      <c r="AC540" s="31">
        <f t="shared" si="314"/>
        <v>36.606503340605379</v>
      </c>
      <c r="AD540" s="31">
        <f t="shared" si="315"/>
        <v>89.15313676634085</v>
      </c>
      <c r="AE540" s="31">
        <f t="shared" si="316"/>
        <v>4.9076224113347351</v>
      </c>
      <c r="AF540" s="31">
        <f t="shared" si="317"/>
        <v>-90.607857200677159</v>
      </c>
      <c r="AG540" s="31">
        <f t="shared" si="340"/>
        <v>92.110410468749379</v>
      </c>
      <c r="AH540" s="31">
        <f t="shared" si="318"/>
        <v>-160.79813607469205</v>
      </c>
      <c r="AI540" s="31">
        <f t="shared" si="319"/>
        <v>-89.999999477344147</v>
      </c>
      <c r="AJ540" s="31">
        <f t="shared" si="320"/>
        <v>79.55447612612231</v>
      </c>
      <c r="AK540" s="31">
        <f t="shared" si="321"/>
        <v>89.993968868094854</v>
      </c>
      <c r="AL540" s="32">
        <f t="shared" si="322"/>
        <v>-49.184249684144696</v>
      </c>
      <c r="AM540" s="31">
        <f t="shared" si="323"/>
        <v>-89.800973446908131</v>
      </c>
      <c r="AN540" s="31">
        <f t="shared" si="324"/>
        <v>-38.31749916396506</v>
      </c>
      <c r="AO540" s="31">
        <f t="shared" si="325"/>
        <v>-89.807004056157425</v>
      </c>
      <c r="AP540" s="30">
        <f t="shared" si="341"/>
        <v>23.609121289162623</v>
      </c>
      <c r="AQ540" s="30">
        <f t="shared" si="342"/>
        <v>-27.95880017344075</v>
      </c>
      <c r="AR540" s="31">
        <f t="shared" si="326"/>
        <v>-37.759555636908452</v>
      </c>
      <c r="AS540" s="33">
        <f t="shared" si="327"/>
        <v>-180.41486125683457</v>
      </c>
      <c r="AT540" s="31">
        <f t="shared" si="328"/>
        <v>2.2815165305947927E-5</v>
      </c>
      <c r="AU540" s="31">
        <f t="shared" si="329"/>
        <v>0.13132339344265226</v>
      </c>
      <c r="AV540" s="32">
        <f t="shared" si="330"/>
        <v>-3.6504359811977376E-8</v>
      </c>
      <c r="AW540" s="31">
        <f t="shared" si="331"/>
        <v>-5.2529449215658669E-3</v>
      </c>
      <c r="AX540" s="34">
        <f t="shared" si="332"/>
        <v>2.2778660946135951E-5</v>
      </c>
      <c r="AY540" s="35">
        <f t="shared" si="333"/>
        <v>0.1260704485210864</v>
      </c>
      <c r="AZ540" s="10">
        <f t="shared" si="334"/>
        <v>-37.759532858247503</v>
      </c>
      <c r="BA540" s="10">
        <f t="shared" si="335"/>
        <v>-180.28879080831348</v>
      </c>
      <c r="BB540" s="10">
        <f t="shared" si="336"/>
        <v>-0.28879080831347892</v>
      </c>
      <c r="BC540" s="48"/>
      <c r="BD540" s="46">
        <f t="shared" si="337"/>
        <v>-38</v>
      </c>
      <c r="BE540" s="46">
        <f t="shared" si="338"/>
        <v>-180</v>
      </c>
      <c r="BF540" s="46">
        <f t="shared" si="339"/>
        <v>0</v>
      </c>
    </row>
    <row r="541" spans="22:58" x14ac:dyDescent="0.3">
      <c r="V541" s="29">
        <v>6.3700000000000703</v>
      </c>
      <c r="W541" s="38">
        <f t="shared" si="309"/>
        <v>23442288.15320304</v>
      </c>
      <c r="X541" s="30">
        <f t="shared" si="343"/>
        <v>2.6066753699001226</v>
      </c>
      <c r="Y541" s="31">
        <f t="shared" si="310"/>
        <v>-82.265579992929446</v>
      </c>
      <c r="Z541" s="31">
        <f t="shared" si="311"/>
        <v>-89.995585885105328</v>
      </c>
      <c r="AA541" s="31">
        <f t="shared" si="312"/>
        <v>47.960020421067824</v>
      </c>
      <c r="AB541" s="31">
        <f t="shared" si="313"/>
        <v>-89.770848465849625</v>
      </c>
      <c r="AC541" s="31">
        <f t="shared" si="314"/>
        <v>36.806460641362719</v>
      </c>
      <c r="AD541" s="31">
        <f t="shared" si="315"/>
        <v>89.172411014689061</v>
      </c>
      <c r="AE541" s="31">
        <f t="shared" si="316"/>
        <v>5.107576439401214</v>
      </c>
      <c r="AF541" s="31">
        <f t="shared" si="317"/>
        <v>-90.594023336265906</v>
      </c>
      <c r="AG541" s="31">
        <f t="shared" si="340"/>
        <v>92.110410468749379</v>
      </c>
      <c r="AH541" s="31">
        <f t="shared" si="318"/>
        <v>-160.99813607469207</v>
      </c>
      <c r="AI541" s="31">
        <f t="shared" si="319"/>
        <v>-89.999999489241233</v>
      </c>
      <c r="AJ541" s="31">
        <f t="shared" si="320"/>
        <v>79.754476123956508</v>
      </c>
      <c r="AK541" s="31">
        <f t="shared" si="321"/>
        <v>89.994106153416809</v>
      </c>
      <c r="AL541" s="32">
        <f t="shared" si="322"/>
        <v>-49.384247325603212</v>
      </c>
      <c r="AM541" s="31">
        <f t="shared" si="323"/>
        <v>-89.805503809151404</v>
      </c>
      <c r="AN541" s="31">
        <f t="shared" si="324"/>
        <v>-38.517496807589396</v>
      </c>
      <c r="AO541" s="31">
        <f t="shared" si="325"/>
        <v>-89.811397144975828</v>
      </c>
      <c r="AP541" s="30">
        <f t="shared" si="341"/>
        <v>23.609121289162623</v>
      </c>
      <c r="AQ541" s="30">
        <f t="shared" si="342"/>
        <v>-27.95880017344075</v>
      </c>
      <c r="AR541" s="31">
        <f t="shared" si="326"/>
        <v>-37.759599252466309</v>
      </c>
      <c r="AS541" s="33">
        <f t="shared" si="327"/>
        <v>-180.40542048124172</v>
      </c>
      <c r="AT541" s="31">
        <f t="shared" si="328"/>
        <v>2.3890407962792546E-5</v>
      </c>
      <c r="AU541" s="31">
        <f t="shared" si="329"/>
        <v>0.13438229714209424</v>
      </c>
      <c r="AV541" s="32">
        <f t="shared" si="330"/>
        <v>-3.8224756664152897E-8</v>
      </c>
      <c r="AW541" s="31">
        <f t="shared" si="331"/>
        <v>-5.3753017263653531E-3</v>
      </c>
      <c r="AX541" s="34">
        <f t="shared" si="332"/>
        <v>2.3852183206128394E-5</v>
      </c>
      <c r="AY541" s="35">
        <f t="shared" si="333"/>
        <v>0.12900699541572888</v>
      </c>
      <c r="AZ541" s="10">
        <f t="shared" si="334"/>
        <v>-37.759575400283104</v>
      </c>
      <c r="BA541" s="10">
        <f t="shared" si="335"/>
        <v>-180.276413485826</v>
      </c>
      <c r="BB541" s="10">
        <f t="shared" si="336"/>
        <v>-0.2764134858259979</v>
      </c>
      <c r="BC541" s="37"/>
      <c r="BD541" s="46">
        <f t="shared" si="337"/>
        <v>-38</v>
      </c>
      <c r="BE541" s="46">
        <f t="shared" si="338"/>
        <v>-180</v>
      </c>
      <c r="BF541" s="46">
        <f t="shared" si="339"/>
        <v>0</v>
      </c>
    </row>
    <row r="542" spans="22:58" x14ac:dyDescent="0.3">
      <c r="V542" s="29">
        <v>6.3800000000000701</v>
      </c>
      <c r="W542" s="38">
        <f t="shared" si="309"/>
        <v>23988329.190198813</v>
      </c>
      <c r="X542" s="30">
        <f t="shared" si="343"/>
        <v>2.6066753699001226</v>
      </c>
      <c r="Y542" s="31">
        <f t="shared" si="310"/>
        <v>-82.465579991769317</v>
      </c>
      <c r="Z542" s="31">
        <f t="shared" si="311"/>
        <v>-89.995686362626969</v>
      </c>
      <c r="AA542" s="31">
        <f t="shared" si="312"/>
        <v>48.160017294509849</v>
      </c>
      <c r="AB542" s="31">
        <f t="shared" si="313"/>
        <v>-89.776064537850729</v>
      </c>
      <c r="AC542" s="31">
        <f t="shared" si="314"/>
        <v>37.006419863510644</v>
      </c>
      <c r="AD542" s="31">
        <f t="shared" si="315"/>
        <v>89.1912467085874</v>
      </c>
      <c r="AE542" s="31">
        <f t="shared" si="316"/>
        <v>5.3075325361512924</v>
      </c>
      <c r="AF542" s="31">
        <f t="shared" si="317"/>
        <v>-90.580504191890284</v>
      </c>
      <c r="AG542" s="31">
        <f t="shared" si="340"/>
        <v>92.110410468749379</v>
      </c>
      <c r="AH542" s="31">
        <f t="shared" si="318"/>
        <v>-161.19813607469209</v>
      </c>
      <c r="AI542" s="31">
        <f t="shared" si="319"/>
        <v>-89.999999500867531</v>
      </c>
      <c r="AJ542" s="31">
        <f t="shared" si="320"/>
        <v>79.954476121888177</v>
      </c>
      <c r="AK542" s="31">
        <f t="shared" si="321"/>
        <v>89.99424031374339</v>
      </c>
      <c r="AL542" s="32">
        <f t="shared" si="322"/>
        <v>-49.584245073212387</v>
      </c>
      <c r="AM542" s="31">
        <f t="shared" si="323"/>
        <v>-89.809931050109967</v>
      </c>
      <c r="AN542" s="31">
        <f t="shared" si="324"/>
        <v>-38.717494557266917</v>
      </c>
      <c r="AO542" s="31">
        <f t="shared" si="325"/>
        <v>-89.815690237234108</v>
      </c>
      <c r="AP542" s="30">
        <f t="shared" si="341"/>
        <v>23.609121289162623</v>
      </c>
      <c r="AQ542" s="30">
        <f t="shared" si="342"/>
        <v>-27.95880017344075</v>
      </c>
      <c r="AR542" s="31">
        <f t="shared" si="326"/>
        <v>-37.759640905393752</v>
      </c>
      <c r="AS542" s="33">
        <f t="shared" si="327"/>
        <v>-180.39619442912439</v>
      </c>
      <c r="AT542" s="31">
        <f t="shared" si="328"/>
        <v>2.5016324960277887E-5</v>
      </c>
      <c r="AU542" s="31">
        <f t="shared" si="329"/>
        <v>0.13751245106862769</v>
      </c>
      <c r="AV542" s="32">
        <f t="shared" si="330"/>
        <v>-4.0026234170430221E-8</v>
      </c>
      <c r="AW542" s="31">
        <f t="shared" si="331"/>
        <v>-5.5005085872237578E-3</v>
      </c>
      <c r="AX542" s="34">
        <f t="shared" si="332"/>
        <v>2.4976298726107455E-5</v>
      </c>
      <c r="AY542" s="35">
        <f t="shared" si="333"/>
        <v>0.13201194248140394</v>
      </c>
      <c r="AZ542" s="10">
        <f t="shared" si="334"/>
        <v>-37.759615929095027</v>
      </c>
      <c r="BA542" s="10">
        <f t="shared" si="335"/>
        <v>-180.26418248664299</v>
      </c>
      <c r="BB542" s="10">
        <f t="shared" si="336"/>
        <v>-0.26418248664299426</v>
      </c>
      <c r="BC542" s="37"/>
      <c r="BD542" s="46">
        <f t="shared" si="337"/>
        <v>-38</v>
      </c>
      <c r="BE542" s="46">
        <f t="shared" si="338"/>
        <v>-180</v>
      </c>
      <c r="BF542" s="46">
        <f t="shared" si="339"/>
        <v>0</v>
      </c>
    </row>
    <row r="543" spans="22:58" x14ac:dyDescent="0.3">
      <c r="V543" s="29">
        <v>6.3900000000000698</v>
      </c>
      <c r="W543" s="36">
        <f t="shared" si="309"/>
        <v>24547089.156854298</v>
      </c>
      <c r="X543" s="30">
        <f t="shared" si="343"/>
        <v>2.6066753699001226</v>
      </c>
      <c r="Y543" s="31">
        <f t="shared" si="310"/>
        <v>-82.665579990661385</v>
      </c>
      <c r="Z543" s="31">
        <f t="shared" si="311"/>
        <v>-89.995784553001002</v>
      </c>
      <c r="AA543" s="31">
        <f t="shared" si="312"/>
        <v>48.36001430866807</v>
      </c>
      <c r="AB543" s="31">
        <f t="shared" si="313"/>
        <v>-89.781161881144158</v>
      </c>
      <c r="AC543" s="31">
        <f t="shared" si="314"/>
        <v>37.206380920606804</v>
      </c>
      <c r="AD543" s="31">
        <f t="shared" si="315"/>
        <v>89.209653818675648</v>
      </c>
      <c r="AE543" s="31">
        <f t="shared" si="316"/>
        <v>5.5074906085136064</v>
      </c>
      <c r="AF543" s="31">
        <f t="shared" si="317"/>
        <v>-90.567292615469498</v>
      </c>
      <c r="AG543" s="31">
        <f t="shared" si="340"/>
        <v>92.110410468749379</v>
      </c>
      <c r="AH543" s="31">
        <f t="shared" si="318"/>
        <v>-161.39813607469208</v>
      </c>
      <c r="AI543" s="31">
        <f t="shared" si="319"/>
        <v>-89.999999512229166</v>
      </c>
      <c r="AJ543" s="31">
        <f t="shared" si="320"/>
        <v>80.154476119912928</v>
      </c>
      <c r="AK543" s="31">
        <f t="shared" si="321"/>
        <v>89.994371420208168</v>
      </c>
      <c r="AL543" s="32">
        <f t="shared" si="322"/>
        <v>-49.784242922194736</v>
      </c>
      <c r="AM543" s="31">
        <f t="shared" si="323"/>
        <v>-89.814257516953958</v>
      </c>
      <c r="AN543" s="31">
        <f t="shared" si="324"/>
        <v>-38.917492408224504</v>
      </c>
      <c r="AO543" s="31">
        <f t="shared" si="325"/>
        <v>-89.819885608974957</v>
      </c>
      <c r="AP543" s="30">
        <f t="shared" si="341"/>
        <v>23.609121289162623</v>
      </c>
      <c r="AQ543" s="30">
        <f t="shared" si="342"/>
        <v>-27.95880017344075</v>
      </c>
      <c r="AR543" s="31">
        <f t="shared" si="326"/>
        <v>-37.759680683989025</v>
      </c>
      <c r="AS543" s="33">
        <f t="shared" si="327"/>
        <v>-180.38717822444445</v>
      </c>
      <c r="AT543" s="31">
        <f t="shared" si="328"/>
        <v>2.6195304478611617E-5</v>
      </c>
      <c r="AU543" s="31">
        <f t="shared" si="329"/>
        <v>0.14071551479651614</v>
      </c>
      <c r="AV543" s="32">
        <f t="shared" si="330"/>
        <v>-4.1912612996300728E-8</v>
      </c>
      <c r="AW543" s="31">
        <f t="shared" si="331"/>
        <v>-5.6286318904712413E-3</v>
      </c>
      <c r="AX543" s="34">
        <f t="shared" si="332"/>
        <v>2.6153391865615317E-5</v>
      </c>
      <c r="AY543" s="35">
        <f t="shared" si="333"/>
        <v>0.1350868829060449</v>
      </c>
      <c r="AZ543" s="10">
        <f t="shared" si="334"/>
        <v>-37.75965453059716</v>
      </c>
      <c r="BA543" s="10">
        <f t="shared" si="335"/>
        <v>-180.2520913415384</v>
      </c>
      <c r="BB543" s="10">
        <f t="shared" si="336"/>
        <v>-0.25209134153840296</v>
      </c>
      <c r="BC543" s="48"/>
      <c r="BD543" s="46">
        <f t="shared" si="337"/>
        <v>-38</v>
      </c>
      <c r="BE543" s="46">
        <f t="shared" si="338"/>
        <v>-180</v>
      </c>
      <c r="BF543" s="46">
        <f t="shared" si="339"/>
        <v>0</v>
      </c>
    </row>
    <row r="544" spans="22:58" x14ac:dyDescent="0.3">
      <c r="V544" s="29">
        <v>6.4000000000000696</v>
      </c>
      <c r="W544" s="38">
        <f t="shared" si="309"/>
        <v>25118864.315099843</v>
      </c>
      <c r="X544" s="30">
        <f t="shared" si="343"/>
        <v>2.6066753699001226</v>
      </c>
      <c r="Y544" s="31">
        <f t="shared" si="310"/>
        <v>-82.865579989603319</v>
      </c>
      <c r="Z544" s="31">
        <f t="shared" si="311"/>
        <v>-89.995880508289289</v>
      </c>
      <c r="AA544" s="31">
        <f t="shared" si="312"/>
        <v>48.56001145720937</v>
      </c>
      <c r="AB544" s="31">
        <f t="shared" si="313"/>
        <v>-89.786143198085867</v>
      </c>
      <c r="AC544" s="31">
        <f t="shared" si="314"/>
        <v>37.406343730096367</v>
      </c>
      <c r="AD544" s="31">
        <f t="shared" si="315"/>
        <v>89.22764208944001</v>
      </c>
      <c r="AE544" s="31">
        <f t="shared" si="316"/>
        <v>5.7074505676025353</v>
      </c>
      <c r="AF544" s="31">
        <f t="shared" si="317"/>
        <v>-90.554381616935146</v>
      </c>
      <c r="AG544" s="31">
        <f t="shared" si="340"/>
        <v>92.110410468749379</v>
      </c>
      <c r="AH544" s="31">
        <f t="shared" si="318"/>
        <v>-161.59813607469206</v>
      </c>
      <c r="AI544" s="31">
        <f t="shared" si="319"/>
        <v>-89.999999523332193</v>
      </c>
      <c r="AJ544" s="31">
        <f t="shared" si="320"/>
        <v>80.354476118026554</v>
      </c>
      <c r="AK544" s="31">
        <f t="shared" si="321"/>
        <v>89.994499542325485</v>
      </c>
      <c r="AL544" s="32">
        <f t="shared" si="322"/>
        <v>-49.984240867987836</v>
      </c>
      <c r="AM544" s="31">
        <f t="shared" si="323"/>
        <v>-89.818485503435923</v>
      </c>
      <c r="AN544" s="31">
        <f t="shared" si="324"/>
        <v>-39.117490355903968</v>
      </c>
      <c r="AO544" s="31">
        <f t="shared" si="325"/>
        <v>-89.82398548444263</v>
      </c>
      <c r="AP544" s="30">
        <f t="shared" si="341"/>
        <v>23.609121289162623</v>
      </c>
      <c r="AQ544" s="30">
        <f t="shared" si="342"/>
        <v>-27.95880017344075</v>
      </c>
      <c r="AR544" s="31">
        <f t="shared" si="326"/>
        <v>-37.759718672579559</v>
      </c>
      <c r="AS544" s="33">
        <f t="shared" si="327"/>
        <v>-180.37836710137776</v>
      </c>
      <c r="AT544" s="31">
        <f t="shared" si="328"/>
        <v>2.7429847243992653E-5</v>
      </c>
      <c r="AU544" s="31">
        <f t="shared" si="329"/>
        <v>0.1439931865524163</v>
      </c>
      <c r="AV544" s="32">
        <f t="shared" si="330"/>
        <v>-4.388789317217121E-8</v>
      </c>
      <c r="AW544" s="31">
        <f t="shared" si="331"/>
        <v>-5.7597395687739592E-3</v>
      </c>
      <c r="AX544" s="34">
        <f t="shared" si="332"/>
        <v>2.738595935082048E-5</v>
      </c>
      <c r="AY544" s="35">
        <f t="shared" si="333"/>
        <v>0.13823344698364234</v>
      </c>
      <c r="AZ544" s="10">
        <f t="shared" si="334"/>
        <v>-37.75969128662021</v>
      </c>
      <c r="BA544" s="10">
        <f t="shared" si="335"/>
        <v>-180.24013365439413</v>
      </c>
      <c r="BB544" s="10">
        <f t="shared" si="336"/>
        <v>-0.24013365439412837</v>
      </c>
      <c r="BC544" s="37"/>
      <c r="BD544" s="46">
        <f t="shared" si="337"/>
        <v>-38</v>
      </c>
      <c r="BE544" s="46">
        <f t="shared" si="338"/>
        <v>-180</v>
      </c>
      <c r="BF544" s="46">
        <f t="shared" si="339"/>
        <v>0</v>
      </c>
    </row>
    <row r="545" spans="22:58" x14ac:dyDescent="0.3">
      <c r="V545" s="29">
        <v>6.4100000000000703</v>
      </c>
      <c r="W545" s="38">
        <f t="shared" si="309"/>
        <v>25703957.827692818</v>
      </c>
      <c r="X545" s="30">
        <f t="shared" si="343"/>
        <v>2.6066753699001226</v>
      </c>
      <c r="Y545" s="31">
        <f t="shared" si="310"/>
        <v>-83.065579988592887</v>
      </c>
      <c r="Z545" s="31">
        <f t="shared" si="311"/>
        <v>-89.995974279368554</v>
      </c>
      <c r="AA545" s="31">
        <f t="shared" si="312"/>
        <v>48.76000873408573</v>
      </c>
      <c r="AB545" s="31">
        <f t="shared" si="313"/>
        <v>-89.791011129534638</v>
      </c>
      <c r="AC545" s="31">
        <f t="shared" si="314"/>
        <v>37.60630821313736</v>
      </c>
      <c r="AD545" s="31">
        <f t="shared" si="315"/>
        <v>89.245221044307115</v>
      </c>
      <c r="AE545" s="31">
        <f t="shared" si="316"/>
        <v>5.9074123285303202</v>
      </c>
      <c r="AF545" s="31">
        <f t="shared" si="317"/>
        <v>-90.541764364596091</v>
      </c>
      <c r="AG545" s="31">
        <f t="shared" si="340"/>
        <v>92.110410468749379</v>
      </c>
      <c r="AH545" s="31">
        <f t="shared" si="318"/>
        <v>-161.79813607469208</v>
      </c>
      <c r="AI545" s="31">
        <f t="shared" si="319"/>
        <v>-89.999999534182479</v>
      </c>
      <c r="AJ545" s="31">
        <f t="shared" si="320"/>
        <v>80.554476116225132</v>
      </c>
      <c r="AK545" s="31">
        <f t="shared" si="321"/>
        <v>89.994624748027448</v>
      </c>
      <c r="AL545" s="32">
        <f t="shared" si="322"/>
        <v>-50.18423890623459</v>
      </c>
      <c r="AM545" s="31">
        <f t="shared" si="323"/>
        <v>-89.822617251105939</v>
      </c>
      <c r="AN545" s="31">
        <f t="shared" si="324"/>
        <v>-39.317488395952161</v>
      </c>
      <c r="AO545" s="31">
        <f t="shared" si="325"/>
        <v>-89.827992037260969</v>
      </c>
      <c r="AP545" s="30">
        <f t="shared" si="341"/>
        <v>23.609121289162623</v>
      </c>
      <c r="AQ545" s="30">
        <f t="shared" si="342"/>
        <v>-27.95880017344075</v>
      </c>
      <c r="AR545" s="31">
        <f t="shared" si="326"/>
        <v>-37.759754951699968</v>
      </c>
      <c r="AS545" s="33">
        <f t="shared" si="327"/>
        <v>-180.36975640185705</v>
      </c>
      <c r="AT545" s="31">
        <f t="shared" si="328"/>
        <v>2.8722571843733672E-5</v>
      </c>
      <c r="AU545" s="31">
        <f t="shared" si="329"/>
        <v>0.14734720411541904</v>
      </c>
      <c r="AV545" s="32">
        <f t="shared" si="330"/>
        <v>-4.5956265665294134E-8</v>
      </c>
      <c r="AW545" s="31">
        <f t="shared" si="331"/>
        <v>-5.8939011371528975E-3</v>
      </c>
      <c r="AX545" s="34">
        <f t="shared" si="332"/>
        <v>2.8676615578068379E-5</v>
      </c>
      <c r="AY545" s="35">
        <f t="shared" si="333"/>
        <v>0.14145330297826614</v>
      </c>
      <c r="AZ545" s="10">
        <f t="shared" si="334"/>
        <v>-37.75972627508439</v>
      </c>
      <c r="BA545" s="10">
        <f t="shared" si="335"/>
        <v>-180.22830309887877</v>
      </c>
      <c r="BB545" s="10">
        <f t="shared" si="336"/>
        <v>-0.22830309887876865</v>
      </c>
      <c r="BC545" s="37"/>
      <c r="BD545" s="46">
        <f t="shared" si="337"/>
        <v>-38</v>
      </c>
      <c r="BE545" s="46">
        <f t="shared" si="338"/>
        <v>-180</v>
      </c>
      <c r="BF545" s="46">
        <f t="shared" si="339"/>
        <v>0</v>
      </c>
    </row>
    <row r="546" spans="22:58" x14ac:dyDescent="0.3">
      <c r="V546" s="29">
        <v>6.4200000000000701</v>
      </c>
      <c r="W546" s="36">
        <f t="shared" si="309"/>
        <v>26302679.918958094</v>
      </c>
      <c r="X546" s="30">
        <f t="shared" si="343"/>
        <v>2.6066753699001226</v>
      </c>
      <c r="Y546" s="31">
        <f t="shared" si="310"/>
        <v>-83.26557998762793</v>
      </c>
      <c r="Z546" s="31">
        <f t="shared" si="311"/>
        <v>-89.996065915957502</v>
      </c>
      <c r="AA546" s="31">
        <f t="shared" si="312"/>
        <v>48.960006133521247</v>
      </c>
      <c r="AB546" s="31">
        <f t="shared" si="313"/>
        <v>-89.795768256250867</v>
      </c>
      <c r="AC546" s="31">
        <f t="shared" si="314"/>
        <v>37.806274294433663</v>
      </c>
      <c r="AD546" s="31">
        <f t="shared" si="315"/>
        <v>89.262399990625894</v>
      </c>
      <c r="AE546" s="31">
        <f t="shared" si="316"/>
        <v>6.1073758102270972</v>
      </c>
      <c r="AF546" s="31">
        <f t="shared" si="317"/>
        <v>-90.529434181582488</v>
      </c>
      <c r="AG546" s="31">
        <f t="shared" si="340"/>
        <v>92.110410468749379</v>
      </c>
      <c r="AH546" s="31">
        <f t="shared" si="318"/>
        <v>-161.99813607469207</v>
      </c>
      <c r="AI546" s="31">
        <f t="shared" si="319"/>
        <v>-89.999999544785766</v>
      </c>
      <c r="AJ546" s="31">
        <f t="shared" si="320"/>
        <v>80.754476114504769</v>
      </c>
      <c r="AK546" s="31">
        <f t="shared" si="321"/>
        <v>89.994747103699694</v>
      </c>
      <c r="AL546" s="32">
        <f t="shared" si="322"/>
        <v>-50.384237032773946</v>
      </c>
      <c r="AM546" s="31">
        <f t="shared" si="323"/>
        <v>-89.826654950499361</v>
      </c>
      <c r="AN546" s="31">
        <f t="shared" si="324"/>
        <v>-39.517486524211868</v>
      </c>
      <c r="AO546" s="31">
        <f t="shared" si="325"/>
        <v>-89.831907391585432</v>
      </c>
      <c r="AP546" s="30">
        <f t="shared" si="341"/>
        <v>23.609121289162623</v>
      </c>
      <c r="AQ546" s="30">
        <f t="shared" si="342"/>
        <v>-27.95880017344075</v>
      </c>
      <c r="AR546" s="31">
        <f t="shared" si="326"/>
        <v>-37.759789598262898</v>
      </c>
      <c r="AS546" s="33">
        <f t="shared" si="327"/>
        <v>-180.36134157316792</v>
      </c>
      <c r="AT546" s="31">
        <f t="shared" si="328"/>
        <v>3.0076220263154824E-5</v>
      </c>
      <c r="AU546" s="31">
        <f t="shared" si="329"/>
        <v>0.1507793457380307</v>
      </c>
      <c r="AV546" s="32">
        <f t="shared" si="330"/>
        <v>-4.8122118165733117E-8</v>
      </c>
      <c r="AW546" s="31">
        <f t="shared" si="331"/>
        <v>-6.0311877298415313E-3</v>
      </c>
      <c r="AX546" s="34">
        <f t="shared" si="332"/>
        <v>3.0028098144989092E-5</v>
      </c>
      <c r="AY546" s="35">
        <f t="shared" si="333"/>
        <v>0.14474815800818916</v>
      </c>
      <c r="AZ546" s="10">
        <f t="shared" si="334"/>
        <v>-37.759759570164753</v>
      </c>
      <c r="BA546" s="10">
        <f t="shared" si="335"/>
        <v>-180.21659341515974</v>
      </c>
      <c r="BB546" s="10">
        <f t="shared" si="336"/>
        <v>-0.21659341515973551</v>
      </c>
      <c r="BC546" s="48"/>
      <c r="BD546" s="46">
        <f t="shared" si="337"/>
        <v>-38</v>
      </c>
      <c r="BE546" s="46">
        <f t="shared" si="338"/>
        <v>-180</v>
      </c>
      <c r="BF546" s="46">
        <f t="shared" si="339"/>
        <v>0</v>
      </c>
    </row>
    <row r="547" spans="22:58" x14ac:dyDescent="0.3">
      <c r="V547" s="29">
        <v>6.4300000000000699</v>
      </c>
      <c r="W547" s="38">
        <f t="shared" si="309"/>
        <v>26915348.039273527</v>
      </c>
      <c r="X547" s="30">
        <f t="shared" si="343"/>
        <v>2.6066753699001226</v>
      </c>
      <c r="Y547" s="31">
        <f t="shared" si="310"/>
        <v>-83.465579986706402</v>
      </c>
      <c r="Z547" s="31">
        <f t="shared" si="311"/>
        <v>-89.996155466643017</v>
      </c>
      <c r="AA547" s="31">
        <f t="shared" si="312"/>
        <v>49.160003649999979</v>
      </c>
      <c r="AB547" s="31">
        <f t="shared" si="313"/>
        <v>-89.800417100263616</v>
      </c>
      <c r="AC547" s="31">
        <f t="shared" si="314"/>
        <v>38.006241902075814</v>
      </c>
      <c r="AD547" s="31">
        <f t="shared" si="315"/>
        <v>89.279188024539209</v>
      </c>
      <c r="AE547" s="31">
        <f t="shared" si="316"/>
        <v>6.307340935269508</v>
      </c>
      <c r="AF547" s="31">
        <f t="shared" si="317"/>
        <v>-90.517384542367424</v>
      </c>
      <c r="AG547" s="31">
        <f t="shared" si="340"/>
        <v>92.110410468749379</v>
      </c>
      <c r="AH547" s="31">
        <f t="shared" si="318"/>
        <v>-162.19813607469206</v>
      </c>
      <c r="AI547" s="31">
        <f t="shared" si="319"/>
        <v>-89.99999955514771</v>
      </c>
      <c r="AJ547" s="31">
        <f t="shared" si="320"/>
        <v>80.954476112861826</v>
      </c>
      <c r="AK547" s="31">
        <f t="shared" si="321"/>
        <v>89.99486667421688</v>
      </c>
      <c r="AL547" s="32">
        <f t="shared" si="322"/>
        <v>-50.584235243632165</v>
      </c>
      <c r="AM547" s="31">
        <f t="shared" si="323"/>
        <v>-89.830600742297335</v>
      </c>
      <c r="AN547" s="31">
        <f t="shared" si="324"/>
        <v>-39.717484736713018</v>
      </c>
      <c r="AO547" s="31">
        <f t="shared" si="325"/>
        <v>-89.835733623228165</v>
      </c>
      <c r="AP547" s="30">
        <f t="shared" si="341"/>
        <v>23.609121289162623</v>
      </c>
      <c r="AQ547" s="30">
        <f t="shared" si="342"/>
        <v>-27.95880017344075</v>
      </c>
      <c r="AR547" s="31">
        <f t="shared" si="326"/>
        <v>-37.759822685721637</v>
      </c>
      <c r="AS547" s="33">
        <f t="shared" si="327"/>
        <v>-180.35311816559559</v>
      </c>
      <c r="AT547" s="31">
        <f t="shared" si="328"/>
        <v>3.1493663717535113E-5</v>
      </c>
      <c r="AU547" s="31">
        <f t="shared" si="329"/>
        <v>0.15429143108858936</v>
      </c>
      <c r="AV547" s="32">
        <f t="shared" si="330"/>
        <v>-5.0390044729638393E-8</v>
      </c>
      <c r="AW547" s="31">
        <f t="shared" si="331"/>
        <v>-6.1716721380022065E-3</v>
      </c>
      <c r="AX547" s="34">
        <f t="shared" si="332"/>
        <v>3.1443273672805477E-5</v>
      </c>
      <c r="AY547" s="35">
        <f t="shared" si="333"/>
        <v>0.14811975895058715</v>
      </c>
      <c r="AZ547" s="10">
        <f t="shared" si="334"/>
        <v>-37.759791242447967</v>
      </c>
      <c r="BA547" s="10">
        <f t="shared" si="335"/>
        <v>-180.20499840664499</v>
      </c>
      <c r="BB547" s="10">
        <f t="shared" si="336"/>
        <v>-0.20499840664498947</v>
      </c>
      <c r="BC547" s="37"/>
      <c r="BD547" s="46">
        <f t="shared" si="337"/>
        <v>-38</v>
      </c>
      <c r="BE547" s="46">
        <f t="shared" si="338"/>
        <v>-180</v>
      </c>
      <c r="BF547" s="46">
        <f t="shared" si="339"/>
        <v>0</v>
      </c>
    </row>
    <row r="548" spans="22:58" x14ac:dyDescent="0.3">
      <c r="V548" s="29">
        <v>6.4400000000000697</v>
      </c>
      <c r="W548" s="38">
        <f t="shared" si="309"/>
        <v>27542287.033386134</v>
      </c>
      <c r="X548" s="30">
        <f t="shared" si="343"/>
        <v>2.6066753699001226</v>
      </c>
      <c r="Y548" s="31">
        <f t="shared" si="310"/>
        <v>-83.665579985826341</v>
      </c>
      <c r="Z548" s="31">
        <f t="shared" si="311"/>
        <v>-89.996242978906096</v>
      </c>
      <c r="AA548" s="31">
        <f t="shared" si="312"/>
        <v>49.360001278254259</v>
      </c>
      <c r="AB548" s="31">
        <f t="shared" si="313"/>
        <v>-89.804960126206552</v>
      </c>
      <c r="AC548" s="31">
        <f t="shared" si="314"/>
        <v>38.206210967388685</v>
      </c>
      <c r="AD548" s="31">
        <f t="shared" si="315"/>
        <v>89.295594035747826</v>
      </c>
      <c r="AE548" s="31">
        <f t="shared" si="316"/>
        <v>6.5073076297167205</v>
      </c>
      <c r="AF548" s="31">
        <f t="shared" si="317"/>
        <v>-90.505609069364823</v>
      </c>
      <c r="AG548" s="31">
        <f t="shared" si="340"/>
        <v>92.110410468749379</v>
      </c>
      <c r="AH548" s="31">
        <f t="shared" si="318"/>
        <v>-162.39813607469205</v>
      </c>
      <c r="AI548" s="31">
        <f t="shared" si="319"/>
        <v>-89.999999565273782</v>
      </c>
      <c r="AJ548" s="31">
        <f t="shared" si="320"/>
        <v>81.154476111292837</v>
      </c>
      <c r="AK548" s="31">
        <f t="shared" si="321"/>
        <v>89.994983522976852</v>
      </c>
      <c r="AL548" s="32">
        <f t="shared" si="322"/>
        <v>-50.784233535014337</v>
      </c>
      <c r="AM548" s="31">
        <f t="shared" si="323"/>
        <v>-89.834456718461098</v>
      </c>
      <c r="AN548" s="31">
        <f t="shared" si="324"/>
        <v>-39.917483029664169</v>
      </c>
      <c r="AO548" s="31">
        <f t="shared" si="325"/>
        <v>-89.839472760758028</v>
      </c>
      <c r="AP548" s="30">
        <f t="shared" si="341"/>
        <v>23.609121289162623</v>
      </c>
      <c r="AQ548" s="30">
        <f t="shared" si="342"/>
        <v>-27.95880017344075</v>
      </c>
      <c r="AR548" s="31">
        <f t="shared" si="326"/>
        <v>-37.759854284225575</v>
      </c>
      <c r="AS548" s="33">
        <f t="shared" si="327"/>
        <v>-180.34508183012287</v>
      </c>
      <c r="AT548" s="31">
        <f t="shared" si="328"/>
        <v>3.2977908725116673E-5</v>
      </c>
      <c r="AU548" s="31">
        <f t="shared" si="329"/>
        <v>0.15788532221560536</v>
      </c>
      <c r="AV548" s="32">
        <f t="shared" si="330"/>
        <v>-5.276485349386737E-8</v>
      </c>
      <c r="AW548" s="31">
        <f t="shared" si="331"/>
        <v>-6.3154288483209019E-3</v>
      </c>
      <c r="AX548" s="34">
        <f t="shared" si="332"/>
        <v>3.2925143871622807E-5</v>
      </c>
      <c r="AY548" s="35">
        <f t="shared" si="333"/>
        <v>0.15156989336728446</v>
      </c>
      <c r="AZ548" s="10">
        <f t="shared" si="334"/>
        <v>-37.759821359081705</v>
      </c>
      <c r="BA548" s="10">
        <f t="shared" si="335"/>
        <v>-180.19351193675558</v>
      </c>
      <c r="BB548" s="10">
        <f t="shared" si="336"/>
        <v>-0.1935119367555842</v>
      </c>
      <c r="BC548" s="37"/>
      <c r="BD548" s="46">
        <f t="shared" si="337"/>
        <v>-38</v>
      </c>
      <c r="BE548" s="46">
        <f t="shared" si="338"/>
        <v>-180</v>
      </c>
      <c r="BF548" s="46">
        <f t="shared" si="339"/>
        <v>0</v>
      </c>
    </row>
    <row r="549" spans="22:58" x14ac:dyDescent="0.3">
      <c r="V549" s="29">
        <v>6.4500000000000703</v>
      </c>
      <c r="W549" s="36">
        <f t="shared" si="309"/>
        <v>28183829.312649161</v>
      </c>
      <c r="X549" s="30">
        <f t="shared" si="343"/>
        <v>2.6066753699001226</v>
      </c>
      <c r="Y549" s="31">
        <f t="shared" si="310"/>
        <v>-83.865579984985899</v>
      </c>
      <c r="Z549" s="31">
        <f t="shared" si="311"/>
        <v>-89.996328499146884</v>
      </c>
      <c r="AA549" s="31">
        <f t="shared" si="312"/>
        <v>49.559999013253488</v>
      </c>
      <c r="AB549" s="31">
        <f t="shared" si="313"/>
        <v>-89.809399742623526</v>
      </c>
      <c r="AC549" s="31">
        <f t="shared" si="314"/>
        <v>38.406181424786148</v>
      </c>
      <c r="AD549" s="31">
        <f t="shared" si="315"/>
        <v>89.311626712168874</v>
      </c>
      <c r="AE549" s="31">
        <f t="shared" si="316"/>
        <v>6.7072758229538536</v>
      </c>
      <c r="AF549" s="31">
        <f t="shared" si="317"/>
        <v>-90.494101529601522</v>
      </c>
      <c r="AG549" s="31">
        <f t="shared" si="340"/>
        <v>92.110410468749379</v>
      </c>
      <c r="AH549" s="31">
        <f t="shared" si="318"/>
        <v>-162.59813607469209</v>
      </c>
      <c r="AI549" s="31">
        <f t="shared" si="319"/>
        <v>-89.999999575169369</v>
      </c>
      <c r="AJ549" s="31">
        <f t="shared" si="320"/>
        <v>81.354476109794476</v>
      </c>
      <c r="AK549" s="31">
        <f t="shared" si="321"/>
        <v>89.995097711934335</v>
      </c>
      <c r="AL549" s="32">
        <f t="shared" si="322"/>
        <v>-50.984231903296369</v>
      </c>
      <c r="AM549" s="31">
        <f t="shared" si="323"/>
        <v>-89.838224923340434</v>
      </c>
      <c r="AN549" s="31">
        <f t="shared" si="324"/>
        <v>-40.117481399444607</v>
      </c>
      <c r="AO549" s="31">
        <f t="shared" si="325"/>
        <v>-89.843126786575468</v>
      </c>
      <c r="AP549" s="30">
        <f t="shared" si="341"/>
        <v>23.609121289162623</v>
      </c>
      <c r="AQ549" s="30">
        <f t="shared" si="342"/>
        <v>-27.95880017344075</v>
      </c>
      <c r="AR549" s="31">
        <f t="shared" si="326"/>
        <v>-37.75988446076888</v>
      </c>
      <c r="AS549" s="33">
        <f t="shared" si="327"/>
        <v>-180.337228316177</v>
      </c>
      <c r="AT549" s="31">
        <f t="shared" si="328"/>
        <v>3.4532103502162415E-5</v>
      </c>
      <c r="AU549" s="31">
        <f t="shared" si="329"/>
        <v>0.16156292453454033</v>
      </c>
      <c r="AV549" s="32">
        <f t="shared" si="330"/>
        <v>-5.5251584033879965E-8</v>
      </c>
      <c r="AW549" s="31">
        <f t="shared" si="331"/>
        <v>-6.4625340825010405E-3</v>
      </c>
      <c r="AX549" s="34">
        <f t="shared" si="332"/>
        <v>3.4476851918128537E-5</v>
      </c>
      <c r="AY549" s="35">
        <f t="shared" si="333"/>
        <v>0.15510039045203927</v>
      </c>
      <c r="AZ549" s="10">
        <f t="shared" si="334"/>
        <v>-37.759849983916965</v>
      </c>
      <c r="BA549" s="10">
        <f t="shared" si="335"/>
        <v>-180.18212792572496</v>
      </c>
      <c r="BB549" s="10">
        <f t="shared" si="336"/>
        <v>-0.18212792572495573</v>
      </c>
      <c r="BC549" s="48"/>
      <c r="BD549" s="46">
        <f t="shared" si="337"/>
        <v>-38</v>
      </c>
      <c r="BE549" s="46">
        <f t="shared" si="338"/>
        <v>-180</v>
      </c>
      <c r="BF549" s="46">
        <f t="shared" si="339"/>
        <v>0</v>
      </c>
    </row>
    <row r="550" spans="22:58" x14ac:dyDescent="0.3">
      <c r="V550" s="29">
        <v>6.4600000000000701</v>
      </c>
      <c r="W550" s="38">
        <f t="shared" si="309"/>
        <v>28840315.031270735</v>
      </c>
      <c r="X550" s="30">
        <f t="shared" si="343"/>
        <v>2.6066753699001226</v>
      </c>
      <c r="Y550" s="31">
        <f t="shared" si="310"/>
        <v>-84.065579984183273</v>
      </c>
      <c r="Z550" s="31">
        <f t="shared" si="311"/>
        <v>-89.996412072709347</v>
      </c>
      <c r="AA550" s="31">
        <f t="shared" si="312"/>
        <v>49.759996850193417</v>
      </c>
      <c r="AB550" s="31">
        <f t="shared" si="313"/>
        <v>-89.813738303244563</v>
      </c>
      <c r="AC550" s="31">
        <f t="shared" si="314"/>
        <v>38.606153211632119</v>
      </c>
      <c r="AD550" s="31">
        <f t="shared" si="315"/>
        <v>89.327294544490826</v>
      </c>
      <c r="AE550" s="31">
        <f t="shared" si="316"/>
        <v>6.9072454475423797</v>
      </c>
      <c r="AF550" s="31">
        <f t="shared" si="317"/>
        <v>-90.482855831463098</v>
      </c>
      <c r="AG550" s="31">
        <f t="shared" si="340"/>
        <v>92.110410468749379</v>
      </c>
      <c r="AH550" s="31">
        <f t="shared" si="318"/>
        <v>-162.79813607469208</v>
      </c>
      <c r="AI550" s="31">
        <f t="shared" si="319"/>
        <v>-89.999999584839685</v>
      </c>
      <c r="AJ550" s="31">
        <f t="shared" si="320"/>
        <v>81.554476108363531</v>
      </c>
      <c r="AK550" s="31">
        <f t="shared" si="321"/>
        <v>89.995209301633864</v>
      </c>
      <c r="AL550" s="32">
        <f t="shared" si="322"/>
        <v>-51.184230345017205</v>
      </c>
      <c r="AM550" s="31">
        <f t="shared" si="323"/>
        <v>-89.841907354757026</v>
      </c>
      <c r="AN550" s="31">
        <f t="shared" si="324"/>
        <v>-40.317479842596377</v>
      </c>
      <c r="AO550" s="31">
        <f t="shared" si="325"/>
        <v>-89.846697637962848</v>
      </c>
      <c r="AP550" s="30">
        <f t="shared" si="341"/>
        <v>23.609121289162623</v>
      </c>
      <c r="AQ550" s="30">
        <f t="shared" si="342"/>
        <v>-27.95880017344075</v>
      </c>
      <c r="AR550" s="31">
        <f t="shared" si="326"/>
        <v>-37.759913279332125</v>
      </c>
      <c r="AS550" s="33">
        <f t="shared" si="327"/>
        <v>-180.32955346942595</v>
      </c>
      <c r="AT550" s="31">
        <f t="shared" si="328"/>
        <v>3.6159544626061938E-5</v>
      </c>
      <c r="AU550" s="31">
        <f t="shared" si="329"/>
        <v>0.16532618783754185</v>
      </c>
      <c r="AV550" s="32">
        <f t="shared" si="330"/>
        <v>-5.7855511221049498E-8</v>
      </c>
      <c r="AW550" s="31">
        <f t="shared" si="331"/>
        <v>-6.6130658376771564E-3</v>
      </c>
      <c r="AX550" s="34">
        <f t="shared" si="332"/>
        <v>3.6101689114840886E-5</v>
      </c>
      <c r="AY550" s="35">
        <f t="shared" si="333"/>
        <v>0.1587131219998647</v>
      </c>
      <c r="AZ550" s="10">
        <f t="shared" si="334"/>
        <v>-37.759877177643013</v>
      </c>
      <c r="BA550" s="10">
        <f t="shared" si="335"/>
        <v>-180.17084034742609</v>
      </c>
      <c r="BB550" s="10">
        <f t="shared" si="336"/>
        <v>-0.17084034742609333</v>
      </c>
      <c r="BC550" s="37"/>
      <c r="BD550" s="46">
        <f t="shared" si="337"/>
        <v>-38</v>
      </c>
      <c r="BE550" s="46">
        <f t="shared" si="338"/>
        <v>-180</v>
      </c>
      <c r="BF550" s="46">
        <f t="shared" si="339"/>
        <v>0</v>
      </c>
    </row>
    <row r="551" spans="22:58" x14ac:dyDescent="0.3">
      <c r="V551" s="29">
        <v>6.4700000000000699</v>
      </c>
      <c r="W551" s="38">
        <f t="shared" si="309"/>
        <v>29512092.26666864</v>
      </c>
      <c r="X551" s="30">
        <f t="shared" si="343"/>
        <v>2.6066753699001226</v>
      </c>
      <c r="Y551" s="31">
        <f t="shared" si="310"/>
        <v>-84.265579983416771</v>
      </c>
      <c r="Z551" s="31">
        <f t="shared" si="311"/>
        <v>-89.99649374390529</v>
      </c>
      <c r="AA551" s="31">
        <f t="shared" si="312"/>
        <v>49.959994784486092</v>
      </c>
      <c r="AB551" s="31">
        <f t="shared" si="313"/>
        <v>-89.817978108232793</v>
      </c>
      <c r="AC551" s="31">
        <f t="shared" si="314"/>
        <v>38.806126268108123</v>
      </c>
      <c r="AD551" s="31">
        <f t="shared" si="315"/>
        <v>89.342605830627576</v>
      </c>
      <c r="AE551" s="31">
        <f t="shared" si="316"/>
        <v>7.1072164390775612</v>
      </c>
      <c r="AF551" s="31">
        <f t="shared" si="317"/>
        <v>-90.471866021510493</v>
      </c>
      <c r="AG551" s="31">
        <f t="shared" si="340"/>
        <v>92.110410468749379</v>
      </c>
      <c r="AH551" s="31">
        <f t="shared" si="318"/>
        <v>-162.99813607469207</v>
      </c>
      <c r="AI551" s="31">
        <f t="shared" si="319"/>
        <v>-89.999999594289889</v>
      </c>
      <c r="AJ551" s="31">
        <f t="shared" si="320"/>
        <v>81.754476106996989</v>
      </c>
      <c r="AK551" s="31">
        <f t="shared" si="321"/>
        <v>89.995318351241735</v>
      </c>
      <c r="AL551" s="32">
        <f t="shared" si="322"/>
        <v>-51.384228856871644</v>
      </c>
      <c r="AM551" s="31">
        <f t="shared" si="323"/>
        <v>-89.845505965062983</v>
      </c>
      <c r="AN551" s="31">
        <f t="shared" si="324"/>
        <v>-40.517478355817346</v>
      </c>
      <c r="AO551" s="31">
        <f t="shared" si="325"/>
        <v>-89.850187208111137</v>
      </c>
      <c r="AP551" s="30">
        <f t="shared" si="341"/>
        <v>23.609121289162623</v>
      </c>
      <c r="AQ551" s="30">
        <f t="shared" si="342"/>
        <v>-27.95880017344075</v>
      </c>
      <c r="AR551" s="31">
        <f t="shared" si="326"/>
        <v>-37.759940801017912</v>
      </c>
      <c r="AS551" s="33">
        <f t="shared" si="327"/>
        <v>-180.32205322962164</v>
      </c>
      <c r="AT551" s="31">
        <f t="shared" si="328"/>
        <v>3.786368403398504E-5</v>
      </c>
      <c r="AU551" s="31">
        <f t="shared" si="329"/>
        <v>0.16917710732667332</v>
      </c>
      <c r="AV551" s="32">
        <f t="shared" si="330"/>
        <v>-6.0582158723248317E-8</v>
      </c>
      <c r="AW551" s="31">
        <f t="shared" si="331"/>
        <v>-6.7671039277700847E-3</v>
      </c>
      <c r="AX551" s="34">
        <f t="shared" si="332"/>
        <v>3.7803101875261791E-5</v>
      </c>
      <c r="AY551" s="35">
        <f t="shared" si="333"/>
        <v>0.16241000339890324</v>
      </c>
      <c r="AZ551" s="10">
        <f t="shared" si="334"/>
        <v>-37.759902997916036</v>
      </c>
      <c r="BA551" s="10">
        <f t="shared" si="335"/>
        <v>-180.15964322622276</v>
      </c>
      <c r="BB551" s="10">
        <f t="shared" si="336"/>
        <v>-0.15964322622275517</v>
      </c>
      <c r="BC551" s="37"/>
      <c r="BD551" s="46">
        <f t="shared" si="337"/>
        <v>-38</v>
      </c>
      <c r="BE551" s="46">
        <f t="shared" si="338"/>
        <v>-180</v>
      </c>
      <c r="BF551" s="46">
        <f t="shared" si="339"/>
        <v>0</v>
      </c>
    </row>
    <row r="552" spans="22:58" x14ac:dyDescent="0.3">
      <c r="V552" s="29">
        <v>6.4800000000000697</v>
      </c>
      <c r="W552" s="36">
        <f t="shared" si="309"/>
        <v>30199517.204025052</v>
      </c>
      <c r="X552" s="30">
        <f t="shared" si="343"/>
        <v>2.6066753699001226</v>
      </c>
      <c r="Y552" s="31">
        <f t="shared" si="310"/>
        <v>-84.465579982684758</v>
      </c>
      <c r="Z552" s="31">
        <f t="shared" si="311"/>
        <v>-89.996573556037845</v>
      </c>
      <c r="AA552" s="31">
        <f t="shared" si="312"/>
        <v>50.159992811749987</v>
      </c>
      <c r="AB552" s="31">
        <f t="shared" si="313"/>
        <v>-89.822121405403109</v>
      </c>
      <c r="AC552" s="31">
        <f t="shared" si="314"/>
        <v>39.006100537086411</v>
      </c>
      <c r="AD552" s="31">
        <f t="shared" si="315"/>
        <v>89.357568680073243</v>
      </c>
      <c r="AE552" s="31">
        <f t="shared" si="316"/>
        <v>7.3071887360517565</v>
      </c>
      <c r="AF552" s="31">
        <f t="shared" si="317"/>
        <v>-90.461126281367697</v>
      </c>
      <c r="AG552" s="31">
        <f t="shared" si="340"/>
        <v>92.110410468749379</v>
      </c>
      <c r="AH552" s="31">
        <f t="shared" si="318"/>
        <v>-163.19813607469206</v>
      </c>
      <c r="AI552" s="31">
        <f t="shared" si="319"/>
        <v>-89.999999603524984</v>
      </c>
      <c r="AJ552" s="31">
        <f t="shared" si="320"/>
        <v>81.954476105691953</v>
      </c>
      <c r="AK552" s="31">
        <f t="shared" si="321"/>
        <v>89.995424918577541</v>
      </c>
      <c r="AL552" s="32">
        <f t="shared" si="322"/>
        <v>-51.584227435703205</v>
      </c>
      <c r="AM552" s="31">
        <f t="shared" si="323"/>
        <v>-89.849022662175457</v>
      </c>
      <c r="AN552" s="31">
        <f t="shared" si="324"/>
        <v>-40.717476935953933</v>
      </c>
      <c r="AO552" s="31">
        <f t="shared" si="325"/>
        <v>-89.8535973471229</v>
      </c>
      <c r="AP552" s="30">
        <f t="shared" si="341"/>
        <v>23.609121289162623</v>
      </c>
      <c r="AQ552" s="30">
        <f t="shared" si="342"/>
        <v>-27.95880017344075</v>
      </c>
      <c r="AR552" s="31">
        <f t="shared" si="326"/>
        <v>-37.759967084180303</v>
      </c>
      <c r="AS552" s="33">
        <f t="shared" si="327"/>
        <v>-180.31472362849058</v>
      </c>
      <c r="AT552" s="31">
        <f t="shared" si="328"/>
        <v>3.9648136341649915E-5</v>
      </c>
      <c r="AU552" s="31">
        <f t="shared" si="329"/>
        <v>0.17311772467117292</v>
      </c>
      <c r="AV552" s="32">
        <f t="shared" si="330"/>
        <v>-6.3437306719468699E-8</v>
      </c>
      <c r="AW552" s="31">
        <f t="shared" si="331"/>
        <v>-6.9247300258052022E-3</v>
      </c>
      <c r="AX552" s="34">
        <f t="shared" si="332"/>
        <v>3.9584699034930444E-5</v>
      </c>
      <c r="AY552" s="35">
        <f t="shared" si="333"/>
        <v>0.16619299464536771</v>
      </c>
      <c r="AZ552" s="10">
        <f t="shared" si="334"/>
        <v>-37.759927499481272</v>
      </c>
      <c r="BA552" s="10">
        <f t="shared" si="335"/>
        <v>-180.14853063384521</v>
      </c>
      <c r="BB552" s="10">
        <f t="shared" si="336"/>
        <v>-0.14853063384521192</v>
      </c>
      <c r="BC552" s="48"/>
      <c r="BD552" s="46">
        <f t="shared" si="337"/>
        <v>-38</v>
      </c>
      <c r="BE552" s="46">
        <f t="shared" si="338"/>
        <v>-180</v>
      </c>
      <c r="BF552" s="46">
        <f t="shared" si="339"/>
        <v>0</v>
      </c>
    </row>
    <row r="553" spans="22:58" x14ac:dyDescent="0.3">
      <c r="V553" s="29">
        <v>6.4900000000000704</v>
      </c>
      <c r="W553" s="38">
        <f t="shared" ref="W553:W616" si="344">10*10^V553</f>
        <v>30902954.325140961</v>
      </c>
      <c r="X553" s="30">
        <f t="shared" si="343"/>
        <v>2.6066753699001226</v>
      </c>
      <c r="Y553" s="31">
        <f t="shared" ref="Y553:Y616" si="345">20*LOG(1/SQRT((W553/fp)^2+1))</f>
        <v>-84.665579981985729</v>
      </c>
      <c r="Z553" s="31">
        <f t="shared" ref="Z553:Z616" si="346">-180/PI()*ATAN(W553/fp)</f>
        <v>-89.996651551424478</v>
      </c>
      <c r="AA553" s="31">
        <f t="shared" ref="AA553:AA616" si="347">20*LOG(SQRT((W553/fzRHP)^2+1))</f>
        <v>50.359990927800816</v>
      </c>
      <c r="AB553" s="31">
        <f t="shared" ref="AB553:AB616" si="348">-180/PI()*ATAN(W553/fzRHP)</f>
        <v>-89.826170391413086</v>
      </c>
      <c r="AC553" s="31">
        <f t="shared" ref="AC553:AC616" si="349">20*LOG(SQRT((W553/fzESR)^2+1))</f>
        <v>39.206075964009159</v>
      </c>
      <c r="AD553" s="31">
        <f t="shared" ref="AD553:AD616" si="350">180/PI()*ATAN(W553/fzESR)</f>
        <v>89.372191018160265</v>
      </c>
      <c r="AE553" s="31">
        <f t="shared" ref="AE553:AE616" si="351">X553+Y553+AA553+AC553</f>
        <v>7.507162279724362</v>
      </c>
      <c r="AF553" s="31">
        <f t="shared" ref="AF553:AF616" si="352">Z553+AB553+AD553</f>
        <v>-90.450630924677284</v>
      </c>
      <c r="AG553" s="31">
        <f t="shared" si="340"/>
        <v>92.110410468749379</v>
      </c>
      <c r="AH553" s="31">
        <f t="shared" ref="AH553:AH616" si="353">20*LOG(1/SQRT((W553/fp_comp1)^2+1))</f>
        <v>-163.39813607469208</v>
      </c>
      <c r="AI553" s="31">
        <f t="shared" ref="AI553:AI616" si="354">-180/PI()*ATAN(W553/fp_comp1)</f>
        <v>-89.999999612549857</v>
      </c>
      <c r="AJ553" s="31">
        <f t="shared" ref="AJ553:AJ616" si="355">20*LOG(SQRT((W553/fz_comp)^2+1))</f>
        <v>82.154476104445678</v>
      </c>
      <c r="AK553" s="31">
        <f t="shared" ref="AK553:AK616" si="356">180/PI()*ATAN(W553/fz_comp)</f>
        <v>89.995529060144634</v>
      </c>
      <c r="AL553" s="32">
        <f t="shared" ref="AL553:AL616" si="357">20*LOG(1/SQRT((W553/fp_comp2)^2+1))</f>
        <v>-51.784226078497454</v>
      </c>
      <c r="AM553" s="31">
        <f t="shared" ref="AM553:AM616" si="358">-180/PI()*ATAN(W553/fp_comp2)</f>
        <v>-89.852459310587804</v>
      </c>
      <c r="AN553" s="31">
        <f t="shared" ref="AN553:AN616" si="359">AG553+AH553+AJ553+AL553</f>
        <v>-40.917475579994473</v>
      </c>
      <c r="AO553" s="31">
        <f t="shared" ref="AO553:AO616" si="360">AI553+AK553+AM553</f>
        <v>-89.856929862993027</v>
      </c>
      <c r="AP553" s="30">
        <f t="shared" si="341"/>
        <v>23.609121289162623</v>
      </c>
      <c r="AQ553" s="30">
        <f t="shared" si="342"/>
        <v>-27.95880017344075</v>
      </c>
      <c r="AR553" s="31">
        <f t="shared" ref="AR553:AR616" si="361">AE553+AN553+AP553+AQ553</f>
        <v>-37.759992184548238</v>
      </c>
      <c r="AS553" s="33">
        <f t="shared" ref="AS553:AS616" si="362">AF553+AO553</f>
        <v>-180.3075607876703</v>
      </c>
      <c r="AT553" s="31">
        <f t="shared" ref="AT553:AT616" si="363">20*LOG(SQRT((W553/fz_ff)^2+1))</f>
        <v>4.1516686507274666E-5</v>
      </c>
      <c r="AU553" s="31">
        <f t="shared" ref="AU553:AU616" si="364">180/PI()*ATAN(W553/fz_ff)</f>
        <v>0.1771501290893111</v>
      </c>
      <c r="AV553" s="32">
        <f t="shared" ref="AV553:AV616" si="365">20*LOG(1/SQRT((W553/fp_ff)^2+1))</f>
        <v>-6.6427014079356083E-8</v>
      </c>
      <c r="AW553" s="31">
        <f t="shared" ref="AW553:AW616" si="366">-180/PI()*ATAN(W553/fp_ff)</f>
        <v>-7.0860277072165804E-3</v>
      </c>
      <c r="AX553" s="34">
        <f t="shared" ref="AX553:AX616" si="367">AT553+AV553</f>
        <v>4.1450259493195308E-5</v>
      </c>
      <c r="AY553" s="35">
        <f t="shared" ref="AY553:AY616" si="368">AU553+AW553</f>
        <v>0.17006410138209452</v>
      </c>
      <c r="AZ553" s="10">
        <f t="shared" ref="AZ553:AZ616" si="369">AR553+AX553</f>
        <v>-37.759950734288743</v>
      </c>
      <c r="BA553" s="10">
        <f t="shared" ref="BA553:BA616" si="370">AS553+AY553</f>
        <v>-180.13749668628822</v>
      </c>
      <c r="BB553" s="10">
        <f t="shared" ref="BB553:BB616" si="371">BA553+180</f>
        <v>-0.1374966862882161</v>
      </c>
      <c r="BC553" s="37"/>
      <c r="BD553" s="46">
        <f t="shared" ref="BD553:BD616" si="372">ROUND(AZ553,0)</f>
        <v>-38</v>
      </c>
      <c r="BE553" s="46">
        <f t="shared" ref="BE553:BE616" si="373">ROUND(BA553,0)</f>
        <v>-180</v>
      </c>
      <c r="BF553" s="46">
        <f t="shared" ref="BF553:BF616" si="374">ROUND(BB553,0)</f>
        <v>0</v>
      </c>
    </row>
    <row r="554" spans="22:58" x14ac:dyDescent="0.3">
      <c r="V554" s="29">
        <v>6.5000000000000702</v>
      </c>
      <c r="W554" s="38">
        <f t="shared" si="344"/>
        <v>31622776.601688966</v>
      </c>
      <c r="X554" s="30">
        <f t="shared" si="343"/>
        <v>2.6066753699001226</v>
      </c>
      <c r="Y554" s="31">
        <f t="shared" si="345"/>
        <v>-84.865579981318135</v>
      </c>
      <c r="Z554" s="31">
        <f t="shared" si="346"/>
        <v>-89.996727771419387</v>
      </c>
      <c r="AA554" s="31">
        <f t="shared" si="347"/>
        <v>50.559989128642549</v>
      </c>
      <c r="AB554" s="31">
        <f t="shared" si="348"/>
        <v>-89.83012721292684</v>
      </c>
      <c r="AC554" s="31">
        <f t="shared" si="349"/>
        <v>39.406052496772752</v>
      </c>
      <c r="AD554" s="31">
        <f t="shared" si="350"/>
        <v>89.386480590222519</v>
      </c>
      <c r="AE554" s="31">
        <f t="shared" si="351"/>
        <v>7.7071370139972828</v>
      </c>
      <c r="AF554" s="31">
        <f t="shared" si="352"/>
        <v>-90.440374394123708</v>
      </c>
      <c r="AG554" s="31">
        <f t="shared" si="340"/>
        <v>92.110410468749379</v>
      </c>
      <c r="AH554" s="31">
        <f t="shared" si="353"/>
        <v>-163.59813607469206</v>
      </c>
      <c r="AI554" s="31">
        <f t="shared" si="354"/>
        <v>-89.999999621369298</v>
      </c>
      <c r="AJ554" s="31">
        <f t="shared" si="355"/>
        <v>82.354476103255479</v>
      </c>
      <c r="AK554" s="31">
        <f t="shared" si="356"/>
        <v>89.995630831160284</v>
      </c>
      <c r="AL554" s="32">
        <f t="shared" si="357"/>
        <v>-51.984224782375613</v>
      </c>
      <c r="AM554" s="31">
        <f t="shared" si="358"/>
        <v>-89.855817732357522</v>
      </c>
      <c r="AN554" s="31">
        <f t="shared" si="359"/>
        <v>-41.117474285062819</v>
      </c>
      <c r="AO554" s="31">
        <f t="shared" si="360"/>
        <v>-89.860186522566536</v>
      </c>
      <c r="AP554" s="30">
        <f t="shared" si="341"/>
        <v>23.609121289162623</v>
      </c>
      <c r="AQ554" s="30">
        <f t="shared" si="342"/>
        <v>-27.95880017344075</v>
      </c>
      <c r="AR554" s="31">
        <f t="shared" si="361"/>
        <v>-37.760016155343664</v>
      </c>
      <c r="AS554" s="33">
        <f t="shared" si="362"/>
        <v>-180.30056091669024</v>
      </c>
      <c r="AT554" s="31">
        <f t="shared" si="363"/>
        <v>4.3473297869637202E-5</v>
      </c>
      <c r="AU554" s="31">
        <f t="shared" si="364"/>
        <v>0.1812764584554078</v>
      </c>
      <c r="AV554" s="32">
        <f t="shared" si="365"/>
        <v>-6.95576241491752E-8</v>
      </c>
      <c r="AW554" s="31">
        <f t="shared" si="366"/>
        <v>-7.2510824941596722E-3</v>
      </c>
      <c r="AX554" s="34">
        <f t="shared" si="367"/>
        <v>4.3403740245488026E-5</v>
      </c>
      <c r="AY554" s="35">
        <f t="shared" si="368"/>
        <v>0.17402537596124812</v>
      </c>
      <c r="AZ554" s="10">
        <f t="shared" si="369"/>
        <v>-37.759972751603421</v>
      </c>
      <c r="BA554" s="10">
        <f t="shared" si="370"/>
        <v>-180.12653554072901</v>
      </c>
      <c r="BB554" s="10">
        <f t="shared" si="371"/>
        <v>-0.12653554072900874</v>
      </c>
      <c r="BC554" s="37"/>
      <c r="BD554" s="46">
        <f t="shared" si="372"/>
        <v>-38</v>
      </c>
      <c r="BE554" s="46">
        <f t="shared" si="373"/>
        <v>-180</v>
      </c>
      <c r="BF554" s="46">
        <f t="shared" si="374"/>
        <v>0</v>
      </c>
    </row>
    <row r="555" spans="22:58" x14ac:dyDescent="0.3">
      <c r="V555" s="29">
        <v>6.5100000000000797</v>
      </c>
      <c r="W555" s="36">
        <f t="shared" si="344"/>
        <v>32359365.692968801</v>
      </c>
      <c r="X555" s="30">
        <f t="shared" si="343"/>
        <v>2.6066753699001226</v>
      </c>
      <c r="Y555" s="31">
        <f t="shared" si="345"/>
        <v>-85.065579980680781</v>
      </c>
      <c r="Z555" s="31">
        <f t="shared" si="346"/>
        <v>-89.996802256435387</v>
      </c>
      <c r="AA555" s="31">
        <f t="shared" si="347"/>
        <v>50.759987410459232</v>
      </c>
      <c r="AB555" s="31">
        <f t="shared" si="348"/>
        <v>-89.833993967752477</v>
      </c>
      <c r="AC555" s="31">
        <f t="shared" si="349"/>
        <v>39.606030085617775</v>
      </c>
      <c r="AD555" s="31">
        <f t="shared" si="350"/>
        <v>89.400444965665642</v>
      </c>
      <c r="AE555" s="31">
        <f t="shared" si="351"/>
        <v>7.9071128852963426</v>
      </c>
      <c r="AF555" s="31">
        <f t="shared" si="352"/>
        <v>-90.430351258522208</v>
      </c>
      <c r="AG555" s="31">
        <f t="shared" si="340"/>
        <v>92.110410468749379</v>
      </c>
      <c r="AH555" s="31">
        <f t="shared" si="353"/>
        <v>-163.79813607469228</v>
      </c>
      <c r="AI555" s="31">
        <f t="shared" si="354"/>
        <v>-89.999999629987983</v>
      </c>
      <c r="AJ555" s="31">
        <f t="shared" si="355"/>
        <v>82.554476102119025</v>
      </c>
      <c r="AK555" s="31">
        <f t="shared" si="356"/>
        <v>89.995730285584813</v>
      </c>
      <c r="AL555" s="32">
        <f t="shared" si="357"/>
        <v>-52.18422354458869</v>
      </c>
      <c r="AM555" s="31">
        <f t="shared" si="358"/>
        <v>-89.859099708071895</v>
      </c>
      <c r="AN555" s="31">
        <f t="shared" si="359"/>
        <v>-41.317473048412566</v>
      </c>
      <c r="AO555" s="31">
        <f t="shared" si="360"/>
        <v>-89.863369052475065</v>
      </c>
      <c r="AP555" s="30">
        <f t="shared" si="341"/>
        <v>23.609121289162623</v>
      </c>
      <c r="AQ555" s="30">
        <f t="shared" si="342"/>
        <v>-27.95880017344075</v>
      </c>
      <c r="AR555" s="31">
        <f t="shared" si="361"/>
        <v>-37.760039047394351</v>
      </c>
      <c r="AS555" s="33">
        <f t="shared" si="362"/>
        <v>-180.29372031099729</v>
      </c>
      <c r="AT555" s="31">
        <f t="shared" si="363"/>
        <v>4.5522120539023847E-5</v>
      </c>
      <c r="AU555" s="31">
        <f t="shared" si="364"/>
        <v>0.18549890043260425</v>
      </c>
      <c r="AV555" s="32">
        <f t="shared" si="365"/>
        <v>-7.2835774395086321E-8</v>
      </c>
      <c r="AW555" s="31">
        <f t="shared" si="366"/>
        <v>-7.4199819008564805E-3</v>
      </c>
      <c r="AX555" s="34">
        <f t="shared" si="367"/>
        <v>4.5449284764628759E-5</v>
      </c>
      <c r="AY555" s="35">
        <f t="shared" si="368"/>
        <v>0.17807891853174776</v>
      </c>
      <c r="AZ555" s="10">
        <f t="shared" si="369"/>
        <v>-37.759993598109588</v>
      </c>
      <c r="BA555" s="10">
        <f t="shared" si="370"/>
        <v>-180.11564139246553</v>
      </c>
      <c r="BB555" s="10">
        <f t="shared" si="371"/>
        <v>-0.11564139246553395</v>
      </c>
      <c r="BC555" s="48"/>
      <c r="BD555" s="46">
        <f t="shared" si="372"/>
        <v>-38</v>
      </c>
      <c r="BE555" s="46">
        <f t="shared" si="373"/>
        <v>-180</v>
      </c>
      <c r="BF555" s="46">
        <f t="shared" si="374"/>
        <v>0</v>
      </c>
    </row>
    <row r="556" spans="22:58" x14ac:dyDescent="0.3">
      <c r="V556" s="29">
        <v>6.5200000000000804</v>
      </c>
      <c r="W556" s="38">
        <f t="shared" si="344"/>
        <v>33113112.14826528</v>
      </c>
      <c r="X556" s="30">
        <f t="shared" si="343"/>
        <v>2.6066753699001226</v>
      </c>
      <c r="Y556" s="31">
        <f t="shared" si="345"/>
        <v>-85.265579980071934</v>
      </c>
      <c r="Z556" s="31">
        <f t="shared" si="346"/>
        <v>-89.996875045965453</v>
      </c>
      <c r="AA556" s="31">
        <f t="shared" si="347"/>
        <v>50.959985769606106</v>
      </c>
      <c r="AB556" s="31">
        <f t="shared" si="348"/>
        <v>-89.837772705953583</v>
      </c>
      <c r="AC556" s="31">
        <f t="shared" si="349"/>
        <v>39.806008683022817</v>
      </c>
      <c r="AD556" s="31">
        <f t="shared" si="350"/>
        <v>89.41409154194649</v>
      </c>
      <c r="AE556" s="31">
        <f t="shared" si="351"/>
        <v>8.107089842457107</v>
      </c>
      <c r="AF556" s="31">
        <f t="shared" si="352"/>
        <v>-90.420556209972531</v>
      </c>
      <c r="AG556" s="31">
        <f t="shared" si="340"/>
        <v>92.110410468749379</v>
      </c>
      <c r="AH556" s="31">
        <f t="shared" si="353"/>
        <v>-163.99813607469227</v>
      </c>
      <c r="AI556" s="31">
        <f t="shared" si="354"/>
        <v>-89.999999638410486</v>
      </c>
      <c r="AJ556" s="31">
        <f t="shared" si="355"/>
        <v>82.754476101033561</v>
      </c>
      <c r="AK556" s="31">
        <f t="shared" si="356"/>
        <v>89.995827476150282</v>
      </c>
      <c r="AL556" s="32">
        <f t="shared" si="357"/>
        <v>-52.384222362510862</v>
      </c>
      <c r="AM556" s="31">
        <f t="shared" si="358"/>
        <v>-89.862306977791718</v>
      </c>
      <c r="AN556" s="31">
        <f t="shared" si="359"/>
        <v>-41.517471867420191</v>
      </c>
      <c r="AO556" s="31">
        <f t="shared" si="360"/>
        <v>-89.866479140051922</v>
      </c>
      <c r="AP556" s="30">
        <f t="shared" si="341"/>
        <v>23.609121289162623</v>
      </c>
      <c r="AQ556" s="30">
        <f t="shared" si="342"/>
        <v>-27.95880017344075</v>
      </c>
      <c r="AR556" s="31">
        <f t="shared" si="361"/>
        <v>-37.760060909241211</v>
      </c>
      <c r="AS556" s="33">
        <f t="shared" si="362"/>
        <v>-180.28703535002444</v>
      </c>
      <c r="AT556" s="31">
        <f t="shared" si="363"/>
        <v>4.7667500210492489E-5</v>
      </c>
      <c r="AU556" s="31">
        <f t="shared" si="364"/>
        <v>0.18981969363195705</v>
      </c>
      <c r="AV556" s="32">
        <f t="shared" si="365"/>
        <v>-7.6268417618351411E-8</v>
      </c>
      <c r="AW556" s="31">
        <f t="shared" si="366"/>
        <v>-7.5928154799960353E-3</v>
      </c>
      <c r="AX556" s="34">
        <f t="shared" si="367"/>
        <v>4.7591231792874139E-5</v>
      </c>
      <c r="AY556" s="35">
        <f t="shared" si="368"/>
        <v>0.18222687815196101</v>
      </c>
      <c r="AZ556" s="10">
        <f t="shared" si="369"/>
        <v>-37.76001331800942</v>
      </c>
      <c r="BA556" s="10">
        <f t="shared" si="370"/>
        <v>-180.10480847187247</v>
      </c>
      <c r="BB556" s="10">
        <f t="shared" si="371"/>
        <v>-0.10480847187247377</v>
      </c>
      <c r="BC556" s="37"/>
      <c r="BD556" s="46">
        <f t="shared" si="372"/>
        <v>-38</v>
      </c>
      <c r="BE556" s="46">
        <f t="shared" si="373"/>
        <v>-180</v>
      </c>
      <c r="BF556" s="46">
        <f t="shared" si="374"/>
        <v>0</v>
      </c>
    </row>
    <row r="557" spans="22:58" x14ac:dyDescent="0.3">
      <c r="V557" s="29">
        <v>6.5300000000000802</v>
      </c>
      <c r="W557" s="38">
        <f t="shared" si="344"/>
        <v>33884415.613926567</v>
      </c>
      <c r="X557" s="30">
        <f t="shared" si="343"/>
        <v>2.6066753699001226</v>
      </c>
      <c r="Y557" s="31">
        <f t="shared" si="345"/>
        <v>-85.465579979490499</v>
      </c>
      <c r="Z557" s="31">
        <f t="shared" si="346"/>
        <v>-89.996946178603523</v>
      </c>
      <c r="AA557" s="31">
        <f t="shared" si="347"/>
        <v>51.159984202602956</v>
      </c>
      <c r="AB557" s="31">
        <f t="shared" si="348"/>
        <v>-89.841465430935614</v>
      </c>
      <c r="AC557" s="31">
        <f t="shared" si="349"/>
        <v>40.005988243604833</v>
      </c>
      <c r="AD557" s="31">
        <f t="shared" si="350"/>
        <v>89.427427548463641</v>
      </c>
      <c r="AE557" s="31">
        <f t="shared" si="351"/>
        <v>8.3070678366174064</v>
      </c>
      <c r="AF557" s="31">
        <f t="shared" si="352"/>
        <v>-90.41098406107551</v>
      </c>
      <c r="AG557" s="31">
        <f t="shared" si="340"/>
        <v>92.110410468749379</v>
      </c>
      <c r="AH557" s="31">
        <f t="shared" si="353"/>
        <v>-164.19813607469226</v>
      </c>
      <c r="AI557" s="31">
        <f t="shared" si="354"/>
        <v>-89.999999646641271</v>
      </c>
      <c r="AJ557" s="31">
        <f t="shared" si="355"/>
        <v>82.954476099996953</v>
      </c>
      <c r="AK557" s="31">
        <f t="shared" si="356"/>
        <v>89.995922454388406</v>
      </c>
      <c r="AL557" s="32">
        <f t="shared" si="357"/>
        <v>-52.584221233634992</v>
      </c>
      <c r="AM557" s="31">
        <f t="shared" si="358"/>
        <v>-89.8654412419734</v>
      </c>
      <c r="AN557" s="31">
        <f t="shared" si="359"/>
        <v>-41.717470739580918</v>
      </c>
      <c r="AO557" s="31">
        <f t="shared" si="360"/>
        <v>-89.869518434226265</v>
      </c>
      <c r="AP557" s="30">
        <f t="shared" si="341"/>
        <v>23.609121289162623</v>
      </c>
      <c r="AQ557" s="30">
        <f t="shared" si="342"/>
        <v>-27.95880017344075</v>
      </c>
      <c r="AR557" s="31">
        <f t="shared" si="361"/>
        <v>-37.760081787241639</v>
      </c>
      <c r="AS557" s="33">
        <f t="shared" si="362"/>
        <v>-180.28050249530179</v>
      </c>
      <c r="AT557" s="31">
        <f t="shared" si="363"/>
        <v>4.9913987376300934E-5</v>
      </c>
      <c r="AU557" s="31">
        <f t="shared" si="364"/>
        <v>0.19424112879852501</v>
      </c>
      <c r="AV557" s="32">
        <f t="shared" si="365"/>
        <v>-7.9862838348902956E-8</v>
      </c>
      <c r="AW557" s="31">
        <f t="shared" si="366"/>
        <v>-7.7696748702172609E-3</v>
      </c>
      <c r="AX557" s="34">
        <f t="shared" si="367"/>
        <v>4.9834124537952031E-5</v>
      </c>
      <c r="AY557" s="35">
        <f t="shared" si="368"/>
        <v>0.18647145392830775</v>
      </c>
      <c r="AZ557" s="10">
        <f t="shared" si="369"/>
        <v>-37.7600319531171</v>
      </c>
      <c r="BA557" s="10">
        <f t="shared" si="370"/>
        <v>-180.09403104137348</v>
      </c>
      <c r="BB557" s="10">
        <f t="shared" si="371"/>
        <v>-9.4031041373483504E-2</v>
      </c>
      <c r="BC557" s="37"/>
      <c r="BD557" s="46">
        <f t="shared" si="372"/>
        <v>-38</v>
      </c>
      <c r="BE557" s="46">
        <f t="shared" si="373"/>
        <v>-180</v>
      </c>
      <c r="BF557" s="46">
        <f t="shared" si="374"/>
        <v>0</v>
      </c>
    </row>
    <row r="558" spans="22:58" x14ac:dyDescent="0.3">
      <c r="V558" s="29">
        <v>6.54000000000008</v>
      </c>
      <c r="W558" s="36">
        <f t="shared" si="344"/>
        <v>34673685.045259625</v>
      </c>
      <c r="X558" s="30">
        <f t="shared" si="343"/>
        <v>2.6066753699001226</v>
      </c>
      <c r="Y558" s="31">
        <f t="shared" si="345"/>
        <v>-85.665579978935227</v>
      </c>
      <c r="Z558" s="31">
        <f t="shared" si="346"/>
        <v>-89.997015692065077</v>
      </c>
      <c r="AA558" s="31">
        <f t="shared" si="347"/>
        <v>51.359982706126019</v>
      </c>
      <c r="AB558" s="31">
        <f t="shared" si="348"/>
        <v>-89.845074100507475</v>
      </c>
      <c r="AC558" s="31">
        <f t="shared" si="349"/>
        <v>40.205968724022384</v>
      </c>
      <c r="AD558" s="31">
        <f t="shared" si="350"/>
        <v>89.440460050361054</v>
      </c>
      <c r="AE558" s="31">
        <f t="shared" si="351"/>
        <v>8.5070468211132919</v>
      </c>
      <c r="AF558" s="31">
        <f t="shared" si="352"/>
        <v>-90.401629742211497</v>
      </c>
      <c r="AG558" s="31">
        <f t="shared" si="340"/>
        <v>92.110410468749379</v>
      </c>
      <c r="AH558" s="31">
        <f t="shared" si="353"/>
        <v>-164.3981360746923</v>
      </c>
      <c r="AI558" s="31">
        <f t="shared" si="354"/>
        <v>-89.9999996546847</v>
      </c>
      <c r="AJ558" s="31">
        <f t="shared" si="355"/>
        <v>83.154476099006985</v>
      </c>
      <c r="AK558" s="31">
        <f t="shared" si="356"/>
        <v>89.996015270657907</v>
      </c>
      <c r="AL558" s="32">
        <f t="shared" si="357"/>
        <v>-52.784220155566629</v>
      </c>
      <c r="AM558" s="31">
        <f t="shared" si="358"/>
        <v>-89.868504162370215</v>
      </c>
      <c r="AN558" s="31">
        <f t="shared" si="359"/>
        <v>-41.917469662502569</v>
      </c>
      <c r="AO558" s="31">
        <f t="shared" si="360"/>
        <v>-89.872488546397008</v>
      </c>
      <c r="AP558" s="30">
        <f t="shared" si="341"/>
        <v>23.609121289162623</v>
      </c>
      <c r="AQ558" s="30">
        <f t="shared" si="342"/>
        <v>-27.95880017344075</v>
      </c>
      <c r="AR558" s="31">
        <f t="shared" si="361"/>
        <v>-37.760101725667404</v>
      </c>
      <c r="AS558" s="33">
        <f t="shared" si="362"/>
        <v>-180.27411828860852</v>
      </c>
      <c r="AT558" s="31">
        <f t="shared" si="363"/>
        <v>5.2266346974138173E-5</v>
      </c>
      <c r="AU558" s="31">
        <f t="shared" si="364"/>
        <v>0.19876555002500049</v>
      </c>
      <c r="AV558" s="32">
        <f t="shared" si="365"/>
        <v>-8.3626656702655858E-8</v>
      </c>
      <c r="AW558" s="31">
        <f t="shared" si="366"/>
        <v>-7.950653844696386E-3</v>
      </c>
      <c r="AX558" s="34">
        <f t="shared" si="367"/>
        <v>5.2182720317435516E-5</v>
      </c>
      <c r="AY558" s="35">
        <f t="shared" si="368"/>
        <v>0.19081489618030409</v>
      </c>
      <c r="AZ558" s="10">
        <f t="shared" si="369"/>
        <v>-37.760049542947087</v>
      </c>
      <c r="BA558" s="10">
        <f t="shared" si="370"/>
        <v>-180.08330339242821</v>
      </c>
      <c r="BB558" s="10">
        <f t="shared" si="371"/>
        <v>-8.330339242820628E-2</v>
      </c>
      <c r="BC558" s="48"/>
      <c r="BD558" s="46">
        <f t="shared" si="372"/>
        <v>-38</v>
      </c>
      <c r="BE558" s="46">
        <f t="shared" si="373"/>
        <v>-180</v>
      </c>
      <c r="BF558" s="46">
        <f t="shared" si="374"/>
        <v>0</v>
      </c>
    </row>
    <row r="559" spans="22:58" x14ac:dyDescent="0.3">
      <c r="V559" s="29">
        <v>6.5500000000000798</v>
      </c>
      <c r="W559" s="38">
        <f t="shared" si="344"/>
        <v>35481338.923364088</v>
      </c>
      <c r="X559" s="30">
        <f t="shared" si="343"/>
        <v>2.6066753699001226</v>
      </c>
      <c r="Y559" s="31">
        <f t="shared" si="345"/>
        <v>-85.865579978404924</v>
      </c>
      <c r="Z559" s="31">
        <f t="shared" si="346"/>
        <v>-89.997083623207089</v>
      </c>
      <c r="AA559" s="31">
        <f t="shared" si="347"/>
        <v>51.55998127700115</v>
      </c>
      <c r="AB559" s="31">
        <f t="shared" si="348"/>
        <v>-89.848600627918913</v>
      </c>
      <c r="AC559" s="31">
        <f t="shared" si="349"/>
        <v>40.405950082883962</v>
      </c>
      <c r="AD559" s="31">
        <f t="shared" si="350"/>
        <v>89.453195952246418</v>
      </c>
      <c r="AE559" s="31">
        <f t="shared" si="351"/>
        <v>8.7070267513803046</v>
      </c>
      <c r="AF559" s="31">
        <f t="shared" si="352"/>
        <v>-90.39248829887957</v>
      </c>
      <c r="AG559" s="31">
        <f t="shared" si="340"/>
        <v>92.110410468749379</v>
      </c>
      <c r="AH559" s="31">
        <f t="shared" si="353"/>
        <v>-164.59813607469226</v>
      </c>
      <c r="AI559" s="31">
        <f t="shared" si="354"/>
        <v>-89.999999662545036</v>
      </c>
      <c r="AJ559" s="31">
        <f t="shared" si="355"/>
        <v>83.354476098061539</v>
      </c>
      <c r="AK559" s="31">
        <f t="shared" si="356"/>
        <v>89.996105974171186</v>
      </c>
      <c r="AL559" s="32">
        <f t="shared" si="357"/>
        <v>-52.984219126019063</v>
      </c>
      <c r="AM559" s="31">
        <f t="shared" si="358"/>
        <v>-89.871497362913047</v>
      </c>
      <c r="AN559" s="31">
        <f t="shared" si="359"/>
        <v>-42.117468633900408</v>
      </c>
      <c r="AO559" s="31">
        <f t="shared" si="360"/>
        <v>-89.875391051286897</v>
      </c>
      <c r="AP559" s="30">
        <f t="shared" si="341"/>
        <v>23.609121289162623</v>
      </c>
      <c r="AQ559" s="30">
        <f t="shared" si="342"/>
        <v>-27.95880017344075</v>
      </c>
      <c r="AR559" s="31">
        <f t="shared" si="361"/>
        <v>-37.760120766798231</v>
      </c>
      <c r="AS559" s="33">
        <f t="shared" si="362"/>
        <v>-180.26787935016648</v>
      </c>
      <c r="AT559" s="31">
        <f t="shared" si="363"/>
        <v>5.4729568496224221E-5</v>
      </c>
      <c r="AU559" s="31">
        <f t="shared" si="364"/>
        <v>0.20339535599357433</v>
      </c>
      <c r="AV559" s="32">
        <f t="shared" si="365"/>
        <v>-8.7567861168643776E-8</v>
      </c>
      <c r="AW559" s="31">
        <f t="shared" si="366"/>
        <v>-8.135848360866749E-3</v>
      </c>
      <c r="AX559" s="34">
        <f t="shared" si="367"/>
        <v>5.4642000635055576E-5</v>
      </c>
      <c r="AY559" s="35">
        <f t="shared" si="368"/>
        <v>0.19525950763270758</v>
      </c>
      <c r="AZ559" s="10">
        <f t="shared" si="369"/>
        <v>-37.760066124797596</v>
      </c>
      <c r="BA559" s="10">
        <f t="shared" si="370"/>
        <v>-180.07261984253378</v>
      </c>
      <c r="BB559" s="10">
        <f t="shared" si="371"/>
        <v>-7.261984253378273E-2</v>
      </c>
      <c r="BC559" s="37"/>
      <c r="BD559" s="46">
        <f t="shared" si="372"/>
        <v>-38</v>
      </c>
      <c r="BE559" s="46">
        <f t="shared" si="373"/>
        <v>-180</v>
      </c>
      <c r="BF559" s="46">
        <f t="shared" si="374"/>
        <v>0</v>
      </c>
    </row>
    <row r="560" spans="22:58" x14ac:dyDescent="0.3">
      <c r="V560" s="29">
        <v>6.5600000000000804</v>
      </c>
      <c r="W560" s="38">
        <f t="shared" si="344"/>
        <v>36307805.477016889</v>
      </c>
      <c r="X560" s="30">
        <f t="shared" si="343"/>
        <v>2.6066753699001226</v>
      </c>
      <c r="Y560" s="31">
        <f t="shared" si="345"/>
        <v>-86.065579977898508</v>
      </c>
      <c r="Z560" s="31">
        <f t="shared" si="346"/>
        <v>-89.997150008047512</v>
      </c>
      <c r="AA560" s="31">
        <f t="shared" si="347"/>
        <v>51.759979912197089</v>
      </c>
      <c r="AB560" s="31">
        <f t="shared" si="348"/>
        <v>-89.852046882874546</v>
      </c>
      <c r="AC560" s="31">
        <f t="shared" si="349"/>
        <v>40.605932280660312</v>
      </c>
      <c r="AD560" s="31">
        <f t="shared" si="350"/>
        <v>89.465642001826382</v>
      </c>
      <c r="AE560" s="31">
        <f t="shared" si="351"/>
        <v>8.9070075848590093</v>
      </c>
      <c r="AF560" s="31">
        <f t="shared" si="352"/>
        <v>-90.383554889095677</v>
      </c>
      <c r="AG560" s="31">
        <f t="shared" si="340"/>
        <v>92.110410468749379</v>
      </c>
      <c r="AH560" s="31">
        <f t="shared" si="353"/>
        <v>-164.79813607469228</v>
      </c>
      <c r="AI560" s="31">
        <f t="shared" si="354"/>
        <v>-89.999999670226458</v>
      </c>
      <c r="AJ560" s="31">
        <f t="shared" si="355"/>
        <v>83.554476097158684</v>
      </c>
      <c r="AK560" s="31">
        <f t="shared" si="356"/>
        <v>89.99619461302045</v>
      </c>
      <c r="AL560" s="32">
        <f t="shared" si="357"/>
        <v>-53.184218142808575</v>
      </c>
      <c r="AM560" s="31">
        <f t="shared" si="358"/>
        <v>-89.87442243057103</v>
      </c>
      <c r="AN560" s="31">
        <f t="shared" si="359"/>
        <v>-42.317467651592793</v>
      </c>
      <c r="AO560" s="31">
        <f t="shared" si="360"/>
        <v>-89.878227487777039</v>
      </c>
      <c r="AP560" s="30">
        <f t="shared" si="341"/>
        <v>23.609121289162623</v>
      </c>
      <c r="AQ560" s="30">
        <f t="shared" si="342"/>
        <v>-27.95880017344075</v>
      </c>
      <c r="AR560" s="31">
        <f t="shared" si="361"/>
        <v>-37.760138951011911</v>
      </c>
      <c r="AS560" s="33">
        <f t="shared" si="362"/>
        <v>-180.2617823768727</v>
      </c>
      <c r="AT560" s="31">
        <f t="shared" si="363"/>
        <v>5.7308876578557232E-5</v>
      </c>
      <c r="AU560" s="31">
        <f t="shared" si="364"/>
        <v>0.20813300124667319</v>
      </c>
      <c r="AV560" s="32">
        <f t="shared" si="365"/>
        <v>-9.1694806680366628E-8</v>
      </c>
      <c r="AW560" s="31">
        <f t="shared" si="366"/>
        <v>-8.3253566112967223E-3</v>
      </c>
      <c r="AX560" s="34">
        <f t="shared" si="367"/>
        <v>5.7217181771876865E-5</v>
      </c>
      <c r="AY560" s="35">
        <f t="shared" si="368"/>
        <v>0.19980764463537648</v>
      </c>
      <c r="AZ560" s="10">
        <f t="shared" si="369"/>
        <v>-37.760081733830141</v>
      </c>
      <c r="BA560" s="10">
        <f t="shared" si="370"/>
        <v>-180.06197473223733</v>
      </c>
      <c r="BB560" s="10">
        <f t="shared" si="371"/>
        <v>-6.1974732237331409E-2</v>
      </c>
      <c r="BC560" s="37"/>
      <c r="BD560" s="46">
        <f t="shared" si="372"/>
        <v>-38</v>
      </c>
      <c r="BE560" s="46">
        <f t="shared" si="373"/>
        <v>-180</v>
      </c>
      <c r="BF560" s="46">
        <f t="shared" si="374"/>
        <v>0</v>
      </c>
    </row>
    <row r="561" spans="22:58" x14ac:dyDescent="0.3">
      <c r="V561" s="29">
        <v>6.5700000000000802</v>
      </c>
      <c r="W561" s="36">
        <f t="shared" si="344"/>
        <v>37153522.909724161</v>
      </c>
      <c r="X561" s="30">
        <f t="shared" si="343"/>
        <v>2.6066753699001226</v>
      </c>
      <c r="Y561" s="31">
        <f t="shared" si="345"/>
        <v>-86.265579977414873</v>
      </c>
      <c r="Z561" s="31">
        <f t="shared" si="346"/>
        <v>-89.997214881784515</v>
      </c>
      <c r="AA561" s="31">
        <f t="shared" si="347"/>
        <v>51.959978608818901</v>
      </c>
      <c r="AB561" s="31">
        <f t="shared" si="348"/>
        <v>-89.855414692524548</v>
      </c>
      <c r="AC561" s="31">
        <f t="shared" si="349"/>
        <v>40.805915279600569</v>
      </c>
      <c r="AD561" s="31">
        <f t="shared" si="350"/>
        <v>89.477804793460166</v>
      </c>
      <c r="AE561" s="31">
        <f t="shared" si="351"/>
        <v>9.1069892809047133</v>
      </c>
      <c r="AF561" s="31">
        <f t="shared" si="352"/>
        <v>-90.374824780848883</v>
      </c>
      <c r="AG561" s="31">
        <f t="shared" si="340"/>
        <v>92.110410468749379</v>
      </c>
      <c r="AH561" s="31">
        <f t="shared" si="353"/>
        <v>-164.9981360746923</v>
      </c>
      <c r="AI561" s="31">
        <f t="shared" si="354"/>
        <v>-89.999999677733001</v>
      </c>
      <c r="AJ561" s="31">
        <f t="shared" si="355"/>
        <v>83.754476096296472</v>
      </c>
      <c r="AK561" s="31">
        <f t="shared" si="356"/>
        <v>89.996281234203195</v>
      </c>
      <c r="AL561" s="32">
        <f t="shared" si="357"/>
        <v>-53.38421720384963</v>
      </c>
      <c r="AM561" s="31">
        <f t="shared" si="358"/>
        <v>-89.877280916192746</v>
      </c>
      <c r="AN561" s="31">
        <f t="shared" si="359"/>
        <v>-42.517466713496077</v>
      </c>
      <c r="AO561" s="31">
        <f t="shared" si="360"/>
        <v>-89.880999359722551</v>
      </c>
      <c r="AP561" s="30">
        <f t="shared" si="341"/>
        <v>23.609121289162623</v>
      </c>
      <c r="AQ561" s="30">
        <f t="shared" si="342"/>
        <v>-27.95880017344075</v>
      </c>
      <c r="AR561" s="31">
        <f t="shared" si="361"/>
        <v>-37.760156316869491</v>
      </c>
      <c r="AS561" s="33">
        <f t="shared" si="362"/>
        <v>-180.25582414057143</v>
      </c>
      <c r="AT561" s="31">
        <f t="shared" si="363"/>
        <v>6.0009742062585134E-5</v>
      </c>
      <c r="AU561" s="31">
        <f t="shared" si="364"/>
        <v>0.21298099748723179</v>
      </c>
      <c r="AV561" s="32">
        <f t="shared" si="365"/>
        <v>-9.6016249331582225E-8</v>
      </c>
      <c r="AW561" s="31">
        <f t="shared" si="366"/>
        <v>-8.5192790757524801E-3</v>
      </c>
      <c r="AX561" s="34">
        <f t="shared" si="367"/>
        <v>5.9913725813253555E-5</v>
      </c>
      <c r="AY561" s="35">
        <f t="shared" si="368"/>
        <v>0.20446171841147931</v>
      </c>
      <c r="AZ561" s="10">
        <f t="shared" si="369"/>
        <v>-37.760096403143677</v>
      </c>
      <c r="BA561" s="10">
        <f t="shared" si="370"/>
        <v>-180.05136242215997</v>
      </c>
      <c r="BB561" s="10">
        <f t="shared" si="371"/>
        <v>-5.1362422159968446E-2</v>
      </c>
      <c r="BC561" s="48"/>
      <c r="BD561" s="46">
        <f t="shared" si="372"/>
        <v>-38</v>
      </c>
      <c r="BE561" s="46">
        <f t="shared" si="373"/>
        <v>-180</v>
      </c>
      <c r="BF561" s="46">
        <f t="shared" si="374"/>
        <v>0</v>
      </c>
    </row>
    <row r="562" spans="22:58" x14ac:dyDescent="0.3">
      <c r="V562" s="29">
        <v>6.58000000000008</v>
      </c>
      <c r="W562" s="38">
        <f t="shared" si="344"/>
        <v>38018939.632063188</v>
      </c>
      <c r="X562" s="30">
        <f t="shared" si="343"/>
        <v>2.6066753699001226</v>
      </c>
      <c r="Y562" s="31">
        <f t="shared" si="345"/>
        <v>-86.465579976953023</v>
      </c>
      <c r="Z562" s="31">
        <f t="shared" si="346"/>
        <v>-89.997278278814974</v>
      </c>
      <c r="AA562" s="31">
        <f t="shared" si="347"/>
        <v>52.159977364102048</v>
      </c>
      <c r="AB562" s="31">
        <f t="shared" si="348"/>
        <v>-89.858705842433011</v>
      </c>
      <c r="AC562" s="31">
        <f t="shared" si="349"/>
        <v>41.005899043652441</v>
      </c>
      <c r="AD562" s="31">
        <f t="shared" si="350"/>
        <v>89.489690771633647</v>
      </c>
      <c r="AE562" s="31">
        <f t="shared" si="351"/>
        <v>9.3069718007015823</v>
      </c>
      <c r="AF562" s="31">
        <f t="shared" si="352"/>
        <v>-90.366293349614338</v>
      </c>
      <c r="AG562" s="31">
        <f t="shared" si="340"/>
        <v>92.110410468749379</v>
      </c>
      <c r="AH562" s="31">
        <f t="shared" si="353"/>
        <v>-165.19813607469229</v>
      </c>
      <c r="AI562" s="31">
        <f t="shared" si="354"/>
        <v>-89.999999685068701</v>
      </c>
      <c r="AJ562" s="31">
        <f t="shared" si="355"/>
        <v>83.954476095473055</v>
      </c>
      <c r="AK562" s="31">
        <f t="shared" si="356"/>
        <v>89.99636588364713</v>
      </c>
      <c r="AL562" s="32">
        <f t="shared" si="357"/>
        <v>-53.584216307150605</v>
      </c>
      <c r="AM562" s="31">
        <f t="shared" si="358"/>
        <v>-89.88007433532816</v>
      </c>
      <c r="AN562" s="31">
        <f t="shared" si="359"/>
        <v>-42.717465817620457</v>
      </c>
      <c r="AO562" s="31">
        <f t="shared" si="360"/>
        <v>-89.883708136749732</v>
      </c>
      <c r="AP562" s="30">
        <f t="shared" si="341"/>
        <v>23.609121289162623</v>
      </c>
      <c r="AQ562" s="30">
        <f t="shared" si="342"/>
        <v>-27.95880017344075</v>
      </c>
      <c r="AR562" s="31">
        <f t="shared" si="361"/>
        <v>-37.760172901197002</v>
      </c>
      <c r="AS562" s="33">
        <f t="shared" si="362"/>
        <v>-180.25000148636406</v>
      </c>
      <c r="AT562" s="31">
        <f t="shared" si="363"/>
        <v>6.2837893614152668E-5</v>
      </c>
      <c r="AU562" s="31">
        <f t="shared" si="364"/>
        <v>0.21794191490919682</v>
      </c>
      <c r="AV562" s="32">
        <f t="shared" si="365"/>
        <v>-1.0054135601958406E-7</v>
      </c>
      <c r="AW562" s="31">
        <f t="shared" si="366"/>
        <v>-8.7177185744737803E-3</v>
      </c>
      <c r="AX562" s="34">
        <f t="shared" si="367"/>
        <v>6.2737352258133083E-5</v>
      </c>
      <c r="AY562" s="35">
        <f t="shared" si="368"/>
        <v>0.20922419633472303</v>
      </c>
      <c r="AZ562" s="10">
        <f t="shared" si="369"/>
        <v>-37.760110163844743</v>
      </c>
      <c r="BA562" s="10">
        <f t="shared" si="370"/>
        <v>-180.04077729002933</v>
      </c>
      <c r="BB562" s="10">
        <f t="shared" si="371"/>
        <v>-4.0777290029325286E-2</v>
      </c>
      <c r="BC562" s="37"/>
      <c r="BD562" s="46">
        <f t="shared" si="372"/>
        <v>-38</v>
      </c>
      <c r="BE562" s="46">
        <f t="shared" si="373"/>
        <v>-180</v>
      </c>
      <c r="BF562" s="46">
        <f t="shared" si="374"/>
        <v>0</v>
      </c>
    </row>
    <row r="563" spans="22:58" x14ac:dyDescent="0.3">
      <c r="V563" s="29">
        <v>6.5900000000000798</v>
      </c>
      <c r="W563" s="38">
        <f t="shared" si="344"/>
        <v>38904514.499435283</v>
      </c>
      <c r="X563" s="30">
        <f t="shared" si="343"/>
        <v>2.6066753699001226</v>
      </c>
      <c r="Y563" s="31">
        <f t="shared" si="345"/>
        <v>-86.66557997651195</v>
      </c>
      <c r="Z563" s="31">
        <f t="shared" si="346"/>
        <v>-89.997340232752833</v>
      </c>
      <c r="AA563" s="31">
        <f t="shared" si="347"/>
        <v>52.359976175406331</v>
      </c>
      <c r="AB563" s="31">
        <f t="shared" si="348"/>
        <v>-89.861922077524284</v>
      </c>
      <c r="AC563" s="31">
        <f t="shared" si="349"/>
        <v>41.205883538385677</v>
      </c>
      <c r="AD563" s="31">
        <f t="shared" si="350"/>
        <v>89.501306234355283</v>
      </c>
      <c r="AE563" s="31">
        <f t="shared" si="351"/>
        <v>9.5069551071801754</v>
      </c>
      <c r="AF563" s="31">
        <f t="shared" si="352"/>
        <v>-90.357956075921848</v>
      </c>
      <c r="AG563" s="31">
        <f t="shared" si="340"/>
        <v>92.110410468749379</v>
      </c>
      <c r="AH563" s="31">
        <f t="shared" si="353"/>
        <v>-165.39813607469227</v>
      </c>
      <c r="AI563" s="31">
        <f t="shared" si="354"/>
        <v>-89.999999692237424</v>
      </c>
      <c r="AJ563" s="31">
        <f t="shared" si="355"/>
        <v>84.1544760946867</v>
      </c>
      <c r="AK563" s="31">
        <f t="shared" si="356"/>
        <v>89.996448606234466</v>
      </c>
      <c r="AL563" s="32">
        <f t="shared" si="357"/>
        <v>-53.784215450809512</v>
      </c>
      <c r="AM563" s="31">
        <f t="shared" si="358"/>
        <v>-89.882804169031928</v>
      </c>
      <c r="AN563" s="31">
        <f t="shared" si="359"/>
        <v>-42.917464962065708</v>
      </c>
      <c r="AO563" s="31">
        <f t="shared" si="360"/>
        <v>-89.886355255034886</v>
      </c>
      <c r="AP563" s="30">
        <f t="shared" si="341"/>
        <v>23.609121289162623</v>
      </c>
      <c r="AQ563" s="30">
        <f t="shared" si="342"/>
        <v>-27.95880017344075</v>
      </c>
      <c r="AR563" s="31">
        <f t="shared" si="361"/>
        <v>-37.760188739163659</v>
      </c>
      <c r="AS563" s="33">
        <f t="shared" si="362"/>
        <v>-180.24431133095675</v>
      </c>
      <c r="AT563" s="31">
        <f t="shared" si="363"/>
        <v>6.579932986692731E-5</v>
      </c>
      <c r="AU563" s="31">
        <f t="shared" si="364"/>
        <v>0.22301838355895001</v>
      </c>
      <c r="AV563" s="32">
        <f t="shared" si="365"/>
        <v>-1.0527972373175386E-7</v>
      </c>
      <c r="AW563" s="31">
        <f t="shared" si="366"/>
        <v>-8.9207803226904452E-3</v>
      </c>
      <c r="AX563" s="34">
        <f t="shared" si="367"/>
        <v>6.5694050143195556E-5</v>
      </c>
      <c r="AY563" s="35">
        <f t="shared" si="368"/>
        <v>0.21409760323625956</v>
      </c>
      <c r="AZ563" s="10">
        <f t="shared" si="369"/>
        <v>-37.760123045113517</v>
      </c>
      <c r="BA563" s="10">
        <f t="shared" si="370"/>
        <v>-180.03021372772048</v>
      </c>
      <c r="BB563" s="10">
        <f t="shared" si="371"/>
        <v>-3.0213727720479255E-2</v>
      </c>
      <c r="BC563" s="37"/>
      <c r="BD563" s="46">
        <f t="shared" si="372"/>
        <v>-38</v>
      </c>
      <c r="BE563" s="46">
        <f t="shared" si="373"/>
        <v>-180</v>
      </c>
      <c r="BF563" s="46">
        <f t="shared" si="374"/>
        <v>0</v>
      </c>
    </row>
    <row r="564" spans="22:58" x14ac:dyDescent="0.3">
      <c r="V564" s="29">
        <v>6.6000000000000796</v>
      </c>
      <c r="W564" s="36">
        <f t="shared" si="344"/>
        <v>39810717.055357039</v>
      </c>
      <c r="X564" s="30">
        <f t="shared" si="343"/>
        <v>2.6066753699001226</v>
      </c>
      <c r="Y564" s="31">
        <f t="shared" si="345"/>
        <v>-86.865579976090714</v>
      </c>
      <c r="Z564" s="31">
        <f t="shared" si="346"/>
        <v>-89.997400776446909</v>
      </c>
      <c r="AA564" s="31">
        <f t="shared" si="347"/>
        <v>52.559975040210425</v>
      </c>
      <c r="AB564" s="31">
        <f t="shared" si="348"/>
        <v>-89.865065103007666</v>
      </c>
      <c r="AC564" s="31">
        <f t="shared" si="349"/>
        <v>41.405868730919195</v>
      </c>
      <c r="AD564" s="31">
        <f t="shared" si="350"/>
        <v>89.512657336475939</v>
      </c>
      <c r="AE564" s="31">
        <f t="shared" si="351"/>
        <v>9.7069391649390226</v>
      </c>
      <c r="AF564" s="31">
        <f t="shared" si="352"/>
        <v>-90.34980854297865</v>
      </c>
      <c r="AG564" s="31">
        <f t="shared" si="340"/>
        <v>92.110410468749379</v>
      </c>
      <c r="AH564" s="31">
        <f t="shared" si="353"/>
        <v>-165.59813607469226</v>
      </c>
      <c r="AI564" s="31">
        <f t="shared" si="354"/>
        <v>-89.999999699242949</v>
      </c>
      <c r="AJ564" s="31">
        <f t="shared" si="355"/>
        <v>84.354476093935702</v>
      </c>
      <c r="AK564" s="31">
        <f t="shared" si="356"/>
        <v>89.996529445825857</v>
      </c>
      <c r="AL564" s="32">
        <f t="shared" si="357"/>
        <v>-53.984214633009948</v>
      </c>
      <c r="AM564" s="31">
        <f t="shared" si="358"/>
        <v>-89.885471864648409</v>
      </c>
      <c r="AN564" s="31">
        <f t="shared" si="359"/>
        <v>-43.117464145017131</v>
      </c>
      <c r="AO564" s="31">
        <f t="shared" si="360"/>
        <v>-89.888942118065501</v>
      </c>
      <c r="AP564" s="30">
        <f t="shared" si="341"/>
        <v>23.609121289162623</v>
      </c>
      <c r="AQ564" s="30">
        <f t="shared" si="342"/>
        <v>-27.95880017344075</v>
      </c>
      <c r="AR564" s="31">
        <f t="shared" si="361"/>
        <v>-37.760203864356235</v>
      </c>
      <c r="AS564" s="33">
        <f t="shared" si="362"/>
        <v>-180.23875066104415</v>
      </c>
      <c r="AT564" s="31">
        <f t="shared" si="363"/>
        <v>6.8900332148151886E-5</v>
      </c>
      <c r="AU564" s="31">
        <f t="shared" si="364"/>
        <v>0.22821309472837248</v>
      </c>
      <c r="AV564" s="32">
        <f t="shared" si="365"/>
        <v>-1.1024140461807958E-7</v>
      </c>
      <c r="AW564" s="31">
        <f t="shared" si="366"/>
        <v>-9.1285719864087882E-3</v>
      </c>
      <c r="AX564" s="34">
        <f t="shared" si="367"/>
        <v>6.8790090743533805E-5</v>
      </c>
      <c r="AY564" s="35">
        <f t="shared" si="368"/>
        <v>0.21908452274196369</v>
      </c>
      <c r="AZ564" s="10">
        <f t="shared" si="369"/>
        <v>-37.760135074265492</v>
      </c>
      <c r="BA564" s="10">
        <f t="shared" si="370"/>
        <v>-180.0196661383022</v>
      </c>
      <c r="BB564" s="10">
        <f t="shared" si="371"/>
        <v>-1.9666138302198988E-2</v>
      </c>
      <c r="BC564" s="48"/>
      <c r="BD564" s="46">
        <f t="shared" si="372"/>
        <v>-38</v>
      </c>
      <c r="BE564" s="46">
        <f t="shared" si="373"/>
        <v>-180</v>
      </c>
      <c r="BF564" s="46">
        <f t="shared" si="374"/>
        <v>0</v>
      </c>
    </row>
    <row r="565" spans="22:58" x14ac:dyDescent="0.3">
      <c r="V565" s="29">
        <v>6.6100000000000803</v>
      </c>
      <c r="W565" s="38">
        <f t="shared" si="344"/>
        <v>40738027.780418836</v>
      </c>
      <c r="X565" s="30">
        <f t="shared" si="343"/>
        <v>2.6066753699001226</v>
      </c>
      <c r="Y565" s="31">
        <f t="shared" si="345"/>
        <v>-87.065579975688451</v>
      </c>
      <c r="Z565" s="31">
        <f t="shared" si="346"/>
        <v>-89.997459941998258</v>
      </c>
      <c r="AA565" s="31">
        <f t="shared" si="347"/>
        <v>52.759973956106506</v>
      </c>
      <c r="AB565" s="31">
        <f t="shared" si="348"/>
        <v>-89.86813658528115</v>
      </c>
      <c r="AC565" s="31">
        <f t="shared" si="349"/>
        <v>41.605854589851383</v>
      </c>
      <c r="AD565" s="31">
        <f t="shared" si="350"/>
        <v>89.523750092933994</v>
      </c>
      <c r="AE565" s="31">
        <f t="shared" si="351"/>
        <v>9.9069239401695555</v>
      </c>
      <c r="AF565" s="31">
        <f t="shared" si="352"/>
        <v>-90.341846434345427</v>
      </c>
      <c r="AG565" s="31">
        <f t="shared" si="340"/>
        <v>92.110410468749379</v>
      </c>
      <c r="AH565" s="31">
        <f t="shared" si="353"/>
        <v>-165.79813607469225</v>
      </c>
      <c r="AI565" s="31">
        <f t="shared" si="354"/>
        <v>-89.999999706089014</v>
      </c>
      <c r="AJ565" s="31">
        <f t="shared" si="355"/>
        <v>84.55447609321854</v>
      </c>
      <c r="AK565" s="31">
        <f t="shared" si="356"/>
        <v>89.996608445283485</v>
      </c>
      <c r="AL565" s="32">
        <f t="shared" si="357"/>
        <v>-54.184213852017315</v>
      </c>
      <c r="AM565" s="31">
        <f t="shared" si="358"/>
        <v>-89.888078836578813</v>
      </c>
      <c r="AN565" s="31">
        <f t="shared" si="359"/>
        <v>-43.317463364741648</v>
      </c>
      <c r="AO565" s="31">
        <f t="shared" si="360"/>
        <v>-89.891470097384342</v>
      </c>
      <c r="AP565" s="30">
        <f t="shared" si="341"/>
        <v>23.609121289162623</v>
      </c>
      <c r="AQ565" s="30">
        <f t="shared" si="342"/>
        <v>-27.95880017344075</v>
      </c>
      <c r="AR565" s="31">
        <f t="shared" si="361"/>
        <v>-37.76021830885022</v>
      </c>
      <c r="AS565" s="33">
        <f t="shared" si="362"/>
        <v>-180.23331653172977</v>
      </c>
      <c r="AT565" s="31">
        <f t="shared" si="363"/>
        <v>7.2147477790569518E-5</v>
      </c>
      <c r="AU565" s="31">
        <f t="shared" si="364"/>
        <v>0.23352880238028276</v>
      </c>
      <c r="AV565" s="32">
        <f t="shared" si="365"/>
        <v>-1.1543692238472629E-7</v>
      </c>
      <c r="AW565" s="31">
        <f t="shared" si="366"/>
        <v>-9.3412037394975389E-3</v>
      </c>
      <c r="AX565" s="34">
        <f t="shared" si="367"/>
        <v>7.203204086818479E-5</v>
      </c>
      <c r="AY565" s="35">
        <f t="shared" si="368"/>
        <v>0.22418759864078522</v>
      </c>
      <c r="AZ565" s="10">
        <f t="shared" si="369"/>
        <v>-37.760146276809351</v>
      </c>
      <c r="BA565" s="10">
        <f t="shared" si="370"/>
        <v>-180.00912893308899</v>
      </c>
      <c r="BB565" s="10">
        <f t="shared" si="371"/>
        <v>-9.1289330889878784E-3</v>
      </c>
      <c r="BC565" s="37"/>
      <c r="BD565" s="46">
        <f t="shared" si="372"/>
        <v>-38</v>
      </c>
      <c r="BE565" s="46">
        <f t="shared" si="373"/>
        <v>-180</v>
      </c>
      <c r="BF565" s="46">
        <f t="shared" si="374"/>
        <v>0</v>
      </c>
    </row>
    <row r="566" spans="22:58" x14ac:dyDescent="0.3">
      <c r="V566" s="29">
        <v>6.62000000000008</v>
      </c>
      <c r="W566" s="38">
        <f t="shared" si="344"/>
        <v>41686938.347041272</v>
      </c>
      <c r="X566" s="30">
        <f t="shared" si="343"/>
        <v>2.6066753699001226</v>
      </c>
      <c r="Y566" s="31">
        <f t="shared" si="345"/>
        <v>-87.265579975304291</v>
      </c>
      <c r="Z566" s="31">
        <f t="shared" si="346"/>
        <v>-89.997517760777228</v>
      </c>
      <c r="AA566" s="31">
        <f t="shared" si="347"/>
        <v>52.959972920795025</v>
      </c>
      <c r="AB566" s="31">
        <f t="shared" si="348"/>
        <v>-89.871138152814638</v>
      </c>
      <c r="AC566" s="31">
        <f t="shared" si="349"/>
        <v>41.805841085193471</v>
      </c>
      <c r="AD566" s="31">
        <f t="shared" si="350"/>
        <v>89.534590381927501</v>
      </c>
      <c r="AE566" s="31">
        <f t="shared" si="351"/>
        <v>10.106909400584321</v>
      </c>
      <c r="AF566" s="31">
        <f t="shared" si="352"/>
        <v>-90.334065531664351</v>
      </c>
      <c r="AG566" s="31">
        <f t="shared" si="340"/>
        <v>92.110410468749379</v>
      </c>
      <c r="AH566" s="31">
        <f t="shared" si="353"/>
        <v>-165.99813607469227</v>
      </c>
      <c r="AI566" s="31">
        <f t="shared" si="354"/>
        <v>-89.999999712779243</v>
      </c>
      <c r="AJ566" s="31">
        <f t="shared" si="355"/>
        <v>84.754476092533665</v>
      </c>
      <c r="AK566" s="31">
        <f t="shared" si="356"/>
        <v>89.996685646493944</v>
      </c>
      <c r="AL566" s="32">
        <f t="shared" si="357"/>
        <v>-54.38421310617499</v>
      </c>
      <c r="AM566" s="31">
        <f t="shared" si="358"/>
        <v>-89.890626467030998</v>
      </c>
      <c r="AN566" s="31">
        <f t="shared" si="359"/>
        <v>-43.517462619584215</v>
      </c>
      <c r="AO566" s="31">
        <f t="shared" si="360"/>
        <v>-89.893940533316297</v>
      </c>
      <c r="AP566" s="30">
        <f t="shared" si="341"/>
        <v>23.609121289162623</v>
      </c>
      <c r="AQ566" s="30">
        <f t="shared" si="342"/>
        <v>-27.95880017344075</v>
      </c>
      <c r="AR566" s="31">
        <f t="shared" si="361"/>
        <v>-37.760232103278021</v>
      </c>
      <c r="AS566" s="33">
        <f t="shared" si="362"/>
        <v>-180.22800606498066</v>
      </c>
      <c r="AT566" s="31">
        <f t="shared" si="363"/>
        <v>7.5547654092223893E-5</v>
      </c>
      <c r="AU566" s="31">
        <f t="shared" si="364"/>
        <v>0.23896832460698839</v>
      </c>
      <c r="AV566" s="32">
        <f t="shared" si="365"/>
        <v>-1.2087729543789977E-7</v>
      </c>
      <c r="AW566" s="31">
        <f t="shared" si="366"/>
        <v>-9.5587883221031952E-3</v>
      </c>
      <c r="AX566" s="34">
        <f t="shared" si="367"/>
        <v>7.5426776796785999E-5</v>
      </c>
      <c r="AY566" s="35">
        <f t="shared" si="368"/>
        <v>0.2294095362848852</v>
      </c>
      <c r="AZ566" s="10">
        <f t="shared" si="369"/>
        <v>-37.760156676501225</v>
      </c>
      <c r="BA566" s="10">
        <f t="shared" si="370"/>
        <v>-179.99859652869577</v>
      </c>
      <c r="BB566" s="10">
        <f t="shared" si="371"/>
        <v>1.4034713042292424E-3</v>
      </c>
      <c r="BC566" s="37"/>
      <c r="BD566" s="46">
        <f t="shared" si="372"/>
        <v>-38</v>
      </c>
      <c r="BE566" s="46">
        <f t="shared" si="373"/>
        <v>-180</v>
      </c>
      <c r="BF566" s="46">
        <f t="shared" si="374"/>
        <v>0</v>
      </c>
    </row>
    <row r="567" spans="22:58" x14ac:dyDescent="0.3">
      <c r="V567" s="29">
        <v>6.6300000000000798</v>
      </c>
      <c r="W567" s="36">
        <f t="shared" si="344"/>
        <v>42657951.880167171</v>
      </c>
      <c r="X567" s="30">
        <f t="shared" si="343"/>
        <v>2.6066753699001226</v>
      </c>
      <c r="Y567" s="31">
        <f t="shared" si="345"/>
        <v>-87.465579974937441</v>
      </c>
      <c r="Z567" s="31">
        <f t="shared" si="346"/>
        <v>-89.997574263440129</v>
      </c>
      <c r="AA567" s="31">
        <f t="shared" si="347"/>
        <v>53.159971932080012</v>
      </c>
      <c r="AB567" s="31">
        <f t="shared" si="348"/>
        <v>-89.874071397013026</v>
      </c>
      <c r="AC567" s="31">
        <f t="shared" si="349"/>
        <v>42.005828188306076</v>
      </c>
      <c r="AD567" s="31">
        <f t="shared" si="350"/>
        <v>89.545183948015094</v>
      </c>
      <c r="AE567" s="31">
        <f t="shared" si="351"/>
        <v>10.306895515348764</v>
      </c>
      <c r="AF567" s="31">
        <f t="shared" si="352"/>
        <v>-90.326461712438075</v>
      </c>
      <c r="AG567" s="31">
        <f t="shared" si="340"/>
        <v>92.110410468749379</v>
      </c>
      <c r="AH567" s="31">
        <f t="shared" si="353"/>
        <v>-166.19813607469226</v>
      </c>
      <c r="AI567" s="31">
        <f t="shared" si="354"/>
        <v>-89.999999719317188</v>
      </c>
      <c r="AJ567" s="31">
        <f t="shared" si="355"/>
        <v>84.954476091879599</v>
      </c>
      <c r="AK567" s="31">
        <f t="shared" si="356"/>
        <v>89.996761090390308</v>
      </c>
      <c r="AL567" s="32">
        <f t="shared" si="357"/>
        <v>-54.584212393900984</v>
      </c>
      <c r="AM567" s="31">
        <f t="shared" si="358"/>
        <v>-89.893116106752004</v>
      </c>
      <c r="AN567" s="31">
        <f t="shared" si="359"/>
        <v>-43.717461907964264</v>
      </c>
      <c r="AO567" s="31">
        <f t="shared" si="360"/>
        <v>-89.896354735678884</v>
      </c>
      <c r="AP567" s="30">
        <f t="shared" si="341"/>
        <v>23.609121289162623</v>
      </c>
      <c r="AQ567" s="30">
        <f t="shared" si="342"/>
        <v>-27.95880017344075</v>
      </c>
      <c r="AR567" s="31">
        <f t="shared" si="361"/>
        <v>-37.760245276893627</v>
      </c>
      <c r="AS567" s="33">
        <f t="shared" si="362"/>
        <v>-180.22281644811696</v>
      </c>
      <c r="AT567" s="31">
        <f t="shared" si="363"/>
        <v>7.9108072908691537E-5</v>
      </c>
      <c r="AU567" s="31">
        <f t="shared" si="364"/>
        <v>0.24453454512273221</v>
      </c>
      <c r="AV567" s="32">
        <f t="shared" si="365"/>
        <v>-1.2657406774233039E-7</v>
      </c>
      <c r="AW567" s="31">
        <f t="shared" si="366"/>
        <v>-9.7814411004264364E-3</v>
      </c>
      <c r="AX567" s="34">
        <f t="shared" si="367"/>
        <v>7.8981498840949201E-5</v>
      </c>
      <c r="AY567" s="35">
        <f t="shared" si="368"/>
        <v>0.23475310402230576</v>
      </c>
      <c r="AZ567" s="10">
        <f t="shared" si="369"/>
        <v>-37.760166295394789</v>
      </c>
      <c r="BA567" s="10">
        <f t="shared" si="370"/>
        <v>-179.98806334409466</v>
      </c>
      <c r="BB567" s="10">
        <f t="shared" si="371"/>
        <v>1.1936655905344651E-2</v>
      </c>
      <c r="BC567" s="48"/>
      <c r="BD567" s="46">
        <f t="shared" si="372"/>
        <v>-38</v>
      </c>
      <c r="BE567" s="46">
        <f t="shared" si="373"/>
        <v>-180</v>
      </c>
      <c r="BF567" s="46">
        <f t="shared" si="374"/>
        <v>0</v>
      </c>
    </row>
    <row r="568" spans="22:58" x14ac:dyDescent="0.3">
      <c r="V568" s="29">
        <v>6.6400000000000796</v>
      </c>
      <c r="W568" s="38">
        <f t="shared" si="344"/>
        <v>43651583.224024683</v>
      </c>
      <c r="X568" s="30">
        <f t="shared" si="343"/>
        <v>2.6066753699001226</v>
      </c>
      <c r="Y568" s="31">
        <f t="shared" si="345"/>
        <v>-87.665579974587075</v>
      </c>
      <c r="Z568" s="31">
        <f t="shared" si="346"/>
        <v>-89.997629479945402</v>
      </c>
      <c r="AA568" s="31">
        <f t="shared" si="347"/>
        <v>53.359970987864294</v>
      </c>
      <c r="AB568" s="31">
        <f t="shared" si="348"/>
        <v>-89.876937873059703</v>
      </c>
      <c r="AC568" s="31">
        <f t="shared" si="349"/>
        <v>42.205815871838482</v>
      </c>
      <c r="AD568" s="31">
        <f t="shared" si="350"/>
        <v>89.555536405146896</v>
      </c>
      <c r="AE568" s="31">
        <f t="shared" si="351"/>
        <v>10.506882255015817</v>
      </c>
      <c r="AF568" s="31">
        <f t="shared" si="352"/>
        <v>-90.319030947858195</v>
      </c>
      <c r="AG568" s="31">
        <f t="shared" si="340"/>
        <v>92.110410468749379</v>
      </c>
      <c r="AH568" s="31">
        <f t="shared" si="353"/>
        <v>-166.39813607469225</v>
      </c>
      <c r="AI568" s="31">
        <f t="shared" si="354"/>
        <v>-89.999999725706303</v>
      </c>
      <c r="AJ568" s="31">
        <f t="shared" si="355"/>
        <v>85.154476091254963</v>
      </c>
      <c r="AK568" s="31">
        <f t="shared" si="356"/>
        <v>89.996834816973958</v>
      </c>
      <c r="AL568" s="32">
        <f t="shared" si="357"/>
        <v>-54.784211713684471</v>
      </c>
      <c r="AM568" s="31">
        <f t="shared" si="358"/>
        <v>-89.895549075744157</v>
      </c>
      <c r="AN568" s="31">
        <f t="shared" si="359"/>
        <v>-43.917461228372375</v>
      </c>
      <c r="AO568" s="31">
        <f t="shared" si="360"/>
        <v>-89.898713984476501</v>
      </c>
      <c r="AP568" s="30">
        <f t="shared" si="341"/>
        <v>23.609121289162623</v>
      </c>
      <c r="AQ568" s="30">
        <f t="shared" si="342"/>
        <v>-27.95880017344075</v>
      </c>
      <c r="AR568" s="31">
        <f t="shared" si="361"/>
        <v>-37.760257857634684</v>
      </c>
      <c r="AS568" s="33">
        <f t="shared" si="362"/>
        <v>-180.21774493233471</v>
      </c>
      <c r="AT568" s="31">
        <f t="shared" si="363"/>
        <v>8.2836285970304611E-5</v>
      </c>
      <c r="AU568" s="31">
        <f t="shared" si="364"/>
        <v>0.25023041479080022</v>
      </c>
      <c r="AV568" s="32">
        <f t="shared" si="365"/>
        <v>-1.3253931846455306E-7</v>
      </c>
      <c r="AW568" s="31">
        <f t="shared" si="366"/>
        <v>-1.000928012789057E-2</v>
      </c>
      <c r="AX568" s="34">
        <f t="shared" si="367"/>
        <v>8.2703746651840057E-5</v>
      </c>
      <c r="AY568" s="35">
        <f t="shared" si="368"/>
        <v>0.24022113466290965</v>
      </c>
      <c r="AZ568" s="10">
        <f t="shared" si="369"/>
        <v>-37.760175153888035</v>
      </c>
      <c r="BA568" s="10">
        <f t="shared" si="370"/>
        <v>-179.97752379767181</v>
      </c>
      <c r="BB568" s="10">
        <f t="shared" si="371"/>
        <v>2.2476202328192585E-2</v>
      </c>
      <c r="BC568" s="37"/>
      <c r="BD568" s="46">
        <f t="shared" si="372"/>
        <v>-38</v>
      </c>
      <c r="BE568" s="46">
        <f t="shared" si="373"/>
        <v>-180</v>
      </c>
      <c r="BF568" s="46">
        <f t="shared" si="374"/>
        <v>0</v>
      </c>
    </row>
    <row r="569" spans="22:58" x14ac:dyDescent="0.3">
      <c r="V569" s="29">
        <v>6.6500000000000803</v>
      </c>
      <c r="W569" s="38">
        <f t="shared" si="344"/>
        <v>44668359.215104662</v>
      </c>
      <c r="X569" s="30">
        <f t="shared" si="343"/>
        <v>2.6066753699001226</v>
      </c>
      <c r="Y569" s="31">
        <f t="shared" si="345"/>
        <v>-87.865579974252498</v>
      </c>
      <c r="Z569" s="31">
        <f t="shared" si="346"/>
        <v>-89.997683439569556</v>
      </c>
      <c r="AA569" s="31">
        <f t="shared" si="347"/>
        <v>53.559970086145114</v>
      </c>
      <c r="AB569" s="31">
        <f t="shared" si="348"/>
        <v>-89.87973910074075</v>
      </c>
      <c r="AC569" s="31">
        <f t="shared" si="349"/>
        <v>42.405804109670662</v>
      </c>
      <c r="AD569" s="31">
        <f t="shared" si="350"/>
        <v>89.56565323962738</v>
      </c>
      <c r="AE569" s="31">
        <f t="shared" si="351"/>
        <v>10.706869591463395</v>
      </c>
      <c r="AF569" s="31">
        <f t="shared" si="352"/>
        <v>-90.311769300682926</v>
      </c>
      <c r="AG569" s="31">
        <f t="shared" si="340"/>
        <v>92.110410468749379</v>
      </c>
      <c r="AH569" s="31">
        <f t="shared" si="353"/>
        <v>-166.59813607469229</v>
      </c>
      <c r="AI569" s="31">
        <f t="shared" si="354"/>
        <v>-89.999999731949984</v>
      </c>
      <c r="AJ569" s="31">
        <f t="shared" si="355"/>
        <v>85.354476090658466</v>
      </c>
      <c r="AK569" s="31">
        <f t="shared" si="356"/>
        <v>89.99690686533566</v>
      </c>
      <c r="AL569" s="32">
        <f t="shared" si="357"/>
        <v>-54.984211064082665</v>
      </c>
      <c r="AM569" s="31">
        <f t="shared" si="358"/>
        <v>-89.897926663964711</v>
      </c>
      <c r="AN569" s="31">
        <f t="shared" si="359"/>
        <v>-44.117460579367112</v>
      </c>
      <c r="AO569" s="31">
        <f t="shared" si="360"/>
        <v>-89.901019530579035</v>
      </c>
      <c r="AP569" s="30">
        <f t="shared" si="341"/>
        <v>23.609121289162623</v>
      </c>
      <c r="AQ569" s="30">
        <f t="shared" si="342"/>
        <v>-27.95880017344075</v>
      </c>
      <c r="AR569" s="31">
        <f t="shared" si="361"/>
        <v>-37.760269872181844</v>
      </c>
      <c r="AS569" s="33">
        <f t="shared" si="362"/>
        <v>-180.21278883126195</v>
      </c>
      <c r="AT569" s="31">
        <f t="shared" si="363"/>
        <v>8.6740200866487952E-5</v>
      </c>
      <c r="AU569" s="31">
        <f t="shared" si="364"/>
        <v>0.25605895318610228</v>
      </c>
      <c r="AV569" s="32">
        <f t="shared" si="365"/>
        <v>-1.3878570536764912E-7</v>
      </c>
      <c r="AW569" s="31">
        <f t="shared" si="366"/>
        <v>-1.0242426207734944E-2</v>
      </c>
      <c r="AX569" s="34">
        <f t="shared" si="367"/>
        <v>8.6601415161120305E-5</v>
      </c>
      <c r="AY569" s="35">
        <f t="shared" si="368"/>
        <v>0.24581652697836734</v>
      </c>
      <c r="AZ569" s="10">
        <f t="shared" si="369"/>
        <v>-37.760183270766682</v>
      </c>
      <c r="BA569" s="10">
        <f t="shared" si="370"/>
        <v>-179.96697230428359</v>
      </c>
      <c r="BB569" s="10">
        <f t="shared" si="371"/>
        <v>3.3027695716413064E-2</v>
      </c>
      <c r="BC569" s="37"/>
      <c r="BD569" s="46">
        <f t="shared" si="372"/>
        <v>-38</v>
      </c>
      <c r="BE569" s="46">
        <f t="shared" si="373"/>
        <v>-180</v>
      </c>
      <c r="BF569" s="46">
        <f t="shared" si="374"/>
        <v>0</v>
      </c>
    </row>
    <row r="570" spans="22:58" x14ac:dyDescent="0.3">
      <c r="V570" s="29">
        <v>6.6600000000000801</v>
      </c>
      <c r="W570" s="36">
        <f t="shared" si="344"/>
        <v>45708818.961495966</v>
      </c>
      <c r="X570" s="30">
        <f t="shared" si="343"/>
        <v>2.6066753699001226</v>
      </c>
      <c r="Y570" s="31">
        <f t="shared" si="345"/>
        <v>-88.065579973932955</v>
      </c>
      <c r="Z570" s="31">
        <f t="shared" si="346"/>
        <v>-89.997736170922721</v>
      </c>
      <c r="AA570" s="31">
        <f t="shared" si="347"/>
        <v>53.759969225009769</v>
      </c>
      <c r="AB570" s="31">
        <f t="shared" si="348"/>
        <v>-89.88247656525057</v>
      </c>
      <c r="AC570" s="31">
        <f t="shared" si="349"/>
        <v>42.605792876857819</v>
      </c>
      <c r="AD570" s="31">
        <f t="shared" si="350"/>
        <v>89.575539813011261</v>
      </c>
      <c r="AE570" s="31">
        <f t="shared" si="351"/>
        <v>10.90685749783475</v>
      </c>
      <c r="AF570" s="31">
        <f t="shared" si="352"/>
        <v>-90.30467292316203</v>
      </c>
      <c r="AG570" s="31">
        <f t="shared" si="340"/>
        <v>92.110410468749379</v>
      </c>
      <c r="AH570" s="31">
        <f t="shared" si="353"/>
        <v>-166.79813607469228</v>
      </c>
      <c r="AI570" s="31">
        <f t="shared" si="354"/>
        <v>-89.999999738051557</v>
      </c>
      <c r="AJ570" s="31">
        <f t="shared" si="355"/>
        <v>85.554476090088784</v>
      </c>
      <c r="AK570" s="31">
        <f t="shared" si="356"/>
        <v>89.99697727367645</v>
      </c>
      <c r="AL570" s="32">
        <f t="shared" si="357"/>
        <v>-55.184210443717639</v>
      </c>
      <c r="AM570" s="31">
        <f t="shared" si="358"/>
        <v>-89.900250132009617</v>
      </c>
      <c r="AN570" s="31">
        <f t="shared" si="359"/>
        <v>-44.317459959571757</v>
      </c>
      <c r="AO570" s="31">
        <f t="shared" si="360"/>
        <v>-89.903272596384724</v>
      </c>
      <c r="AP570" s="30">
        <f t="shared" si="341"/>
        <v>23.609121289162623</v>
      </c>
      <c r="AQ570" s="30">
        <f t="shared" si="342"/>
        <v>-27.95880017344075</v>
      </c>
      <c r="AR570" s="31">
        <f t="shared" si="361"/>
        <v>-37.760281346015134</v>
      </c>
      <c r="AS570" s="33">
        <f t="shared" si="362"/>
        <v>-180.20794551954674</v>
      </c>
      <c r="AT570" s="31">
        <f t="shared" si="363"/>
        <v>9.0828097845696137E-5</v>
      </c>
      <c r="AU570" s="31">
        <f t="shared" si="364"/>
        <v>0.26202325019403749</v>
      </c>
      <c r="AV570" s="32">
        <f t="shared" si="365"/>
        <v>-1.4532647349019979E-7</v>
      </c>
      <c r="AW570" s="31">
        <f t="shared" si="366"/>
        <v>-1.048100295706619E-2</v>
      </c>
      <c r="AX570" s="34">
        <f t="shared" si="367"/>
        <v>9.0682771372205934E-5</v>
      </c>
      <c r="AY570" s="35">
        <f t="shared" si="368"/>
        <v>0.25154224723697133</v>
      </c>
      <c r="AZ570" s="10">
        <f t="shared" si="369"/>
        <v>-37.760190663243762</v>
      </c>
      <c r="BA570" s="10">
        <f t="shared" si="370"/>
        <v>-179.95640327230976</v>
      </c>
      <c r="BB570" s="10">
        <f t="shared" si="371"/>
        <v>4.3596727690243142E-2</v>
      </c>
      <c r="BC570" s="48"/>
      <c r="BD570" s="46">
        <f t="shared" si="372"/>
        <v>-38</v>
      </c>
      <c r="BE570" s="46">
        <f t="shared" si="373"/>
        <v>-180</v>
      </c>
      <c r="BF570" s="46">
        <f t="shared" si="374"/>
        <v>0</v>
      </c>
    </row>
    <row r="571" spans="22:58" x14ac:dyDescent="0.3">
      <c r="V571" s="29">
        <v>6.6700000000000799</v>
      </c>
      <c r="W571" s="38">
        <f t="shared" si="344"/>
        <v>46773514.128728472</v>
      </c>
      <c r="X571" s="30">
        <f t="shared" si="343"/>
        <v>2.6066753699001226</v>
      </c>
      <c r="Y571" s="31">
        <f t="shared" si="345"/>
        <v>-88.265579973627808</v>
      </c>
      <c r="Z571" s="31">
        <f t="shared" si="346"/>
        <v>-89.997787701963745</v>
      </c>
      <c r="AA571" s="31">
        <f t="shared" si="347"/>
        <v>53.959968402631745</v>
      </c>
      <c r="AB571" s="31">
        <f t="shared" si="348"/>
        <v>-89.885151717979085</v>
      </c>
      <c r="AC571" s="31">
        <f t="shared" si="349"/>
        <v>42.805782149577738</v>
      </c>
      <c r="AD571" s="31">
        <f t="shared" si="350"/>
        <v>89.585201364934321</v>
      </c>
      <c r="AE571" s="31">
        <f t="shared" si="351"/>
        <v>11.106845948481791</v>
      </c>
      <c r="AF571" s="31">
        <f t="shared" si="352"/>
        <v>-90.297738055008509</v>
      </c>
      <c r="AG571" s="31">
        <f t="shared" si="340"/>
        <v>92.110410468749379</v>
      </c>
      <c r="AH571" s="31">
        <f t="shared" si="353"/>
        <v>-166.99813607469227</v>
      </c>
      <c r="AI571" s="31">
        <f t="shared" si="354"/>
        <v>-89.999999744014232</v>
      </c>
      <c r="AJ571" s="31">
        <f t="shared" si="355"/>
        <v>85.754476089544767</v>
      </c>
      <c r="AK571" s="31">
        <f t="shared" si="356"/>
        <v>89.997046079327745</v>
      </c>
      <c r="AL571" s="32">
        <f t="shared" si="357"/>
        <v>-55.384209851273567</v>
      </c>
      <c r="AM571" s="31">
        <f t="shared" si="358"/>
        <v>-89.902520711781804</v>
      </c>
      <c r="AN571" s="31">
        <f t="shared" si="359"/>
        <v>-44.517459367671691</v>
      </c>
      <c r="AO571" s="31">
        <f t="shared" si="360"/>
        <v>-89.905474376468291</v>
      </c>
      <c r="AP571" s="30">
        <f t="shared" si="341"/>
        <v>23.609121289162623</v>
      </c>
      <c r="AQ571" s="30">
        <f t="shared" si="342"/>
        <v>-27.95880017344075</v>
      </c>
      <c r="AR571" s="31">
        <f t="shared" si="361"/>
        <v>-37.760292303468027</v>
      </c>
      <c r="AS571" s="33">
        <f t="shared" si="362"/>
        <v>-180.2032124314768</v>
      </c>
      <c r="AT571" s="31">
        <f t="shared" si="363"/>
        <v>9.5108647347998446E-5</v>
      </c>
      <c r="AU571" s="31">
        <f t="shared" si="364"/>
        <v>0.26812646764649256</v>
      </c>
      <c r="AV571" s="32">
        <f t="shared" si="365"/>
        <v>-1.5217549950535691E-7</v>
      </c>
      <c r="AW571" s="31">
        <f t="shared" si="366"/>
        <v>-1.0725136872401678E-2</v>
      </c>
      <c r="AX571" s="34">
        <f t="shared" si="367"/>
        <v>9.4956471848493088E-5</v>
      </c>
      <c r="AY571" s="35">
        <f t="shared" si="368"/>
        <v>0.25740133077409089</v>
      </c>
      <c r="AZ571" s="10">
        <f t="shared" si="369"/>
        <v>-37.760197346996179</v>
      </c>
      <c r="BA571" s="10">
        <f t="shared" si="370"/>
        <v>-179.94581110070271</v>
      </c>
      <c r="BB571" s="10">
        <f t="shared" si="371"/>
        <v>5.4188899297287207E-2</v>
      </c>
      <c r="BC571" s="37"/>
      <c r="BD571" s="46">
        <f t="shared" si="372"/>
        <v>-38</v>
      </c>
      <c r="BE571" s="46">
        <f t="shared" si="373"/>
        <v>-180</v>
      </c>
      <c r="BF571" s="46">
        <f t="shared" si="374"/>
        <v>0</v>
      </c>
    </row>
    <row r="572" spans="22:58" x14ac:dyDescent="0.3">
      <c r="V572" s="29">
        <v>6.6800000000000797</v>
      </c>
      <c r="W572" s="38">
        <f t="shared" si="344"/>
        <v>47863009.232272685</v>
      </c>
      <c r="X572" s="30">
        <f t="shared" si="343"/>
        <v>2.6066753699001226</v>
      </c>
      <c r="Y572" s="31">
        <f t="shared" si="345"/>
        <v>-88.465579973336389</v>
      </c>
      <c r="Z572" s="31">
        <f t="shared" si="346"/>
        <v>-89.997838060015084</v>
      </c>
      <c r="AA572" s="31">
        <f t="shared" si="347"/>
        <v>54.159967617266702</v>
      </c>
      <c r="AB572" s="31">
        <f t="shared" si="348"/>
        <v>-89.887765977280964</v>
      </c>
      <c r="AC572" s="31">
        <f t="shared" si="349"/>
        <v>43.005771905080046</v>
      </c>
      <c r="AD572" s="31">
        <f t="shared" si="350"/>
        <v>89.594643015880223</v>
      </c>
      <c r="AE572" s="31">
        <f t="shared" si="351"/>
        <v>11.306834918910475</v>
      </c>
      <c r="AF572" s="31">
        <f t="shared" si="352"/>
        <v>-90.290961021415825</v>
      </c>
      <c r="AG572" s="31">
        <f t="shared" si="340"/>
        <v>92.110410468749379</v>
      </c>
      <c r="AH572" s="31">
        <f t="shared" si="353"/>
        <v>-167.19813607469229</v>
      </c>
      <c r="AI572" s="31">
        <f t="shared" si="354"/>
        <v>-89.99999974984118</v>
      </c>
      <c r="AJ572" s="31">
        <f t="shared" si="355"/>
        <v>85.954476089025206</v>
      </c>
      <c r="AK572" s="31">
        <f t="shared" si="356"/>
        <v>89.997113318771198</v>
      </c>
      <c r="AL572" s="32">
        <f t="shared" si="357"/>
        <v>-55.584209285493806</v>
      </c>
      <c r="AM572" s="31">
        <f t="shared" si="358"/>
        <v>-89.904739607144194</v>
      </c>
      <c r="AN572" s="31">
        <f t="shared" si="359"/>
        <v>-44.717458802411507</v>
      </c>
      <c r="AO572" s="31">
        <f t="shared" si="360"/>
        <v>-89.907626038214175</v>
      </c>
      <c r="AP572" s="30">
        <f t="shared" si="341"/>
        <v>23.609121289162623</v>
      </c>
      <c r="AQ572" s="30">
        <f t="shared" si="342"/>
        <v>-27.95880017344075</v>
      </c>
      <c r="AR572" s="31">
        <f t="shared" si="361"/>
        <v>-37.760302767779159</v>
      </c>
      <c r="AS572" s="33">
        <f t="shared" si="362"/>
        <v>-180.19858705963</v>
      </c>
      <c r="AT572" s="31">
        <f t="shared" si="363"/>
        <v>9.9590928411079081E-5</v>
      </c>
      <c r="AU572" s="31">
        <f t="shared" si="364"/>
        <v>0.27437184099581302</v>
      </c>
      <c r="AV572" s="32">
        <f t="shared" si="365"/>
        <v>-1.5934730907874491E-7</v>
      </c>
      <c r="AW572" s="31">
        <f t="shared" si="366"/>
        <v>-1.0974957396739324E-2</v>
      </c>
      <c r="AX572" s="34">
        <f t="shared" si="367"/>
        <v>9.9431581102000331E-5</v>
      </c>
      <c r="AY572" s="35">
        <f t="shared" si="368"/>
        <v>0.26339688359907371</v>
      </c>
      <c r="AZ572" s="10">
        <f t="shared" si="369"/>
        <v>-37.76020333619806</v>
      </c>
      <c r="BA572" s="10">
        <f t="shared" si="370"/>
        <v>-179.93519017603091</v>
      </c>
      <c r="BB572" s="10">
        <f t="shared" si="371"/>
        <v>6.4809823969085301E-2</v>
      </c>
      <c r="BC572" s="37"/>
      <c r="BD572" s="46">
        <f t="shared" si="372"/>
        <v>-38</v>
      </c>
      <c r="BE572" s="46">
        <f t="shared" si="373"/>
        <v>-180</v>
      </c>
      <c r="BF572" s="46">
        <f t="shared" si="374"/>
        <v>0</v>
      </c>
    </row>
    <row r="573" spans="22:58" x14ac:dyDescent="0.3">
      <c r="V573" s="29">
        <v>6.6900000000000803</v>
      </c>
      <c r="W573" s="36">
        <f t="shared" si="344"/>
        <v>48977881.936853759</v>
      </c>
      <c r="X573" s="30">
        <f t="shared" si="343"/>
        <v>2.6066753699001226</v>
      </c>
      <c r="Y573" s="31">
        <f t="shared" si="345"/>
        <v>-88.665579973058115</v>
      </c>
      <c r="Z573" s="31">
        <f t="shared" si="346"/>
        <v>-89.997887271777216</v>
      </c>
      <c r="AA573" s="31">
        <f t="shared" si="347"/>
        <v>54.359966867248787</v>
      </c>
      <c r="AB573" s="31">
        <f t="shared" si="348"/>
        <v>-89.890320729227568</v>
      </c>
      <c r="AC573" s="31">
        <f t="shared" si="349"/>
        <v>43.205762121638159</v>
      </c>
      <c r="AD573" s="31">
        <f t="shared" si="350"/>
        <v>89.603869769885023</v>
      </c>
      <c r="AE573" s="31">
        <f t="shared" si="351"/>
        <v>11.506824385728947</v>
      </c>
      <c r="AF573" s="31">
        <f t="shared" si="352"/>
        <v>-90.284338231119762</v>
      </c>
      <c r="AG573" s="31">
        <f t="shared" si="340"/>
        <v>92.110410468749379</v>
      </c>
      <c r="AH573" s="31">
        <f t="shared" si="353"/>
        <v>-167.39813607469227</v>
      </c>
      <c r="AI573" s="31">
        <f t="shared" si="354"/>
        <v>-89.999999755535498</v>
      </c>
      <c r="AJ573" s="31">
        <f t="shared" si="355"/>
        <v>86.154476088529066</v>
      </c>
      <c r="AK573" s="31">
        <f t="shared" si="356"/>
        <v>89.997179027658078</v>
      </c>
      <c r="AL573" s="32">
        <f t="shared" si="357"/>
        <v>-55.784208745178262</v>
      </c>
      <c r="AM573" s="31">
        <f t="shared" si="358"/>
        <v>-89.906907994557841</v>
      </c>
      <c r="AN573" s="31">
        <f t="shared" si="359"/>
        <v>-44.917458262592092</v>
      </c>
      <c r="AO573" s="31">
        <f t="shared" si="360"/>
        <v>-89.909728722435261</v>
      </c>
      <c r="AP573" s="30">
        <f t="shared" si="341"/>
        <v>23.609121289162623</v>
      </c>
      <c r="AQ573" s="30">
        <f t="shared" si="342"/>
        <v>-27.95880017344075</v>
      </c>
      <c r="AR573" s="31">
        <f t="shared" si="361"/>
        <v>-37.760312761141272</v>
      </c>
      <c r="AS573" s="33">
        <f t="shared" si="362"/>
        <v>-180.19406695355502</v>
      </c>
      <c r="AT573" s="31">
        <f t="shared" si="363"/>
        <v>1.0428444791298358E-4</v>
      </c>
      <c r="AU573" s="31">
        <f t="shared" si="364"/>
        <v>0.28076268102763985</v>
      </c>
      <c r="AV573" s="32">
        <f t="shared" si="365"/>
        <v>-1.6685711737022283E-7</v>
      </c>
      <c r="AW573" s="31">
        <f t="shared" si="366"/>
        <v>-1.1230596988189892E-2</v>
      </c>
      <c r="AX573" s="34">
        <f t="shared" si="367"/>
        <v>1.0411759079561335E-4</v>
      </c>
      <c r="AY573" s="35">
        <f t="shared" si="368"/>
        <v>0.26953208403944995</v>
      </c>
      <c r="AZ573" s="10">
        <f t="shared" si="369"/>
        <v>-37.760208643550477</v>
      </c>
      <c r="BA573" s="10">
        <f t="shared" si="370"/>
        <v>-179.92453486951558</v>
      </c>
      <c r="BB573" s="10">
        <f t="shared" si="371"/>
        <v>7.5465130484417386E-2</v>
      </c>
      <c r="BC573" s="48"/>
      <c r="BD573" s="46">
        <f t="shared" si="372"/>
        <v>-38</v>
      </c>
      <c r="BE573" s="46">
        <f t="shared" si="373"/>
        <v>-180</v>
      </c>
      <c r="BF573" s="46">
        <f t="shared" si="374"/>
        <v>0</v>
      </c>
    </row>
    <row r="574" spans="22:58" x14ac:dyDescent="0.3">
      <c r="V574" s="29">
        <v>6.7000000000000801</v>
      </c>
      <c r="W574" s="38">
        <f t="shared" si="344"/>
        <v>50118723.362736568</v>
      </c>
      <c r="X574" s="30">
        <f t="shared" si="343"/>
        <v>2.6066753699001226</v>
      </c>
      <c r="Y574" s="31">
        <f t="shared" si="345"/>
        <v>-88.865579972792332</v>
      </c>
      <c r="Z574" s="31">
        <f t="shared" si="346"/>
        <v>-89.99793536334289</v>
      </c>
      <c r="AA574" s="31">
        <f t="shared" si="347"/>
        <v>54.559966150987094</v>
      </c>
      <c r="AB574" s="31">
        <f t="shared" si="348"/>
        <v>-89.892817328341508</v>
      </c>
      <c r="AC574" s="31">
        <f t="shared" si="349"/>
        <v>43.405752778503114</v>
      </c>
      <c r="AD574" s="31">
        <f t="shared" si="350"/>
        <v>89.612886517180456</v>
      </c>
      <c r="AE574" s="31">
        <f t="shared" si="351"/>
        <v>11.706814326597993</v>
      </c>
      <c r="AF574" s="31">
        <f t="shared" si="352"/>
        <v>-90.277866174503927</v>
      </c>
      <c r="AG574" s="31">
        <f t="shared" si="340"/>
        <v>92.110410468749379</v>
      </c>
      <c r="AH574" s="31">
        <f t="shared" si="353"/>
        <v>-167.59813607469226</v>
      </c>
      <c r="AI574" s="31">
        <f t="shared" si="354"/>
        <v>-89.999999761100185</v>
      </c>
      <c r="AJ574" s="31">
        <f t="shared" si="355"/>
        <v>86.354476088055236</v>
      </c>
      <c r="AK574" s="31">
        <f t="shared" si="356"/>
        <v>89.997243240828084</v>
      </c>
      <c r="AL574" s="32">
        <f t="shared" si="357"/>
        <v>-55.984208229180851</v>
      </c>
      <c r="AM574" s="31">
        <f t="shared" si="358"/>
        <v>-89.909027023705576</v>
      </c>
      <c r="AN574" s="31">
        <f t="shared" si="359"/>
        <v>-45.117457747068499</v>
      </c>
      <c r="AO574" s="31">
        <f t="shared" si="360"/>
        <v>-89.911783543977677</v>
      </c>
      <c r="AP574" s="30">
        <f t="shared" si="341"/>
        <v>23.609121289162623</v>
      </c>
      <c r="AQ574" s="30">
        <f t="shared" si="342"/>
        <v>-27.95880017344075</v>
      </c>
      <c r="AR574" s="31">
        <f t="shared" si="361"/>
        <v>-37.760322304748634</v>
      </c>
      <c r="AS574" s="33">
        <f t="shared" si="362"/>
        <v>-180.1896497184816</v>
      </c>
      <c r="AT574" s="31">
        <f t="shared" si="363"/>
        <v>1.0919916074030066E-4</v>
      </c>
      <c r="AU574" s="31">
        <f t="shared" si="364"/>
        <v>0.28730237561349425</v>
      </c>
      <c r="AV574" s="32">
        <f t="shared" si="365"/>
        <v>-1.7472085024909786E-7</v>
      </c>
      <c r="AW574" s="31">
        <f t="shared" si="366"/>
        <v>-1.1492191190207786E-2</v>
      </c>
      <c r="AX574" s="34">
        <f t="shared" si="367"/>
        <v>1.0902443989005157E-4</v>
      </c>
      <c r="AY574" s="35">
        <f t="shared" si="368"/>
        <v>0.27581018442328648</v>
      </c>
      <c r="AZ574" s="10">
        <f t="shared" si="369"/>
        <v>-37.760213280308747</v>
      </c>
      <c r="BA574" s="10">
        <f t="shared" si="370"/>
        <v>-179.91383953405833</v>
      </c>
      <c r="BB574" s="10">
        <f t="shared" si="371"/>
        <v>8.6160465941674147E-2</v>
      </c>
      <c r="BC574" s="37"/>
      <c r="BD574" s="46">
        <f t="shared" si="372"/>
        <v>-38</v>
      </c>
      <c r="BE574" s="46">
        <f t="shared" si="373"/>
        <v>-180</v>
      </c>
      <c r="BF574" s="46">
        <f t="shared" si="374"/>
        <v>0</v>
      </c>
    </row>
    <row r="575" spans="22:58" x14ac:dyDescent="0.3">
      <c r="V575" s="29">
        <v>6.7100000000000799</v>
      </c>
      <c r="W575" s="38">
        <f t="shared" si="344"/>
        <v>51286138.399145961</v>
      </c>
      <c r="X575" s="30">
        <f t="shared" si="343"/>
        <v>2.6066753699001226</v>
      </c>
      <c r="Y575" s="31">
        <f t="shared" si="345"/>
        <v>-89.065579972538501</v>
      </c>
      <c r="Z575" s="31">
        <f t="shared" si="346"/>
        <v>-89.997982360210884</v>
      </c>
      <c r="AA575" s="31">
        <f t="shared" si="347"/>
        <v>54.75996546696237</v>
      </c>
      <c r="AB575" s="31">
        <f t="shared" si="348"/>
        <v>-89.895257098314744</v>
      </c>
      <c r="AC575" s="31">
        <f t="shared" si="349"/>
        <v>43.605743855859629</v>
      </c>
      <c r="AD575" s="31">
        <f t="shared" si="350"/>
        <v>89.621698036777801</v>
      </c>
      <c r="AE575" s="31">
        <f t="shared" si="351"/>
        <v>11.906804720183615</v>
      </c>
      <c r="AF575" s="31">
        <f t="shared" si="352"/>
        <v>-90.271541421747813</v>
      </c>
      <c r="AG575" s="31">
        <f t="shared" si="340"/>
        <v>92.110410468749379</v>
      </c>
      <c r="AH575" s="31">
        <f t="shared" si="353"/>
        <v>-167.79813607469225</v>
      </c>
      <c r="AI575" s="31">
        <f t="shared" si="354"/>
        <v>-89.999999766538195</v>
      </c>
      <c r="AJ575" s="31">
        <f t="shared" si="355"/>
        <v>86.554476087602723</v>
      </c>
      <c r="AK575" s="31">
        <f t="shared" si="356"/>
        <v>89.997305992327895</v>
      </c>
      <c r="AL575" s="32">
        <f t="shared" si="357"/>
        <v>-56.184207736407075</v>
      </c>
      <c r="AM575" s="31">
        <f t="shared" si="358"/>
        <v>-89.911097818101524</v>
      </c>
      <c r="AN575" s="31">
        <f t="shared" si="359"/>
        <v>-45.317457254747225</v>
      </c>
      <c r="AO575" s="31">
        <f t="shared" si="360"/>
        <v>-89.913791592311824</v>
      </c>
      <c r="AP575" s="30">
        <f t="shared" si="341"/>
        <v>23.609121289162623</v>
      </c>
      <c r="AQ575" s="30">
        <f t="shared" si="342"/>
        <v>-27.95880017344075</v>
      </c>
      <c r="AR575" s="31">
        <f t="shared" si="361"/>
        <v>-37.760331418841737</v>
      </c>
      <c r="AS575" s="33">
        <f t="shared" si="362"/>
        <v>-180.18533301405964</v>
      </c>
      <c r="AT575" s="31">
        <f t="shared" si="363"/>
        <v>1.1434549088560719E-4</v>
      </c>
      <c r="AU575" s="31">
        <f t="shared" si="364"/>
        <v>0.293994391504037</v>
      </c>
      <c r="AV575" s="32">
        <f t="shared" si="365"/>
        <v>-1.8295519058185405E-7</v>
      </c>
      <c r="AW575" s="31">
        <f t="shared" si="366"/>
        <v>-1.1759878703457878E-2</v>
      </c>
      <c r="AX575" s="34">
        <f t="shared" si="367"/>
        <v>1.1416253569502534E-4</v>
      </c>
      <c r="AY575" s="35">
        <f t="shared" si="368"/>
        <v>0.2822345128005791</v>
      </c>
      <c r="AZ575" s="10">
        <f t="shared" si="369"/>
        <v>-37.760217256306042</v>
      </c>
      <c r="BA575" s="10">
        <f t="shared" si="370"/>
        <v>-179.90309850125905</v>
      </c>
      <c r="BB575" s="10">
        <f t="shared" si="371"/>
        <v>9.6901498740948E-2</v>
      </c>
      <c r="BC575" s="37"/>
      <c r="BD575" s="46">
        <f t="shared" si="372"/>
        <v>-38</v>
      </c>
      <c r="BE575" s="46">
        <f t="shared" si="373"/>
        <v>-180</v>
      </c>
      <c r="BF575" s="46">
        <f t="shared" si="374"/>
        <v>0</v>
      </c>
    </row>
    <row r="576" spans="22:58" x14ac:dyDescent="0.3">
      <c r="V576" s="29">
        <v>6.7200000000000797</v>
      </c>
      <c r="W576" s="36">
        <f t="shared" si="344"/>
        <v>52480746.024986945</v>
      </c>
      <c r="X576" s="30">
        <f t="shared" si="343"/>
        <v>2.6066753699001226</v>
      </c>
      <c r="Y576" s="31">
        <f t="shared" si="345"/>
        <v>-89.265579972296109</v>
      </c>
      <c r="Z576" s="31">
        <f t="shared" si="346"/>
        <v>-89.998028287299562</v>
      </c>
      <c r="AA576" s="31">
        <f t="shared" si="347"/>
        <v>54.959964813723744</v>
      </c>
      <c r="AB576" s="31">
        <f t="shared" si="348"/>
        <v>-89.897641332710194</v>
      </c>
      <c r="AC576" s="31">
        <f t="shared" si="349"/>
        <v>43.80573533478416</v>
      </c>
      <c r="AD576" s="31">
        <f t="shared" si="350"/>
        <v>89.630308998993229</v>
      </c>
      <c r="AE576" s="31">
        <f t="shared" si="351"/>
        <v>12.106795546111911</v>
      </c>
      <c r="AF576" s="31">
        <f t="shared" si="352"/>
        <v>-90.265360621016526</v>
      </c>
      <c r="AG576" s="31">
        <f t="shared" si="340"/>
        <v>92.110410468749379</v>
      </c>
      <c r="AH576" s="31">
        <f t="shared" si="353"/>
        <v>-167.99813607469224</v>
      </c>
      <c r="AI576" s="31">
        <f t="shared" si="354"/>
        <v>-89.999999771852444</v>
      </c>
      <c r="AJ576" s="31">
        <f t="shared" si="355"/>
        <v>86.754476087170588</v>
      </c>
      <c r="AK576" s="31">
        <f t="shared" si="356"/>
        <v>89.997367315429202</v>
      </c>
      <c r="AL576" s="32">
        <f t="shared" si="357"/>
        <v>-56.384207265811739</v>
      </c>
      <c r="AM576" s="31">
        <f t="shared" si="358"/>
        <v>-89.913121475686609</v>
      </c>
      <c r="AN576" s="31">
        <f t="shared" si="359"/>
        <v>-45.517456784584013</v>
      </c>
      <c r="AO576" s="31">
        <f t="shared" si="360"/>
        <v>-89.915753932109851</v>
      </c>
      <c r="AP576" s="30">
        <f t="shared" si="341"/>
        <v>23.609121289162623</v>
      </c>
      <c r="AQ576" s="30">
        <f t="shared" si="342"/>
        <v>-27.95880017344075</v>
      </c>
      <c r="AR576" s="31">
        <f t="shared" si="361"/>
        <v>-37.760340122750229</v>
      </c>
      <c r="AS576" s="33">
        <f t="shared" si="362"/>
        <v>-180.18111455312638</v>
      </c>
      <c r="AT576" s="31">
        <f t="shared" si="363"/>
        <v>1.1973435356093063E-4</v>
      </c>
      <c r="AU576" s="31">
        <f t="shared" si="364"/>
        <v>0.30084227616392978</v>
      </c>
      <c r="AV576" s="32">
        <f t="shared" si="365"/>
        <v>-1.9157760330467731E-7</v>
      </c>
      <c r="AW576" s="31">
        <f t="shared" si="366"/>
        <v>-1.203380145935622E-2</v>
      </c>
      <c r="AX576" s="34">
        <f t="shared" si="367"/>
        <v>1.1954277595762595E-4</v>
      </c>
      <c r="AY576" s="35">
        <f t="shared" si="368"/>
        <v>0.28880847470457355</v>
      </c>
      <c r="AZ576" s="10">
        <f t="shared" si="369"/>
        <v>-37.760220579974273</v>
      </c>
      <c r="BA576" s="10">
        <f t="shared" si="370"/>
        <v>-179.8923060784218</v>
      </c>
      <c r="BB576" s="10">
        <f t="shared" si="371"/>
        <v>0.10769392157820334</v>
      </c>
      <c r="BC576" s="48"/>
      <c r="BD576" s="46">
        <f t="shared" si="372"/>
        <v>-38</v>
      </c>
      <c r="BE576" s="46">
        <f t="shared" si="373"/>
        <v>-180</v>
      </c>
      <c r="BF576" s="46">
        <f t="shared" si="374"/>
        <v>0</v>
      </c>
    </row>
    <row r="577" spans="22:58" x14ac:dyDescent="0.3">
      <c r="V577" s="29">
        <v>6.7300000000000804</v>
      </c>
      <c r="W577" s="38">
        <f t="shared" si="344"/>
        <v>53703179.637035273</v>
      </c>
      <c r="X577" s="30">
        <f t="shared" si="343"/>
        <v>2.6066753699001226</v>
      </c>
      <c r="Y577" s="31">
        <f t="shared" si="345"/>
        <v>-89.46557997206466</v>
      </c>
      <c r="Z577" s="31">
        <f t="shared" si="346"/>
        <v>-89.998073168960062</v>
      </c>
      <c r="AA577" s="31">
        <f t="shared" si="347"/>
        <v>55.159964189885628</v>
      </c>
      <c r="AB577" s="31">
        <f t="shared" si="348"/>
        <v>-89.899971295647461</v>
      </c>
      <c r="AC577" s="31">
        <f t="shared" si="349"/>
        <v>44.005727197204664</v>
      </c>
      <c r="AD577" s="31">
        <f t="shared" si="350"/>
        <v>89.638723967916007</v>
      </c>
      <c r="AE577" s="31">
        <f t="shared" si="351"/>
        <v>12.306786784925748</v>
      </c>
      <c r="AF577" s="31">
        <f t="shared" si="352"/>
        <v>-90.259320496691515</v>
      </c>
      <c r="AG577" s="31">
        <f t="shared" si="340"/>
        <v>92.110410468749379</v>
      </c>
      <c r="AH577" s="31">
        <f t="shared" si="353"/>
        <v>-168.19813607469229</v>
      </c>
      <c r="AI577" s="31">
        <f t="shared" si="354"/>
        <v>-89.999999777045716</v>
      </c>
      <c r="AJ577" s="31">
        <f t="shared" si="355"/>
        <v>86.954476086757921</v>
      </c>
      <c r="AK577" s="31">
        <f t="shared" si="356"/>
        <v>89.997427242646296</v>
      </c>
      <c r="AL577" s="32">
        <f t="shared" si="357"/>
        <v>-56.584206816396645</v>
      </c>
      <c r="AM577" s="31">
        <f t="shared" si="358"/>
        <v>-89.915099069410687</v>
      </c>
      <c r="AN577" s="31">
        <f t="shared" si="359"/>
        <v>-45.71745633558163</v>
      </c>
      <c r="AO577" s="31">
        <f t="shared" si="360"/>
        <v>-89.917671603810106</v>
      </c>
      <c r="AP577" s="30">
        <f t="shared" si="341"/>
        <v>23.609121289162623</v>
      </c>
      <c r="AQ577" s="30">
        <f t="shared" si="342"/>
        <v>-27.95880017344075</v>
      </c>
      <c r="AR577" s="31">
        <f t="shared" si="361"/>
        <v>-37.760348434934009</v>
      </c>
      <c r="AS577" s="33">
        <f t="shared" si="362"/>
        <v>-180.17699210050162</v>
      </c>
      <c r="AT577" s="31">
        <f t="shared" si="363"/>
        <v>1.2537717834455123E-4</v>
      </c>
      <c r="AU577" s="31">
        <f t="shared" si="364"/>
        <v>0.3078496596492587</v>
      </c>
      <c r="AV577" s="32">
        <f t="shared" si="365"/>
        <v>-2.0060637688954895E-7</v>
      </c>
      <c r="AW577" s="31">
        <f t="shared" si="366"/>
        <v>-1.2314104695323676E-2</v>
      </c>
      <c r="AX577" s="34">
        <f t="shared" si="367"/>
        <v>1.2517657196766169E-4</v>
      </c>
      <c r="AY577" s="35">
        <f t="shared" si="368"/>
        <v>0.29553555495393502</v>
      </c>
      <c r="AZ577" s="10">
        <f t="shared" si="369"/>
        <v>-37.760223258362039</v>
      </c>
      <c r="BA577" s="10">
        <f t="shared" si="370"/>
        <v>-179.88145654554768</v>
      </c>
      <c r="BB577" s="10">
        <f t="shared" si="371"/>
        <v>0.11854345445232184</v>
      </c>
      <c r="BC577" s="37"/>
      <c r="BD577" s="46">
        <f t="shared" si="372"/>
        <v>-38</v>
      </c>
      <c r="BE577" s="46">
        <f t="shared" si="373"/>
        <v>-180</v>
      </c>
      <c r="BF577" s="46">
        <f t="shared" si="374"/>
        <v>0</v>
      </c>
    </row>
    <row r="578" spans="22:58" x14ac:dyDescent="0.3">
      <c r="V578" s="29">
        <v>6.7400000000000801</v>
      </c>
      <c r="W578" s="38">
        <f t="shared" si="344"/>
        <v>54954087.385772683</v>
      </c>
      <c r="X578" s="30">
        <f t="shared" si="343"/>
        <v>2.6066753699001226</v>
      </c>
      <c r="Y578" s="31">
        <f t="shared" si="345"/>
        <v>-89.665579971843599</v>
      </c>
      <c r="Z578" s="31">
        <f t="shared" si="346"/>
        <v>-89.998117028989256</v>
      </c>
      <c r="AA578" s="31">
        <f t="shared" si="347"/>
        <v>55.359963594124736</v>
      </c>
      <c r="AB578" s="31">
        <f t="shared" si="348"/>
        <v>-89.902248222472878</v>
      </c>
      <c r="AC578" s="31">
        <f t="shared" si="349"/>
        <v>44.205719425862341</v>
      </c>
      <c r="AD578" s="31">
        <f t="shared" si="350"/>
        <v>89.646947403821073</v>
      </c>
      <c r="AE578" s="31">
        <f t="shared" si="351"/>
        <v>12.506778418043595</v>
      </c>
      <c r="AF578" s="31">
        <f t="shared" si="352"/>
        <v>-90.253417847641046</v>
      </c>
      <c r="AG578" s="31">
        <f t="shared" si="340"/>
        <v>92.110410468749379</v>
      </c>
      <c r="AH578" s="31">
        <f t="shared" si="353"/>
        <v>-168.39813607469227</v>
      </c>
      <c r="AI578" s="31">
        <f t="shared" si="354"/>
        <v>-89.999999782120767</v>
      </c>
      <c r="AJ578" s="31">
        <f t="shared" si="355"/>
        <v>87.1544760863638</v>
      </c>
      <c r="AK578" s="31">
        <f t="shared" si="356"/>
        <v>89.997485805753399</v>
      </c>
      <c r="AL578" s="32">
        <f t="shared" si="357"/>
        <v>-56.784206387208506</v>
      </c>
      <c r="AM578" s="31">
        <f t="shared" si="358"/>
        <v>-89.917031647801238</v>
      </c>
      <c r="AN578" s="31">
        <f t="shared" si="359"/>
        <v>-45.917455906787602</v>
      </c>
      <c r="AO578" s="31">
        <f t="shared" si="360"/>
        <v>-89.919545624168606</v>
      </c>
      <c r="AP578" s="30">
        <f t="shared" si="341"/>
        <v>23.609121289162623</v>
      </c>
      <c r="AQ578" s="30">
        <f t="shared" si="342"/>
        <v>-27.95880017344075</v>
      </c>
      <c r="AR578" s="31">
        <f t="shared" si="361"/>
        <v>-37.760356373022134</v>
      </c>
      <c r="AS578" s="33">
        <f t="shared" si="362"/>
        <v>-180.17296347180965</v>
      </c>
      <c r="AT578" s="31">
        <f t="shared" si="363"/>
        <v>1.3128593340739063E-4</v>
      </c>
      <c r="AU578" s="31">
        <f t="shared" si="364"/>
        <v>0.31502025652850085</v>
      </c>
      <c r="AV578" s="32">
        <f t="shared" si="365"/>
        <v>-2.1006066288168505E-7</v>
      </c>
      <c r="AW578" s="31">
        <f t="shared" si="366"/>
        <v>-1.2600937031792461E-2</v>
      </c>
      <c r="AX578" s="34">
        <f t="shared" si="367"/>
        <v>1.3107587274450896E-4</v>
      </c>
      <c r="AY578" s="35">
        <f t="shared" si="368"/>
        <v>0.30241931949670842</v>
      </c>
      <c r="AZ578" s="10">
        <f t="shared" si="369"/>
        <v>-37.76022529714939</v>
      </c>
      <c r="BA578" s="10">
        <f t="shared" si="370"/>
        <v>-179.87054415231293</v>
      </c>
      <c r="BB578" s="10">
        <f t="shared" si="371"/>
        <v>0.12945584768706908</v>
      </c>
      <c r="BC578" s="37"/>
      <c r="BD578" s="46">
        <f t="shared" si="372"/>
        <v>-38</v>
      </c>
      <c r="BE578" s="46">
        <f t="shared" si="373"/>
        <v>-180</v>
      </c>
      <c r="BF578" s="46">
        <f t="shared" si="374"/>
        <v>0</v>
      </c>
    </row>
    <row r="579" spans="22:58" x14ac:dyDescent="0.3">
      <c r="V579" s="29">
        <v>6.7500000000000799</v>
      </c>
      <c r="W579" s="36">
        <f t="shared" si="344"/>
        <v>56234132.519045368</v>
      </c>
      <c r="X579" s="30">
        <f t="shared" si="343"/>
        <v>2.6066753699001226</v>
      </c>
      <c r="Y579" s="31">
        <f t="shared" si="345"/>
        <v>-89.865579971632485</v>
      </c>
      <c r="Z579" s="31">
        <f t="shared" si="346"/>
        <v>-89.998159890642285</v>
      </c>
      <c r="AA579" s="31">
        <f t="shared" si="347"/>
        <v>55.559963025177439</v>
      </c>
      <c r="AB579" s="31">
        <f t="shared" si="348"/>
        <v>-89.904473320414411</v>
      </c>
      <c r="AC579" s="31">
        <f t="shared" si="349"/>
        <v>44.405712004275046</v>
      </c>
      <c r="AD579" s="31">
        <f t="shared" si="350"/>
        <v>89.654983665527041</v>
      </c>
      <c r="AE579" s="31">
        <f t="shared" si="351"/>
        <v>12.706770427720116</v>
      </c>
      <c r="AF579" s="31">
        <f t="shared" si="352"/>
        <v>-90.247649545529654</v>
      </c>
      <c r="AG579" s="31">
        <f t="shared" si="340"/>
        <v>92.110410468749379</v>
      </c>
      <c r="AH579" s="31">
        <f t="shared" si="353"/>
        <v>-168.59813607469226</v>
      </c>
      <c r="AI579" s="31">
        <f t="shared" si="354"/>
        <v>-89.999999787080313</v>
      </c>
      <c r="AJ579" s="31">
        <f t="shared" si="355"/>
        <v>87.354476085987415</v>
      </c>
      <c r="AK579" s="31">
        <f t="shared" si="356"/>
        <v>89.997543035801428</v>
      </c>
      <c r="AL579" s="32">
        <f t="shared" si="357"/>
        <v>-56.98420597733697</v>
      </c>
      <c r="AM579" s="31">
        <f t="shared" si="358"/>
        <v>-89.918920235519323</v>
      </c>
      <c r="AN579" s="31">
        <f t="shared" si="359"/>
        <v>-46.11745549729244</v>
      </c>
      <c r="AO579" s="31">
        <f t="shared" si="360"/>
        <v>-89.921376986798208</v>
      </c>
      <c r="AP579" s="30">
        <f t="shared" si="341"/>
        <v>23.609121289162623</v>
      </c>
      <c r="AQ579" s="30">
        <f t="shared" si="342"/>
        <v>-27.95880017344075</v>
      </c>
      <c r="AR579" s="31">
        <f t="shared" si="361"/>
        <v>-37.760363953850451</v>
      </c>
      <c r="AS579" s="33">
        <f t="shared" si="362"/>
        <v>-180.16902653232785</v>
      </c>
      <c r="AT579" s="31">
        <f t="shared" si="363"/>
        <v>1.3747315090187421E-4</v>
      </c>
      <c r="AU579" s="31">
        <f t="shared" si="364"/>
        <v>0.32235786784803527</v>
      </c>
      <c r="AV579" s="32">
        <f t="shared" si="365"/>
        <v>-2.199605173656323E-7</v>
      </c>
      <c r="AW579" s="31">
        <f t="shared" si="366"/>
        <v>-1.2894450551006527E-2</v>
      </c>
      <c r="AX579" s="34">
        <f t="shared" si="367"/>
        <v>1.3725319038450858E-4</v>
      </c>
      <c r="AY579" s="35">
        <f t="shared" si="368"/>
        <v>0.30946341729702875</v>
      </c>
      <c r="AZ579" s="10">
        <f t="shared" si="369"/>
        <v>-37.76022670066007</v>
      </c>
      <c r="BA579" s="10">
        <f t="shared" si="370"/>
        <v>-179.85956311503082</v>
      </c>
      <c r="BB579" s="10">
        <f t="shared" si="371"/>
        <v>0.14043688496917639</v>
      </c>
      <c r="BC579" s="48"/>
      <c r="BD579" s="46">
        <f t="shared" si="372"/>
        <v>-38</v>
      </c>
      <c r="BE579" s="46">
        <f t="shared" si="373"/>
        <v>-180</v>
      </c>
      <c r="BF579" s="46">
        <f t="shared" si="374"/>
        <v>0</v>
      </c>
    </row>
    <row r="580" spans="22:58" x14ac:dyDescent="0.3">
      <c r="V580" s="29">
        <v>6.7600000000000797</v>
      </c>
      <c r="W580" s="38">
        <f t="shared" si="344"/>
        <v>57543993.733726382</v>
      </c>
      <c r="X580" s="30">
        <f t="shared" si="343"/>
        <v>2.6066753699001226</v>
      </c>
      <c r="Y580" s="31">
        <f t="shared" si="345"/>
        <v>-90.065579971430878</v>
      </c>
      <c r="Z580" s="31">
        <f t="shared" si="346"/>
        <v>-89.99820177664499</v>
      </c>
      <c r="AA580" s="31">
        <f t="shared" si="347"/>
        <v>55.759962481836915</v>
      </c>
      <c r="AB580" s="31">
        <f t="shared" si="348"/>
        <v>-89.906647769221578</v>
      </c>
      <c r="AC580" s="31">
        <f t="shared" si="349"/>
        <v>44.605704916702358</v>
      </c>
      <c r="AD580" s="31">
        <f t="shared" si="350"/>
        <v>89.66283701270072</v>
      </c>
      <c r="AE580" s="31">
        <f t="shared" si="351"/>
        <v>12.906762797008511</v>
      </c>
      <c r="AF580" s="31">
        <f t="shared" si="352"/>
        <v>-90.242012533165848</v>
      </c>
      <c r="AG580" s="31">
        <f t="shared" ref="AG580:AG643" si="375">DC_gain_comp</f>
        <v>92.110410468749379</v>
      </c>
      <c r="AH580" s="31">
        <f t="shared" si="353"/>
        <v>-168.79813607469228</v>
      </c>
      <c r="AI580" s="31">
        <f t="shared" si="354"/>
        <v>-89.999999791926953</v>
      </c>
      <c r="AJ580" s="31">
        <f t="shared" si="355"/>
        <v>87.554476085627982</v>
      </c>
      <c r="AK580" s="31">
        <f t="shared" si="356"/>
        <v>89.99759896313455</v>
      </c>
      <c r="AL580" s="32">
        <f t="shared" si="357"/>
        <v>-57.184205585912657</v>
      </c>
      <c r="AM580" s="31">
        <f t="shared" si="358"/>
        <v>-89.92076583390272</v>
      </c>
      <c r="AN580" s="31">
        <f t="shared" si="359"/>
        <v>-46.317455106227577</v>
      </c>
      <c r="AO580" s="31">
        <f t="shared" si="360"/>
        <v>-89.923166662695124</v>
      </c>
      <c r="AP580" s="30">
        <f t="shared" ref="AP580:AP643" si="376">-20*LOG(GmPS*Rsns)</f>
        <v>23.609121289162623</v>
      </c>
      <c r="AQ580" s="30">
        <f t="shared" ref="AQ580:AQ643" si="377">20*LOG(Vref/Vout)</f>
        <v>-27.95880017344075</v>
      </c>
      <c r="AR580" s="31">
        <f t="shared" si="361"/>
        <v>-37.760371193497193</v>
      </c>
      <c r="AS580" s="33">
        <f t="shared" si="362"/>
        <v>-180.16517919586096</v>
      </c>
      <c r="AT580" s="31">
        <f t="shared" si="363"/>
        <v>1.4395195352672011E-4</v>
      </c>
      <c r="AU580" s="31">
        <f t="shared" si="364"/>
        <v>0.32986638314321592</v>
      </c>
      <c r="AV580" s="32">
        <f t="shared" si="365"/>
        <v>-2.3032693760972775E-7</v>
      </c>
      <c r="AW580" s="31">
        <f t="shared" si="366"/>
        <v>-1.3194800877657214E-2</v>
      </c>
      <c r="AX580" s="34">
        <f t="shared" si="367"/>
        <v>1.4372162658911038E-4</v>
      </c>
      <c r="AY580" s="35">
        <f t="shared" si="368"/>
        <v>0.31667158226555869</v>
      </c>
      <c r="AZ580" s="10">
        <f t="shared" si="369"/>
        <v>-37.760227471870607</v>
      </c>
      <c r="BA580" s="10">
        <f t="shared" si="370"/>
        <v>-179.84850761359539</v>
      </c>
      <c r="BB580" s="10">
        <f t="shared" si="371"/>
        <v>0.15149238640461249</v>
      </c>
      <c r="BC580" s="37"/>
      <c r="BD580" s="46">
        <f t="shared" si="372"/>
        <v>-38</v>
      </c>
      <c r="BE580" s="46">
        <f t="shared" si="373"/>
        <v>-180</v>
      </c>
      <c r="BF580" s="46">
        <f t="shared" si="374"/>
        <v>0</v>
      </c>
    </row>
    <row r="581" spans="22:58" x14ac:dyDescent="0.3">
      <c r="V581" s="29">
        <v>6.7700000000000804</v>
      </c>
      <c r="W581" s="38">
        <f t="shared" si="344"/>
        <v>58884365.535569832</v>
      </c>
      <c r="X581" s="30">
        <f t="shared" ref="X581:X644" si="378">DC_gain_power</f>
        <v>2.6066753699001226</v>
      </c>
      <c r="Y581" s="31">
        <f t="shared" si="345"/>
        <v>-90.265579971238338</v>
      </c>
      <c r="Z581" s="31">
        <f t="shared" si="346"/>
        <v>-89.998242709205854</v>
      </c>
      <c r="AA581" s="31">
        <f t="shared" si="347"/>
        <v>55.959961962950686</v>
      </c>
      <c r="AB581" s="31">
        <f t="shared" si="348"/>
        <v>-89.908772721790868</v>
      </c>
      <c r="AC581" s="31">
        <f t="shared" si="349"/>
        <v>44.805698148112199</v>
      </c>
      <c r="AD581" s="31">
        <f t="shared" si="350"/>
        <v>89.670511608109763</v>
      </c>
      <c r="AE581" s="31">
        <f t="shared" si="351"/>
        <v>13.106755509724664</v>
      </c>
      <c r="AF581" s="31">
        <f t="shared" si="352"/>
        <v>-90.236503822886959</v>
      </c>
      <c r="AG581" s="31">
        <f t="shared" si="375"/>
        <v>92.110410468749379</v>
      </c>
      <c r="AH581" s="31">
        <f t="shared" si="353"/>
        <v>-168.99813607469227</v>
      </c>
      <c r="AI581" s="31">
        <f t="shared" si="354"/>
        <v>-89.999999796663275</v>
      </c>
      <c r="AJ581" s="31">
        <f t="shared" si="355"/>
        <v>87.754476085284736</v>
      </c>
      <c r="AK581" s="31">
        <f t="shared" si="356"/>
        <v>89.997653617406129</v>
      </c>
      <c r="AL581" s="32">
        <f t="shared" si="357"/>
        <v>-57.384205212105314</v>
      </c>
      <c r="AM581" s="31">
        <f t="shared" si="358"/>
        <v>-89.922569421496817</v>
      </c>
      <c r="AN581" s="31">
        <f t="shared" si="359"/>
        <v>-46.517454732763468</v>
      </c>
      <c r="AO581" s="31">
        <f t="shared" si="360"/>
        <v>-89.924915600753963</v>
      </c>
      <c r="AP581" s="30">
        <f t="shared" si="376"/>
        <v>23.609121289162623</v>
      </c>
      <c r="AQ581" s="30">
        <f t="shared" si="377"/>
        <v>-27.95880017344075</v>
      </c>
      <c r="AR581" s="31">
        <f t="shared" si="361"/>
        <v>-37.760378107316932</v>
      </c>
      <c r="AS581" s="33">
        <f t="shared" si="362"/>
        <v>-180.16141942364092</v>
      </c>
      <c r="AT581" s="31">
        <f t="shared" si="363"/>
        <v>1.507360823505327E-4</v>
      </c>
      <c r="AU581" s="31">
        <f t="shared" si="364"/>
        <v>0.33754978249605705</v>
      </c>
      <c r="AV581" s="32">
        <f t="shared" si="365"/>
        <v>-2.4118191028248976E-7</v>
      </c>
      <c r="AW581" s="31">
        <f t="shared" si="366"/>
        <v>-1.3502147261397254E-2</v>
      </c>
      <c r="AX581" s="34">
        <f t="shared" si="367"/>
        <v>1.5049490044025021E-4</v>
      </c>
      <c r="AY581" s="35">
        <f t="shared" si="368"/>
        <v>0.32404763523465979</v>
      </c>
      <c r="AZ581" s="10">
        <f t="shared" si="369"/>
        <v>-37.760227612416493</v>
      </c>
      <c r="BA581" s="10">
        <f t="shared" si="370"/>
        <v>-179.83737178840627</v>
      </c>
      <c r="BB581" s="10">
        <f t="shared" si="371"/>
        <v>0.1626282115937272</v>
      </c>
      <c r="BC581" s="37"/>
      <c r="BD581" s="46">
        <f t="shared" si="372"/>
        <v>-38</v>
      </c>
      <c r="BE581" s="46">
        <f t="shared" si="373"/>
        <v>-180</v>
      </c>
      <c r="BF581" s="46">
        <f t="shared" si="374"/>
        <v>0</v>
      </c>
    </row>
    <row r="582" spans="22:58" x14ac:dyDescent="0.3">
      <c r="V582" s="29">
        <v>6.7800000000000802</v>
      </c>
      <c r="W582" s="36">
        <f t="shared" si="344"/>
        <v>60255958.607446961</v>
      </c>
      <c r="X582" s="30">
        <f t="shared" si="378"/>
        <v>2.6066753699001226</v>
      </c>
      <c r="Y582" s="31">
        <f t="shared" si="345"/>
        <v>-90.465579971054467</v>
      </c>
      <c r="Z582" s="31">
        <f t="shared" si="346"/>
        <v>-89.998282710027908</v>
      </c>
      <c r="AA582" s="31">
        <f t="shared" si="347"/>
        <v>56.159961467418114</v>
      </c>
      <c r="AB582" s="31">
        <f t="shared" si="348"/>
        <v>-89.910849304776818</v>
      </c>
      <c r="AC582" s="31">
        <f t="shared" si="349"/>
        <v>45.005691684148928</v>
      </c>
      <c r="AD582" s="31">
        <f t="shared" si="350"/>
        <v>89.678011519823983</v>
      </c>
      <c r="AE582" s="31">
        <f t="shared" si="351"/>
        <v>13.306748550412692</v>
      </c>
      <c r="AF582" s="31">
        <f t="shared" si="352"/>
        <v>-90.231120494980743</v>
      </c>
      <c r="AG582" s="31">
        <f t="shared" si="375"/>
        <v>92.110410468749379</v>
      </c>
      <c r="AH582" s="31">
        <f t="shared" si="353"/>
        <v>-169.19813607469226</v>
      </c>
      <c r="AI582" s="31">
        <f t="shared" si="354"/>
        <v>-89.999999801291779</v>
      </c>
      <c r="AJ582" s="31">
        <f t="shared" si="355"/>
        <v>87.954476084956923</v>
      </c>
      <c r="AK582" s="31">
        <f t="shared" si="356"/>
        <v>89.997707027594615</v>
      </c>
      <c r="AL582" s="32">
        <f t="shared" si="357"/>
        <v>-57.584204855122039</v>
      </c>
      <c r="AM582" s="31">
        <f t="shared" si="358"/>
        <v>-89.924331954573262</v>
      </c>
      <c r="AN582" s="31">
        <f t="shared" si="359"/>
        <v>-46.717454376107995</v>
      </c>
      <c r="AO582" s="31">
        <f t="shared" si="360"/>
        <v>-89.926624728270426</v>
      </c>
      <c r="AP582" s="30">
        <f t="shared" si="376"/>
        <v>23.609121289162623</v>
      </c>
      <c r="AQ582" s="30">
        <f t="shared" si="377"/>
        <v>-27.95880017344075</v>
      </c>
      <c r="AR582" s="31">
        <f t="shared" si="361"/>
        <v>-37.76038470997343</v>
      </c>
      <c r="AS582" s="33">
        <f t="shared" si="362"/>
        <v>-180.15774522325117</v>
      </c>
      <c r="AT582" s="31">
        <f t="shared" si="363"/>
        <v>1.5783992595971676E-4</v>
      </c>
      <c r="AU582" s="31">
        <f t="shared" si="364"/>
        <v>0.34541213864059939</v>
      </c>
      <c r="AV582" s="32">
        <f t="shared" si="365"/>
        <v>-2.5254846256199344E-7</v>
      </c>
      <c r="AW582" s="31">
        <f t="shared" si="366"/>
        <v>-1.3816652661276728E-2</v>
      </c>
      <c r="AX582" s="34">
        <f t="shared" si="367"/>
        <v>1.5758737749715476E-4</v>
      </c>
      <c r="AY582" s="35">
        <f t="shared" si="368"/>
        <v>0.33159548597932265</v>
      </c>
      <c r="AZ582" s="10">
        <f t="shared" si="369"/>
        <v>-37.760227122595936</v>
      </c>
      <c r="BA582" s="10">
        <f t="shared" si="370"/>
        <v>-179.82614973727183</v>
      </c>
      <c r="BB582" s="10">
        <f t="shared" si="371"/>
        <v>0.17385026272816617</v>
      </c>
      <c r="BC582" s="48"/>
      <c r="BD582" s="46">
        <f t="shared" si="372"/>
        <v>-38</v>
      </c>
      <c r="BE582" s="46">
        <f t="shared" si="373"/>
        <v>-180</v>
      </c>
      <c r="BF582" s="46">
        <f t="shared" si="374"/>
        <v>0</v>
      </c>
    </row>
    <row r="583" spans="22:58" x14ac:dyDescent="0.3">
      <c r="V583" s="29">
        <v>6.79000000000008</v>
      </c>
      <c r="W583" s="38">
        <f t="shared" si="344"/>
        <v>61659500.186159655</v>
      </c>
      <c r="X583" s="30">
        <f t="shared" si="378"/>
        <v>2.6066753699001226</v>
      </c>
      <c r="Y583" s="31">
        <f t="shared" si="345"/>
        <v>-90.665579970878866</v>
      </c>
      <c r="Z583" s="31">
        <f t="shared" si="346"/>
        <v>-89.998321800320056</v>
      </c>
      <c r="AA583" s="31">
        <f t="shared" si="347"/>
        <v>56.359960994188143</v>
      </c>
      <c r="AB583" s="31">
        <f t="shared" si="348"/>
        <v>-89.912878619189414</v>
      </c>
      <c r="AC583" s="31">
        <f t="shared" si="349"/>
        <v>45.205685511102956</v>
      </c>
      <c r="AD583" s="31">
        <f t="shared" si="350"/>
        <v>89.685340723367247</v>
      </c>
      <c r="AE583" s="31">
        <f t="shared" si="351"/>
        <v>13.506741904312349</v>
      </c>
      <c r="AF583" s="31">
        <f t="shared" si="352"/>
        <v>-90.225859696142223</v>
      </c>
      <c r="AG583" s="31">
        <f t="shared" si="375"/>
        <v>92.110410468749379</v>
      </c>
      <c r="AH583" s="31">
        <f t="shared" si="353"/>
        <v>-169.39813607469227</v>
      </c>
      <c r="AI583" s="31">
        <f t="shared" si="354"/>
        <v>-89.999999805814937</v>
      </c>
      <c r="AJ583" s="31">
        <f t="shared" si="355"/>
        <v>88.154476084643875</v>
      </c>
      <c r="AK583" s="31">
        <f t="shared" si="356"/>
        <v>89.997759222018772</v>
      </c>
      <c r="AL583" s="32">
        <f t="shared" si="357"/>
        <v>-57.784204514205626</v>
      </c>
      <c r="AM583" s="31">
        <f t="shared" si="358"/>
        <v>-89.92605436763715</v>
      </c>
      <c r="AN583" s="31">
        <f t="shared" si="359"/>
        <v>-46.917454035504647</v>
      </c>
      <c r="AO583" s="31">
        <f t="shared" si="360"/>
        <v>-89.928294951433315</v>
      </c>
      <c r="AP583" s="30">
        <f t="shared" si="376"/>
        <v>23.609121289162623</v>
      </c>
      <c r="AQ583" s="30">
        <f t="shared" si="377"/>
        <v>-27.95880017344075</v>
      </c>
      <c r="AR583" s="31">
        <f t="shared" si="361"/>
        <v>-37.760391015470425</v>
      </c>
      <c r="AS583" s="33">
        <f t="shared" si="362"/>
        <v>-180.15415464757552</v>
      </c>
      <c r="AT583" s="31">
        <f t="shared" si="363"/>
        <v>1.6527855094800595E-4</v>
      </c>
      <c r="AU583" s="31">
        <f t="shared" si="364"/>
        <v>0.35345761911704887</v>
      </c>
      <c r="AV583" s="32">
        <f t="shared" si="365"/>
        <v>-2.6445070553062732E-7</v>
      </c>
      <c r="AW583" s="31">
        <f t="shared" si="366"/>
        <v>-1.4138483832145766E-2</v>
      </c>
      <c r="AX583" s="34">
        <f t="shared" si="367"/>
        <v>1.6501410024247532E-4</v>
      </c>
      <c r="AY583" s="35">
        <f t="shared" si="368"/>
        <v>0.3393191352849031</v>
      </c>
      <c r="AZ583" s="10">
        <f t="shared" si="369"/>
        <v>-37.760226001370185</v>
      </c>
      <c r="BA583" s="10">
        <f t="shared" si="370"/>
        <v>-179.81483551229061</v>
      </c>
      <c r="BB583" s="10">
        <f t="shared" si="371"/>
        <v>0.18516448770938609</v>
      </c>
      <c r="BC583" s="37"/>
      <c r="BD583" s="46">
        <f t="shared" si="372"/>
        <v>-38</v>
      </c>
      <c r="BE583" s="46">
        <f t="shared" si="373"/>
        <v>-180</v>
      </c>
      <c r="BF583" s="46">
        <f t="shared" si="374"/>
        <v>0</v>
      </c>
    </row>
    <row r="584" spans="22:58" x14ac:dyDescent="0.3">
      <c r="V584" s="29">
        <v>6.8000000000000798</v>
      </c>
      <c r="W584" s="38">
        <f t="shared" si="344"/>
        <v>63095734.448031031</v>
      </c>
      <c r="X584" s="30">
        <f t="shared" si="378"/>
        <v>2.6066753699001226</v>
      </c>
      <c r="Y584" s="31">
        <f t="shared" si="345"/>
        <v>-90.865579970711181</v>
      </c>
      <c r="Z584" s="31">
        <f t="shared" si="346"/>
        <v>-89.998360000808546</v>
      </c>
      <c r="AA584" s="31">
        <f t="shared" si="347"/>
        <v>56.559960542256967</v>
      </c>
      <c r="AB584" s="31">
        <f t="shared" si="348"/>
        <v>-89.914861740977642</v>
      </c>
      <c r="AC584" s="31">
        <f t="shared" si="349"/>
        <v>45.405679615881624</v>
      </c>
      <c r="AD584" s="31">
        <f t="shared" si="350"/>
        <v>89.692503103820286</v>
      </c>
      <c r="AE584" s="31">
        <f t="shared" si="351"/>
        <v>13.706735557327526</v>
      </c>
      <c r="AF584" s="31">
        <f t="shared" si="352"/>
        <v>-90.220718637965888</v>
      </c>
      <c r="AG584" s="31">
        <f t="shared" si="375"/>
        <v>92.110410468749379</v>
      </c>
      <c r="AH584" s="31">
        <f t="shared" si="353"/>
        <v>-169.59813607469226</v>
      </c>
      <c r="AI584" s="31">
        <f t="shared" si="354"/>
        <v>-89.999999810235124</v>
      </c>
      <c r="AJ584" s="31">
        <f t="shared" si="355"/>
        <v>88.35447608434491</v>
      </c>
      <c r="AK584" s="31">
        <f t="shared" si="356"/>
        <v>89.997810228352805</v>
      </c>
      <c r="AL584" s="32">
        <f t="shared" si="357"/>
        <v>-57.984204188632972</v>
      </c>
      <c r="AM584" s="31">
        <f t="shared" si="358"/>
        <v>-89.927737573922158</v>
      </c>
      <c r="AN584" s="31">
        <f t="shared" si="359"/>
        <v>-47.117453710230947</v>
      </c>
      <c r="AO584" s="31">
        <f t="shared" si="360"/>
        <v>-89.929927155804478</v>
      </c>
      <c r="AP584" s="30">
        <f t="shared" si="376"/>
        <v>23.609121289162623</v>
      </c>
      <c r="AQ584" s="30">
        <f t="shared" si="377"/>
        <v>-27.95880017344075</v>
      </c>
      <c r="AR584" s="31">
        <f t="shared" si="361"/>
        <v>-37.760397037181548</v>
      </c>
      <c r="AS584" s="33">
        <f t="shared" si="362"/>
        <v>-180.15064579377037</v>
      </c>
      <c r="AT584" s="31">
        <f t="shared" si="363"/>
        <v>1.7306773387675527E-4</v>
      </c>
      <c r="AU584" s="31">
        <f t="shared" si="364"/>
        <v>0.36169048847580548</v>
      </c>
      <c r="AV584" s="32">
        <f t="shared" si="365"/>
        <v>-2.7691388335581791E-7</v>
      </c>
      <c r="AW584" s="31">
        <f t="shared" si="366"/>
        <v>-1.4467811413069824E-2</v>
      </c>
      <c r="AX584" s="34">
        <f t="shared" si="367"/>
        <v>1.7279081999339944E-4</v>
      </c>
      <c r="AY584" s="35">
        <f t="shared" si="368"/>
        <v>0.34722267706273569</v>
      </c>
      <c r="AZ584" s="10">
        <f t="shared" si="369"/>
        <v>-37.760224246361553</v>
      </c>
      <c r="BA584" s="10">
        <f t="shared" si="370"/>
        <v>-179.80342311670762</v>
      </c>
      <c r="BB584" s="10">
        <f t="shared" si="371"/>
        <v>0.19657688329237999</v>
      </c>
      <c r="BC584" s="37"/>
      <c r="BD584" s="46">
        <f t="shared" si="372"/>
        <v>-38</v>
      </c>
      <c r="BE584" s="46">
        <f t="shared" si="373"/>
        <v>-180</v>
      </c>
      <c r="BF584" s="46">
        <f t="shared" si="374"/>
        <v>0</v>
      </c>
    </row>
    <row r="585" spans="22:58" x14ac:dyDescent="0.3">
      <c r="V585" s="29">
        <v>6.8100000000000804</v>
      </c>
      <c r="W585" s="36">
        <f t="shared" si="344"/>
        <v>64565422.903477632</v>
      </c>
      <c r="X585" s="30">
        <f t="shared" si="378"/>
        <v>2.6066753699001226</v>
      </c>
      <c r="Y585" s="31">
        <f t="shared" si="345"/>
        <v>-91.065579970551056</v>
      </c>
      <c r="Z585" s="31">
        <f t="shared" si="346"/>
        <v>-89.998397331747768</v>
      </c>
      <c r="AA585" s="31">
        <f t="shared" si="347"/>
        <v>56.759960110666022</v>
      </c>
      <c r="AB585" s="31">
        <f t="shared" si="348"/>
        <v>-89.916799721599901</v>
      </c>
      <c r="AC585" s="31">
        <f t="shared" si="349"/>
        <v>45.605673985981497</v>
      </c>
      <c r="AD585" s="31">
        <f t="shared" si="350"/>
        <v>89.699502457876093</v>
      </c>
      <c r="AE585" s="31">
        <f t="shared" si="351"/>
        <v>13.906729495996579</v>
      </c>
      <c r="AF585" s="31">
        <f t="shared" si="352"/>
        <v>-90.215694595471575</v>
      </c>
      <c r="AG585" s="31">
        <f t="shared" si="375"/>
        <v>92.110410468749379</v>
      </c>
      <c r="AH585" s="31">
        <f t="shared" si="353"/>
        <v>-169.79813607469228</v>
      </c>
      <c r="AI585" s="31">
        <f t="shared" si="354"/>
        <v>-89.999999814554712</v>
      </c>
      <c r="AJ585" s="31">
        <f t="shared" si="355"/>
        <v>88.554476084059402</v>
      </c>
      <c r="AK585" s="31">
        <f t="shared" si="356"/>
        <v>89.997860073640908</v>
      </c>
      <c r="AL585" s="32">
        <f t="shared" si="357"/>
        <v>-58.184203877713472</v>
      </c>
      <c r="AM585" s="31">
        <f t="shared" si="358"/>
        <v>-89.929382465874951</v>
      </c>
      <c r="AN585" s="31">
        <f t="shared" si="359"/>
        <v>-47.317453399596971</v>
      </c>
      <c r="AO585" s="31">
        <f t="shared" si="360"/>
        <v>-89.931522206788756</v>
      </c>
      <c r="AP585" s="30">
        <f t="shared" si="376"/>
        <v>23.609121289162623</v>
      </c>
      <c r="AQ585" s="30">
        <f t="shared" si="377"/>
        <v>-27.95880017344075</v>
      </c>
      <c r="AR585" s="31">
        <f t="shared" si="361"/>
        <v>-37.760402787878519</v>
      </c>
      <c r="AS585" s="33">
        <f t="shared" si="362"/>
        <v>-180.14721680226035</v>
      </c>
      <c r="AT585" s="31">
        <f t="shared" si="363"/>
        <v>1.8122399471363443E-4</v>
      </c>
      <c r="AU585" s="31">
        <f t="shared" si="364"/>
        <v>0.3701151105325246</v>
      </c>
      <c r="AV585" s="32">
        <f t="shared" si="365"/>
        <v>-2.8996443114970277E-7</v>
      </c>
      <c r="AW585" s="31">
        <f t="shared" si="366"/>
        <v>-1.4804810017804402E-2</v>
      </c>
      <c r="AX585" s="34">
        <f t="shared" si="367"/>
        <v>1.8093403028248472E-4</v>
      </c>
      <c r="AY585" s="35">
        <f t="shared" si="368"/>
        <v>0.35531030051472018</v>
      </c>
      <c r="AZ585" s="10">
        <f t="shared" si="369"/>
        <v>-37.760221853848236</v>
      </c>
      <c r="BA585" s="10">
        <f t="shared" si="370"/>
        <v>-179.79190650174561</v>
      </c>
      <c r="BB585" s="10">
        <f t="shared" si="371"/>
        <v>0.20809349825438517</v>
      </c>
      <c r="BC585" s="48"/>
      <c r="BD585" s="46">
        <f t="shared" si="372"/>
        <v>-38</v>
      </c>
      <c r="BE585" s="46">
        <f t="shared" si="373"/>
        <v>-180</v>
      </c>
      <c r="BF585" s="46">
        <f t="shared" si="374"/>
        <v>0</v>
      </c>
    </row>
    <row r="586" spans="22:58" x14ac:dyDescent="0.3">
      <c r="V586" s="29">
        <v>6.8200000000000802</v>
      </c>
      <c r="W586" s="38">
        <f t="shared" si="344"/>
        <v>66069344.800771847</v>
      </c>
      <c r="X586" s="30">
        <f t="shared" si="378"/>
        <v>2.6066753699001226</v>
      </c>
      <c r="Y586" s="31">
        <f t="shared" si="345"/>
        <v>-91.265579970398093</v>
      </c>
      <c r="Z586" s="31">
        <f t="shared" si="346"/>
        <v>-89.998433812931054</v>
      </c>
      <c r="AA586" s="31">
        <f t="shared" si="347"/>
        <v>56.959959698499802</v>
      </c>
      <c r="AB586" s="31">
        <f t="shared" si="348"/>
        <v>-89.918693588581419</v>
      </c>
      <c r="AC586" s="31">
        <f t="shared" si="349"/>
        <v>45.805668609461783</v>
      </c>
      <c r="AD586" s="31">
        <f t="shared" si="350"/>
        <v>89.706342495848745</v>
      </c>
      <c r="AE586" s="31">
        <f t="shared" si="351"/>
        <v>14.106723707463608</v>
      </c>
      <c r="AF586" s="31">
        <f t="shared" si="352"/>
        <v>-90.210784905663715</v>
      </c>
      <c r="AG586" s="31">
        <f t="shared" si="375"/>
        <v>92.110410468749379</v>
      </c>
      <c r="AH586" s="31">
        <f t="shared" si="353"/>
        <v>-169.9981360746923</v>
      </c>
      <c r="AI586" s="31">
        <f t="shared" si="354"/>
        <v>-89.999999818775947</v>
      </c>
      <c r="AJ586" s="31">
        <f t="shared" si="355"/>
        <v>88.754476083786727</v>
      </c>
      <c r="AK586" s="31">
        <f t="shared" si="356"/>
        <v>89.997908784311761</v>
      </c>
      <c r="AL586" s="32">
        <f t="shared" si="357"/>
        <v>-58.384203580787613</v>
      </c>
      <c r="AM586" s="31">
        <f t="shared" si="358"/>
        <v>-89.93098991562816</v>
      </c>
      <c r="AN586" s="31">
        <f t="shared" si="359"/>
        <v>-47.517453102943804</v>
      </c>
      <c r="AO586" s="31">
        <f t="shared" si="360"/>
        <v>-89.933080950092346</v>
      </c>
      <c r="AP586" s="30">
        <f t="shared" si="376"/>
        <v>23.609121289162623</v>
      </c>
      <c r="AQ586" s="30">
        <f t="shared" si="377"/>
        <v>-27.95880017344075</v>
      </c>
      <c r="AR586" s="31">
        <f t="shared" si="361"/>
        <v>-37.760408279758323</v>
      </c>
      <c r="AS586" s="33">
        <f t="shared" si="362"/>
        <v>-180.14386585575608</v>
      </c>
      <c r="AT586" s="31">
        <f t="shared" si="363"/>
        <v>1.8976463186342875E-4</v>
      </c>
      <c r="AU586" s="31">
        <f t="shared" si="364"/>
        <v>0.37873595067537252</v>
      </c>
      <c r="AV586" s="32">
        <f t="shared" si="365"/>
        <v>-3.0363003475746201E-7</v>
      </c>
      <c r="AW586" s="31">
        <f t="shared" si="366"/>
        <v>-1.5149658327377049E-2</v>
      </c>
      <c r="AX586" s="34">
        <f t="shared" si="367"/>
        <v>1.8946100182867128E-4</v>
      </c>
      <c r="AY586" s="35">
        <f t="shared" si="368"/>
        <v>0.3635862923479955</v>
      </c>
      <c r="AZ586" s="10">
        <f t="shared" si="369"/>
        <v>-37.760218818756492</v>
      </c>
      <c r="BA586" s="10">
        <f t="shared" si="370"/>
        <v>-179.78027956340807</v>
      </c>
      <c r="BB586" s="10">
        <f t="shared" si="371"/>
        <v>0.21972043659192764</v>
      </c>
      <c r="BC586" s="37"/>
      <c r="BD586" s="46">
        <f t="shared" si="372"/>
        <v>-38</v>
      </c>
      <c r="BE586" s="46">
        <f t="shared" si="373"/>
        <v>-180</v>
      </c>
      <c r="BF586" s="46">
        <f t="shared" si="374"/>
        <v>0</v>
      </c>
    </row>
    <row r="587" spans="22:58" x14ac:dyDescent="0.3">
      <c r="V587" s="29">
        <v>6.83000000000008</v>
      </c>
      <c r="W587" s="38">
        <f t="shared" si="344"/>
        <v>67608297.539210707</v>
      </c>
      <c r="X587" s="30">
        <f t="shared" si="378"/>
        <v>2.6066753699001226</v>
      </c>
      <c r="Y587" s="31">
        <f t="shared" si="345"/>
        <v>-91.465579970252051</v>
      </c>
      <c r="Z587" s="31">
        <f t="shared" si="346"/>
        <v>-89.998469463701227</v>
      </c>
      <c r="AA587" s="31">
        <f t="shared" si="347"/>
        <v>57.159959304884097</v>
      </c>
      <c r="AB587" s="31">
        <f t="shared" si="348"/>
        <v>-89.920544346058961</v>
      </c>
      <c r="AC587" s="31">
        <f t="shared" si="349"/>
        <v>46.005663474919118</v>
      </c>
      <c r="AD587" s="31">
        <f t="shared" si="350"/>
        <v>89.713026843636598</v>
      </c>
      <c r="AE587" s="31">
        <f t="shared" si="351"/>
        <v>14.306718179451281</v>
      </c>
      <c r="AF587" s="31">
        <f t="shared" si="352"/>
        <v>-90.205986966123604</v>
      </c>
      <c r="AG587" s="31">
        <f t="shared" si="375"/>
        <v>92.110410468749379</v>
      </c>
      <c r="AH587" s="31">
        <f t="shared" si="353"/>
        <v>-170.19813607469229</v>
      </c>
      <c r="AI587" s="31">
        <f t="shared" si="354"/>
        <v>-89.999999822901117</v>
      </c>
      <c r="AJ587" s="31">
        <f t="shared" si="355"/>
        <v>88.954476083526345</v>
      </c>
      <c r="AK587" s="31">
        <f t="shared" si="356"/>
        <v>89.997956386192357</v>
      </c>
      <c r="AL587" s="32">
        <f t="shared" si="357"/>
        <v>-58.584203297225621</v>
      </c>
      <c r="AM587" s="31">
        <f t="shared" si="358"/>
        <v>-89.932560775462761</v>
      </c>
      <c r="AN587" s="31">
        <f t="shared" si="359"/>
        <v>-47.717452819642183</v>
      </c>
      <c r="AO587" s="31">
        <f t="shared" si="360"/>
        <v>-89.934604212171521</v>
      </c>
      <c r="AP587" s="30">
        <f t="shared" si="376"/>
        <v>23.609121289162623</v>
      </c>
      <c r="AQ587" s="30">
        <f t="shared" si="377"/>
        <v>-27.95880017344075</v>
      </c>
      <c r="AR587" s="31">
        <f t="shared" si="361"/>
        <v>-37.76041352446903</v>
      </c>
      <c r="AS587" s="33">
        <f t="shared" si="362"/>
        <v>-180.14059117829513</v>
      </c>
      <c r="AT587" s="31">
        <f t="shared" si="363"/>
        <v>1.9870775884099981E-4</v>
      </c>
      <c r="AU587" s="31">
        <f t="shared" si="364"/>
        <v>0.38755757822568282</v>
      </c>
      <c r="AV587" s="32">
        <f t="shared" si="365"/>
        <v>-3.1793967608073933E-7</v>
      </c>
      <c r="AW587" s="31">
        <f t="shared" si="366"/>
        <v>-1.5502539184826178E-2</v>
      </c>
      <c r="AX587" s="34">
        <f t="shared" si="367"/>
        <v>1.9838981916491907E-4</v>
      </c>
      <c r="AY587" s="35">
        <f t="shared" si="368"/>
        <v>0.37205503904085663</v>
      </c>
      <c r="AZ587" s="10">
        <f t="shared" si="369"/>
        <v>-37.760215134649862</v>
      </c>
      <c r="BA587" s="10">
        <f t="shared" si="370"/>
        <v>-179.76853613925428</v>
      </c>
      <c r="BB587" s="10">
        <f t="shared" si="371"/>
        <v>0.23146386074571978</v>
      </c>
      <c r="BC587" s="37"/>
      <c r="BD587" s="46">
        <f t="shared" si="372"/>
        <v>-38</v>
      </c>
      <c r="BE587" s="46">
        <f t="shared" si="373"/>
        <v>-180</v>
      </c>
      <c r="BF587" s="46">
        <f t="shared" si="374"/>
        <v>0</v>
      </c>
    </row>
    <row r="588" spans="22:58" x14ac:dyDescent="0.3">
      <c r="V588" s="29">
        <v>6.8400000000000798</v>
      </c>
      <c r="W588" s="36">
        <f t="shared" si="344"/>
        <v>69183097.091906458</v>
      </c>
      <c r="X588" s="30">
        <f t="shared" si="378"/>
        <v>2.6066753699001226</v>
      </c>
      <c r="Y588" s="31">
        <f t="shared" si="345"/>
        <v>-91.66557997011256</v>
      </c>
      <c r="Z588" s="31">
        <f t="shared" si="346"/>
        <v>-89.998504302960797</v>
      </c>
      <c r="AA588" s="31">
        <f t="shared" si="347"/>
        <v>57.359958928983978</v>
      </c>
      <c r="AB588" s="31">
        <f t="shared" si="348"/>
        <v>-89.922352975313203</v>
      </c>
      <c r="AC588" s="31">
        <f t="shared" si="349"/>
        <v>46.20565857146326</v>
      </c>
      <c r="AD588" s="31">
        <f t="shared" si="350"/>
        <v>89.719559044641059</v>
      </c>
      <c r="AE588" s="31">
        <f t="shared" si="351"/>
        <v>14.506712900234795</v>
      </c>
      <c r="AF588" s="31">
        <f t="shared" si="352"/>
        <v>-90.201298233632954</v>
      </c>
      <c r="AG588" s="31">
        <f t="shared" si="375"/>
        <v>92.110410468749379</v>
      </c>
      <c r="AH588" s="31">
        <f t="shared" si="353"/>
        <v>-170.39813607469227</v>
      </c>
      <c r="AI588" s="31">
        <f t="shared" si="354"/>
        <v>-89.999999826932381</v>
      </c>
      <c r="AJ588" s="31">
        <f t="shared" si="355"/>
        <v>89.154476083277672</v>
      </c>
      <c r="AK588" s="31">
        <f t="shared" si="356"/>
        <v>89.998002904521883</v>
      </c>
      <c r="AL588" s="32">
        <f t="shared" si="357"/>
        <v>-58.784203026425992</v>
      </c>
      <c r="AM588" s="31">
        <f t="shared" si="358"/>
        <v>-89.934095878260024</v>
      </c>
      <c r="AN588" s="31">
        <f t="shared" si="359"/>
        <v>-47.917452549091216</v>
      </c>
      <c r="AO588" s="31">
        <f t="shared" si="360"/>
        <v>-89.936092800670522</v>
      </c>
      <c r="AP588" s="30">
        <f t="shared" si="376"/>
        <v>23.609121289162623</v>
      </c>
      <c r="AQ588" s="30">
        <f t="shared" si="377"/>
        <v>-27.95880017344075</v>
      </c>
      <c r="AR588" s="31">
        <f t="shared" si="361"/>
        <v>-37.760418533134548</v>
      </c>
      <c r="AS588" s="33">
        <f t="shared" si="362"/>
        <v>-180.13739103430348</v>
      </c>
      <c r="AT588" s="31">
        <f t="shared" si="363"/>
        <v>2.0807234266923577E-4</v>
      </c>
      <c r="AU588" s="31">
        <f t="shared" si="364"/>
        <v>0.39658466885320848</v>
      </c>
      <c r="AV588" s="32">
        <f t="shared" si="365"/>
        <v>-3.3292371022387341E-7</v>
      </c>
      <c r="AW588" s="31">
        <f t="shared" si="366"/>
        <v>-1.5863639692146173E-2</v>
      </c>
      <c r="AX588" s="34">
        <f t="shared" si="367"/>
        <v>2.077394189590119E-4</v>
      </c>
      <c r="AY588" s="35">
        <f t="shared" si="368"/>
        <v>0.38072102916106232</v>
      </c>
      <c r="AZ588" s="10">
        <f t="shared" si="369"/>
        <v>-37.760210793715586</v>
      </c>
      <c r="BA588" s="10">
        <f t="shared" si="370"/>
        <v>-179.75667000514241</v>
      </c>
      <c r="BB588" s="10">
        <f t="shared" si="371"/>
        <v>0.24332999485758933</v>
      </c>
      <c r="BC588" s="48"/>
      <c r="BD588" s="46">
        <f t="shared" si="372"/>
        <v>-38</v>
      </c>
      <c r="BE588" s="46">
        <f t="shared" si="373"/>
        <v>-180</v>
      </c>
      <c r="BF588" s="46">
        <f t="shared" si="374"/>
        <v>0</v>
      </c>
    </row>
    <row r="589" spans="22:58" x14ac:dyDescent="0.3">
      <c r="V589" s="29">
        <v>6.8500000000000796</v>
      </c>
      <c r="W589" s="38">
        <f t="shared" si="344"/>
        <v>70794578.438426882</v>
      </c>
      <c r="X589" s="30">
        <f t="shared" si="378"/>
        <v>2.6066753699001226</v>
      </c>
      <c r="Y589" s="31">
        <f t="shared" si="345"/>
        <v>-91.86557996997935</v>
      </c>
      <c r="Z589" s="31">
        <f t="shared" si="346"/>
        <v>-89.998538349181999</v>
      </c>
      <c r="AA589" s="31">
        <f t="shared" si="347"/>
        <v>57.559958570002117</v>
      </c>
      <c r="AB589" s="31">
        <f t="shared" si="348"/>
        <v>-89.924120435288899</v>
      </c>
      <c r="AC589" s="31">
        <f t="shared" si="349"/>
        <v>46.405653888694118</v>
      </c>
      <c r="AD589" s="31">
        <f t="shared" si="350"/>
        <v>89.725942561641972</v>
      </c>
      <c r="AE589" s="31">
        <f t="shared" si="351"/>
        <v>14.706707858617001</v>
      </c>
      <c r="AF589" s="31">
        <f t="shared" si="352"/>
        <v>-90.19671622282894</v>
      </c>
      <c r="AG589" s="31">
        <f t="shared" si="375"/>
        <v>92.110410468749379</v>
      </c>
      <c r="AH589" s="31">
        <f t="shared" si="353"/>
        <v>-170.59813607469226</v>
      </c>
      <c r="AI589" s="31">
        <f t="shared" si="354"/>
        <v>-89.999999830871886</v>
      </c>
      <c r="AJ589" s="31">
        <f t="shared" si="355"/>
        <v>89.354476083040183</v>
      </c>
      <c r="AK589" s="31">
        <f t="shared" si="356"/>
        <v>89.998048363964941</v>
      </c>
      <c r="AL589" s="32">
        <f t="shared" si="357"/>
        <v>-58.984202767814338</v>
      </c>
      <c r="AM589" s="31">
        <f t="shared" si="358"/>
        <v>-89.935596037942929</v>
      </c>
      <c r="AN589" s="31">
        <f t="shared" si="359"/>
        <v>-48.11745229071704</v>
      </c>
      <c r="AO589" s="31">
        <f t="shared" si="360"/>
        <v>-89.937547504849874</v>
      </c>
      <c r="AP589" s="30">
        <f t="shared" si="376"/>
        <v>23.609121289162623</v>
      </c>
      <c r="AQ589" s="30">
        <f t="shared" si="377"/>
        <v>-27.95880017344075</v>
      </c>
      <c r="AR589" s="31">
        <f t="shared" si="361"/>
        <v>-37.760423316378166</v>
      </c>
      <c r="AS589" s="33">
        <f t="shared" si="362"/>
        <v>-180.13426372767881</v>
      </c>
      <c r="AT589" s="31">
        <f t="shared" si="363"/>
        <v>2.1787824409445582E-4</v>
      </c>
      <c r="AU589" s="31">
        <f t="shared" si="364"/>
        <v>0.40582200704723875</v>
      </c>
      <c r="AV589" s="32">
        <f t="shared" si="365"/>
        <v>-3.4861392046060008E-7</v>
      </c>
      <c r="AW589" s="31">
        <f t="shared" si="366"/>
        <v>-1.623315130949092E-2</v>
      </c>
      <c r="AX589" s="34">
        <f t="shared" si="367"/>
        <v>2.1752963017399523E-4</v>
      </c>
      <c r="AY589" s="35">
        <f t="shared" si="368"/>
        <v>0.38958885573774782</v>
      </c>
      <c r="AZ589" s="10">
        <f t="shared" si="369"/>
        <v>-37.760205786747989</v>
      </c>
      <c r="BA589" s="10">
        <f t="shared" si="370"/>
        <v>-179.74467487194107</v>
      </c>
      <c r="BB589" s="10">
        <f t="shared" si="371"/>
        <v>0.25532512805892793</v>
      </c>
      <c r="BC589" s="37"/>
      <c r="BD589" s="46">
        <f t="shared" si="372"/>
        <v>-38</v>
      </c>
      <c r="BE589" s="46">
        <f t="shared" si="373"/>
        <v>-180</v>
      </c>
      <c r="BF589" s="46">
        <f t="shared" si="374"/>
        <v>0</v>
      </c>
    </row>
    <row r="590" spans="22:58" x14ac:dyDescent="0.3">
      <c r="V590" s="29">
        <v>6.8600000000000803</v>
      </c>
      <c r="W590" s="38">
        <f t="shared" si="344"/>
        <v>72443596.007512525</v>
      </c>
      <c r="X590" s="30">
        <f t="shared" si="378"/>
        <v>2.6066753699001226</v>
      </c>
      <c r="Y590" s="31">
        <f t="shared" si="345"/>
        <v>-92.065579969852166</v>
      </c>
      <c r="Z590" s="31">
        <f t="shared" si="346"/>
        <v>-89.998571620416598</v>
      </c>
      <c r="AA590" s="31">
        <f t="shared" si="347"/>
        <v>57.759958227177101</v>
      </c>
      <c r="AB590" s="31">
        <f t="shared" si="348"/>
        <v>-89.925847663103227</v>
      </c>
      <c r="AC590" s="31">
        <f t="shared" si="349"/>
        <v>46.605649416679604</v>
      </c>
      <c r="AD590" s="31">
        <f t="shared" si="350"/>
        <v>89.732180778630251</v>
      </c>
      <c r="AE590" s="31">
        <f t="shared" si="351"/>
        <v>14.906703043904656</v>
      </c>
      <c r="AF590" s="31">
        <f t="shared" si="352"/>
        <v>-90.192238504889573</v>
      </c>
      <c r="AG590" s="31">
        <f t="shared" si="375"/>
        <v>92.110410468749379</v>
      </c>
      <c r="AH590" s="31">
        <f t="shared" si="353"/>
        <v>-170.79813607469225</v>
      </c>
      <c r="AI590" s="31">
        <f t="shared" si="354"/>
        <v>-89.999999834721706</v>
      </c>
      <c r="AJ590" s="31">
        <f t="shared" si="355"/>
        <v>89.554476082813409</v>
      </c>
      <c r="AK590" s="31">
        <f t="shared" si="356"/>
        <v>89.998092788624746</v>
      </c>
      <c r="AL590" s="32">
        <f t="shared" si="357"/>
        <v>-59.184202520842142</v>
      </c>
      <c r="AM590" s="31">
        <f t="shared" si="358"/>
        <v>-89.937062049907766</v>
      </c>
      <c r="AN590" s="31">
        <f t="shared" si="359"/>
        <v>-48.317452043971606</v>
      </c>
      <c r="AO590" s="31">
        <f t="shared" si="360"/>
        <v>-89.938969096004726</v>
      </c>
      <c r="AP590" s="30">
        <f t="shared" si="376"/>
        <v>23.609121289162623</v>
      </c>
      <c r="AQ590" s="30">
        <f t="shared" si="377"/>
        <v>-27.95880017344075</v>
      </c>
      <c r="AR590" s="31">
        <f t="shared" si="361"/>
        <v>-37.760427884345077</v>
      </c>
      <c r="AS590" s="33">
        <f t="shared" si="362"/>
        <v>-180.1312076008943</v>
      </c>
      <c r="AT590" s="31">
        <f t="shared" si="363"/>
        <v>2.2814625968472081E-4</v>
      </c>
      <c r="AU590" s="31">
        <f t="shared" si="364"/>
        <v>0.41527448864483862</v>
      </c>
      <c r="AV590" s="32">
        <f t="shared" si="365"/>
        <v>-3.6504358959432553E-7</v>
      </c>
      <c r="AW590" s="31">
        <f t="shared" si="366"/>
        <v>-1.6611269956688036E-2</v>
      </c>
      <c r="AX590" s="34">
        <f t="shared" si="367"/>
        <v>2.2778121609512647E-4</v>
      </c>
      <c r="AY590" s="35">
        <f t="shared" si="368"/>
        <v>0.39866321868815058</v>
      </c>
      <c r="AZ590" s="10">
        <f t="shared" si="369"/>
        <v>-37.76020010312898</v>
      </c>
      <c r="BA590" s="10">
        <f t="shared" si="370"/>
        <v>-179.73254438220616</v>
      </c>
      <c r="BB590" s="10">
        <f t="shared" si="371"/>
        <v>0.26745561779384275</v>
      </c>
      <c r="BC590" s="37"/>
      <c r="BD590" s="46">
        <f t="shared" si="372"/>
        <v>-38</v>
      </c>
      <c r="BE590" s="46">
        <f t="shared" si="373"/>
        <v>-180</v>
      </c>
      <c r="BF590" s="46">
        <f t="shared" si="374"/>
        <v>0</v>
      </c>
    </row>
    <row r="591" spans="22:58" x14ac:dyDescent="0.3">
      <c r="V591" s="29">
        <v>6.87000000000008</v>
      </c>
      <c r="W591" s="36">
        <f t="shared" si="344"/>
        <v>74131024.130105585</v>
      </c>
      <c r="X591" s="30">
        <f t="shared" si="378"/>
        <v>2.6066753699001226</v>
      </c>
      <c r="Y591" s="31">
        <f t="shared" si="345"/>
        <v>-92.265579969730695</v>
      </c>
      <c r="Z591" s="31">
        <f t="shared" si="346"/>
        <v>-89.998604134305438</v>
      </c>
      <c r="AA591" s="31">
        <f t="shared" si="347"/>
        <v>57.959957899781706</v>
      </c>
      <c r="AB591" s="31">
        <f t="shared" si="348"/>
        <v>-89.927535574542688</v>
      </c>
      <c r="AC591" s="31">
        <f t="shared" si="349"/>
        <v>46.805645145934577</v>
      </c>
      <c r="AD591" s="31">
        <f t="shared" si="350"/>
        <v>89.738277002599204</v>
      </c>
      <c r="AE591" s="31">
        <f t="shared" si="351"/>
        <v>15.106698445885705</v>
      </c>
      <c r="AF591" s="31">
        <f t="shared" si="352"/>
        <v>-90.187862706248922</v>
      </c>
      <c r="AG591" s="31">
        <f t="shared" si="375"/>
        <v>92.110410468749379</v>
      </c>
      <c r="AH591" s="31">
        <f t="shared" si="353"/>
        <v>-170.9981360746923</v>
      </c>
      <c r="AI591" s="31">
        <f t="shared" si="354"/>
        <v>-89.999999838483902</v>
      </c>
      <c r="AJ591" s="31">
        <f t="shared" si="355"/>
        <v>89.754476082596838</v>
      </c>
      <c r="AK591" s="31">
        <f t="shared" si="356"/>
        <v>89.998136202055832</v>
      </c>
      <c r="AL591" s="32">
        <f t="shared" si="357"/>
        <v>-59.384202284985477</v>
      </c>
      <c r="AM591" s="31">
        <f t="shared" si="358"/>
        <v>-89.938494691445797</v>
      </c>
      <c r="AN591" s="31">
        <f t="shared" si="359"/>
        <v>-48.517451808331558</v>
      </c>
      <c r="AO591" s="31">
        <f t="shared" si="360"/>
        <v>-89.940358327873867</v>
      </c>
      <c r="AP591" s="30">
        <f t="shared" si="376"/>
        <v>23.609121289162623</v>
      </c>
      <c r="AQ591" s="30">
        <f t="shared" si="377"/>
        <v>-27.95880017344075</v>
      </c>
      <c r="AR591" s="31">
        <f t="shared" si="361"/>
        <v>-37.76043224672398</v>
      </c>
      <c r="AS591" s="33">
        <f t="shared" si="362"/>
        <v>-180.12822103412279</v>
      </c>
      <c r="AT591" s="31">
        <f t="shared" si="363"/>
        <v>2.3889816592084835E-4</v>
      </c>
      <c r="AU591" s="31">
        <f t="shared" si="364"/>
        <v>0.42494712341751112</v>
      </c>
      <c r="AV591" s="32">
        <f t="shared" si="365"/>
        <v>-3.8224756167512837E-7</v>
      </c>
      <c r="AW591" s="31">
        <f t="shared" si="366"/>
        <v>-1.6998196117117358E-2</v>
      </c>
      <c r="AX591" s="34">
        <f t="shared" si="367"/>
        <v>2.3851591835917323E-4</v>
      </c>
      <c r="AY591" s="35">
        <f t="shared" si="368"/>
        <v>0.40794892730039378</v>
      </c>
      <c r="AZ591" s="10">
        <f t="shared" si="369"/>
        <v>-37.760193730805618</v>
      </c>
      <c r="BA591" s="10">
        <f t="shared" si="370"/>
        <v>-179.72027210682239</v>
      </c>
      <c r="BB591" s="10">
        <f t="shared" si="371"/>
        <v>0.27972789317760771</v>
      </c>
      <c r="BC591" s="48"/>
      <c r="BD591" s="46">
        <f t="shared" si="372"/>
        <v>-38</v>
      </c>
      <c r="BE591" s="46">
        <f t="shared" si="373"/>
        <v>-180</v>
      </c>
      <c r="BF591" s="46">
        <f t="shared" si="374"/>
        <v>0</v>
      </c>
    </row>
    <row r="592" spans="22:58" x14ac:dyDescent="0.3">
      <c r="V592" s="29">
        <v>6.8800000000000798</v>
      </c>
      <c r="W592" s="38">
        <f t="shared" si="344"/>
        <v>75857757.502932385</v>
      </c>
      <c r="X592" s="30">
        <f t="shared" si="378"/>
        <v>2.6066753699001226</v>
      </c>
      <c r="Y592" s="31">
        <f t="shared" si="345"/>
        <v>-92.465579969614652</v>
      </c>
      <c r="Z592" s="31">
        <f t="shared" si="346"/>
        <v>-89.998635908087792</v>
      </c>
      <c r="AA592" s="31">
        <f t="shared" si="347"/>
        <v>58.15995758712149</v>
      </c>
      <c r="AB592" s="31">
        <f t="shared" si="348"/>
        <v>-89.929185064548562</v>
      </c>
      <c r="AC592" s="31">
        <f t="shared" si="349"/>
        <v>47.005641067400809</v>
      </c>
      <c r="AD592" s="31">
        <f t="shared" si="350"/>
        <v>89.744234465295023</v>
      </c>
      <c r="AE592" s="31">
        <f t="shared" si="351"/>
        <v>15.306694054807764</v>
      </c>
      <c r="AF592" s="31">
        <f t="shared" si="352"/>
        <v>-90.183586507341346</v>
      </c>
      <c r="AG592" s="31">
        <f t="shared" si="375"/>
        <v>92.110410468749379</v>
      </c>
      <c r="AH592" s="31">
        <f t="shared" si="353"/>
        <v>-171.19813607469226</v>
      </c>
      <c r="AI592" s="31">
        <f t="shared" si="354"/>
        <v>-89.999999842160463</v>
      </c>
      <c r="AJ592" s="31">
        <f t="shared" si="355"/>
        <v>89.954476082389988</v>
      </c>
      <c r="AK592" s="31">
        <f t="shared" si="356"/>
        <v>89.998178627276602</v>
      </c>
      <c r="AL592" s="32">
        <f t="shared" si="357"/>
        <v>-59.584202059744101</v>
      </c>
      <c r="AM592" s="31">
        <f t="shared" si="358"/>
        <v>-89.939894722155373</v>
      </c>
      <c r="AN592" s="31">
        <f t="shared" si="359"/>
        <v>-48.717451583296992</v>
      </c>
      <c r="AO592" s="31">
        <f t="shared" si="360"/>
        <v>-89.941715937039234</v>
      </c>
      <c r="AP592" s="30">
        <f t="shared" si="376"/>
        <v>23.609121289162623</v>
      </c>
      <c r="AQ592" s="30">
        <f t="shared" si="377"/>
        <v>-27.95880017344075</v>
      </c>
      <c r="AR592" s="31">
        <f t="shared" si="361"/>
        <v>-37.760436412767355</v>
      </c>
      <c r="AS592" s="33">
        <f t="shared" si="362"/>
        <v>-180.12530244438057</v>
      </c>
      <c r="AT592" s="31">
        <f t="shared" si="363"/>
        <v>2.5015676535713343E-4</v>
      </c>
      <c r="AU592" s="31">
        <f t="shared" si="364"/>
        <v>0.43484503771762034</v>
      </c>
      <c r="AV592" s="32">
        <f t="shared" si="365"/>
        <v>-4.0026233361091781E-7</v>
      </c>
      <c r="AW592" s="31">
        <f t="shared" si="366"/>
        <v>-1.7394134944009477E-2</v>
      </c>
      <c r="AX592" s="34">
        <f t="shared" si="367"/>
        <v>2.4975650302352253E-4</v>
      </c>
      <c r="AY592" s="35">
        <f t="shared" si="368"/>
        <v>0.41745090277361085</v>
      </c>
      <c r="AZ592" s="10">
        <f t="shared" si="369"/>
        <v>-37.760186656264331</v>
      </c>
      <c r="BA592" s="10">
        <f t="shared" si="370"/>
        <v>-179.70785154160694</v>
      </c>
      <c r="BB592" s="10">
        <f t="shared" si="371"/>
        <v>0.29214845839305781</v>
      </c>
      <c r="BC592" s="37"/>
      <c r="BD592" s="46">
        <f t="shared" si="372"/>
        <v>-38</v>
      </c>
      <c r="BE592" s="46">
        <f t="shared" si="373"/>
        <v>-180</v>
      </c>
      <c r="BF592" s="46">
        <f t="shared" si="374"/>
        <v>0</v>
      </c>
    </row>
    <row r="593" spans="22:58" x14ac:dyDescent="0.3">
      <c r="V593" s="29">
        <v>6.8900000000000796</v>
      </c>
      <c r="W593" s="38">
        <f t="shared" si="344"/>
        <v>77624711.662883505</v>
      </c>
      <c r="X593" s="30">
        <f t="shared" si="378"/>
        <v>2.6066753699001226</v>
      </c>
      <c r="Y593" s="31">
        <f t="shared" si="345"/>
        <v>-92.665579969503852</v>
      </c>
      <c r="Z593" s="31">
        <f t="shared" si="346"/>
        <v>-89.998666958610585</v>
      </c>
      <c r="AA593" s="31">
        <f t="shared" si="347"/>
        <v>58.359957288533302</v>
      </c>
      <c r="AB593" s="31">
        <f t="shared" si="348"/>
        <v>-89.930797007691311</v>
      </c>
      <c r="AC593" s="31">
        <f t="shared" si="349"/>
        <v>47.205637172427743</v>
      </c>
      <c r="AD593" s="31">
        <f t="shared" si="350"/>
        <v>89.750056324927726</v>
      </c>
      <c r="AE593" s="31">
        <f t="shared" si="351"/>
        <v>15.506689861357309</v>
      </c>
      <c r="AF593" s="31">
        <f t="shared" si="352"/>
        <v>-90.179407641374183</v>
      </c>
      <c r="AG593" s="31">
        <f t="shared" si="375"/>
        <v>92.110410468749379</v>
      </c>
      <c r="AH593" s="31">
        <f t="shared" si="353"/>
        <v>-171.39813607469225</v>
      </c>
      <c r="AI593" s="31">
        <f t="shared" si="354"/>
        <v>-89.999999845753322</v>
      </c>
      <c r="AJ593" s="31">
        <f t="shared" si="355"/>
        <v>90.15447608219246</v>
      </c>
      <c r="AK593" s="31">
        <f t="shared" si="356"/>
        <v>89.99822008678143</v>
      </c>
      <c r="AL593" s="32">
        <f t="shared" si="357"/>
        <v>-59.784201844640251</v>
      </c>
      <c r="AM593" s="31">
        <f t="shared" si="358"/>
        <v>-89.941262884344596</v>
      </c>
      <c r="AN593" s="31">
        <f t="shared" si="359"/>
        <v>-48.917451368390658</v>
      </c>
      <c r="AO593" s="31">
        <f t="shared" si="360"/>
        <v>-89.943042643316488</v>
      </c>
      <c r="AP593" s="30">
        <f t="shared" si="376"/>
        <v>23.609121289162623</v>
      </c>
      <c r="AQ593" s="30">
        <f t="shared" si="377"/>
        <v>-27.95880017344075</v>
      </c>
      <c r="AR593" s="31">
        <f t="shared" si="361"/>
        <v>-37.760440391311477</v>
      </c>
      <c r="AS593" s="33">
        <f t="shared" si="362"/>
        <v>-180.12245028469067</v>
      </c>
      <c r="AT593" s="31">
        <f t="shared" si="363"/>
        <v>2.6194593495768709E-4</v>
      </c>
      <c r="AU593" s="31">
        <f t="shared" si="364"/>
        <v>0.44497347718592134</v>
      </c>
      <c r="AV593" s="32">
        <f t="shared" si="365"/>
        <v>-4.1912611495578976E-7</v>
      </c>
      <c r="AW593" s="31">
        <f t="shared" si="366"/>
        <v>-1.7799296369219997E-2</v>
      </c>
      <c r="AX593" s="34">
        <f t="shared" si="367"/>
        <v>2.6152680884273128E-4</v>
      </c>
      <c r="AY593" s="35">
        <f t="shared" si="368"/>
        <v>0.42717418081670133</v>
      </c>
      <c r="AZ593" s="10">
        <f t="shared" si="369"/>
        <v>-37.760178864502635</v>
      </c>
      <c r="BA593" s="10">
        <f t="shared" si="370"/>
        <v>-179.69527610387397</v>
      </c>
      <c r="BB593" s="10">
        <f t="shared" si="371"/>
        <v>0.30472389612603479</v>
      </c>
      <c r="BC593" s="37"/>
      <c r="BD593" s="46">
        <f t="shared" si="372"/>
        <v>-38</v>
      </c>
      <c r="BE593" s="46">
        <f t="shared" si="373"/>
        <v>-180</v>
      </c>
      <c r="BF593" s="46">
        <f t="shared" si="374"/>
        <v>0</v>
      </c>
    </row>
    <row r="594" spans="22:58" x14ac:dyDescent="0.3">
      <c r="V594" s="29">
        <v>6.9000000000000803</v>
      </c>
      <c r="W594" s="36">
        <f t="shared" si="344"/>
        <v>79432823.472442955</v>
      </c>
      <c r="X594" s="30">
        <f t="shared" si="378"/>
        <v>2.6066753699001226</v>
      </c>
      <c r="Y594" s="31">
        <f t="shared" si="345"/>
        <v>-92.86557996939807</v>
      </c>
      <c r="Z594" s="31">
        <f t="shared" si="346"/>
        <v>-89.998697302337177</v>
      </c>
      <c r="AA594" s="31">
        <f t="shared" si="347"/>
        <v>58.559957003383786</v>
      </c>
      <c r="AB594" s="31">
        <f t="shared" si="348"/>
        <v>-89.932372258634331</v>
      </c>
      <c r="AC594" s="31">
        <f t="shared" si="349"/>
        <v>47.405633452754081</v>
      </c>
      <c r="AD594" s="31">
        <f t="shared" si="350"/>
        <v>89.755745667843215</v>
      </c>
      <c r="AE594" s="31">
        <f t="shared" si="351"/>
        <v>15.706685856639915</v>
      </c>
      <c r="AF594" s="31">
        <f t="shared" si="352"/>
        <v>-90.175323893128294</v>
      </c>
      <c r="AG594" s="31">
        <f t="shared" si="375"/>
        <v>92.110410468749379</v>
      </c>
      <c r="AH594" s="31">
        <f t="shared" si="353"/>
        <v>-171.59813607469229</v>
      </c>
      <c r="AI594" s="31">
        <f t="shared" si="354"/>
        <v>-89.999999849264398</v>
      </c>
      <c r="AJ594" s="31">
        <f t="shared" si="355"/>
        <v>90.354476082003842</v>
      </c>
      <c r="AK594" s="31">
        <f t="shared" si="356"/>
        <v>89.998260602552719</v>
      </c>
      <c r="AL594" s="32">
        <f t="shared" si="357"/>
        <v>-59.98420163921768</v>
      </c>
      <c r="AM594" s="31">
        <f t="shared" si="358"/>
        <v>-89.942599903424949</v>
      </c>
      <c r="AN594" s="31">
        <f t="shared" si="359"/>
        <v>-49.117451163156751</v>
      </c>
      <c r="AO594" s="31">
        <f t="shared" si="360"/>
        <v>-89.944339150136628</v>
      </c>
      <c r="AP594" s="30">
        <f t="shared" si="376"/>
        <v>23.609121289162623</v>
      </c>
      <c r="AQ594" s="30">
        <f t="shared" si="377"/>
        <v>-27.95880017344075</v>
      </c>
      <c r="AR594" s="31">
        <f t="shared" si="361"/>
        <v>-37.760444190794964</v>
      </c>
      <c r="AS594" s="33">
        <f t="shared" si="362"/>
        <v>-180.11966304326492</v>
      </c>
      <c r="AT594" s="31">
        <f t="shared" si="363"/>
        <v>2.74290676702723E-4</v>
      </c>
      <c r="AU594" s="31">
        <f t="shared" si="364"/>
        <v>0.45533780952158148</v>
      </c>
      <c r="AV594" s="32">
        <f t="shared" si="365"/>
        <v>-4.3887891952119459E-7</v>
      </c>
      <c r="AW594" s="31">
        <f t="shared" si="366"/>
        <v>-1.821389521453733E-2</v>
      </c>
      <c r="AX594" s="34">
        <f t="shared" si="367"/>
        <v>2.7385179778320178E-4</v>
      </c>
      <c r="AY594" s="35">
        <f t="shared" si="368"/>
        <v>0.43712391430704417</v>
      </c>
      <c r="AZ594" s="10">
        <f t="shared" si="369"/>
        <v>-37.760170338997177</v>
      </c>
      <c r="BA594" s="10">
        <f t="shared" si="370"/>
        <v>-179.68253912895787</v>
      </c>
      <c r="BB594" s="10">
        <f t="shared" si="371"/>
        <v>0.31746087104212961</v>
      </c>
      <c r="BC594" s="48"/>
      <c r="BD594" s="46">
        <f t="shared" si="372"/>
        <v>-38</v>
      </c>
      <c r="BE594" s="46">
        <f t="shared" si="373"/>
        <v>-180</v>
      </c>
      <c r="BF594" s="46">
        <f t="shared" si="374"/>
        <v>0</v>
      </c>
    </row>
    <row r="595" spans="22:58" x14ac:dyDescent="0.3">
      <c r="V595" s="29">
        <v>6.9100000000000801</v>
      </c>
      <c r="W595" s="38">
        <f t="shared" si="344"/>
        <v>81283051.616425052</v>
      </c>
      <c r="X595" s="30">
        <f t="shared" si="378"/>
        <v>2.6066753699001226</v>
      </c>
      <c r="Y595" s="31">
        <f t="shared" si="345"/>
        <v>-93.065579969297033</v>
      </c>
      <c r="Z595" s="31">
        <f t="shared" si="346"/>
        <v>-89.998726955356219</v>
      </c>
      <c r="AA595" s="31">
        <f t="shared" si="347"/>
        <v>58.75995673106808</v>
      </c>
      <c r="AB595" s="31">
        <f t="shared" si="348"/>
        <v>-89.933911652586971</v>
      </c>
      <c r="AC595" s="31">
        <f t="shared" si="349"/>
        <v>47.605629900490342</v>
      </c>
      <c r="AD595" s="31">
        <f t="shared" si="350"/>
        <v>89.761305510157371</v>
      </c>
      <c r="AE595" s="31">
        <f t="shared" si="351"/>
        <v>15.906682032161505</v>
      </c>
      <c r="AF595" s="31">
        <f t="shared" si="352"/>
        <v>-90.171333097785833</v>
      </c>
      <c r="AG595" s="31">
        <f t="shared" si="375"/>
        <v>92.110410468749379</v>
      </c>
      <c r="AH595" s="31">
        <f t="shared" si="353"/>
        <v>-171.79813607469228</v>
      </c>
      <c r="AI595" s="31">
        <f t="shared" si="354"/>
        <v>-89.999999852695566</v>
      </c>
      <c r="AJ595" s="31">
        <f t="shared" si="355"/>
        <v>90.554476081823694</v>
      </c>
      <c r="AK595" s="31">
        <f t="shared" si="356"/>
        <v>89.998300196072449</v>
      </c>
      <c r="AL595" s="32">
        <f t="shared" si="357"/>
        <v>-60.184201443040621</v>
      </c>
      <c r="AM595" s="31">
        <f t="shared" si="358"/>
        <v>-89.943906488295781</v>
      </c>
      <c r="AN595" s="31">
        <f t="shared" si="359"/>
        <v>-49.317450967159829</v>
      </c>
      <c r="AO595" s="31">
        <f t="shared" si="360"/>
        <v>-89.945606144918898</v>
      </c>
      <c r="AP595" s="30">
        <f t="shared" si="376"/>
        <v>23.609121289162623</v>
      </c>
      <c r="AQ595" s="30">
        <f t="shared" si="377"/>
        <v>-27.95880017344075</v>
      </c>
      <c r="AR595" s="31">
        <f t="shared" si="361"/>
        <v>-37.76044781927645</v>
      </c>
      <c r="AS595" s="33">
        <f t="shared" si="362"/>
        <v>-180.11693924270475</v>
      </c>
      <c r="AT595" s="31">
        <f t="shared" si="363"/>
        <v>2.8721717059188685E-4</v>
      </c>
      <c r="AU595" s="31">
        <f t="shared" si="364"/>
        <v>0.46594352731611499</v>
      </c>
      <c r="AV595" s="32">
        <f t="shared" si="365"/>
        <v>-4.5956264541518096E-7</v>
      </c>
      <c r="AW595" s="31">
        <f t="shared" si="366"/>
        <v>-1.8638151305583304E-2</v>
      </c>
      <c r="AX595" s="34">
        <f t="shared" si="367"/>
        <v>2.8675760794647165E-4</v>
      </c>
      <c r="AY595" s="35">
        <f t="shared" si="368"/>
        <v>0.44730537601053166</v>
      </c>
      <c r="AZ595" s="10">
        <f t="shared" si="369"/>
        <v>-37.760161061668505</v>
      </c>
      <c r="BA595" s="10">
        <f t="shared" si="370"/>
        <v>-179.66963386669423</v>
      </c>
      <c r="BB595" s="10">
        <f t="shared" si="371"/>
        <v>0.33036613330577325</v>
      </c>
      <c r="BC595" s="37"/>
      <c r="BD595" s="46">
        <f t="shared" si="372"/>
        <v>-38</v>
      </c>
      <c r="BE595" s="46">
        <f t="shared" si="373"/>
        <v>-180</v>
      </c>
      <c r="BF595" s="46">
        <f t="shared" si="374"/>
        <v>0</v>
      </c>
    </row>
    <row r="596" spans="22:58" x14ac:dyDescent="0.3">
      <c r="V596" s="29">
        <v>6.9200000000000799</v>
      </c>
      <c r="W596" s="38">
        <f t="shared" si="344"/>
        <v>83176377.110282585</v>
      </c>
      <c r="X596" s="30">
        <f t="shared" si="378"/>
        <v>2.6066753699001226</v>
      </c>
      <c r="Y596" s="31">
        <f t="shared" si="345"/>
        <v>-93.26557996920053</v>
      </c>
      <c r="Z596" s="31">
        <f t="shared" si="346"/>
        <v>-89.998755933390157</v>
      </c>
      <c r="AA596" s="31">
        <f t="shared" si="347"/>
        <v>58.959956471008596</v>
      </c>
      <c r="AB596" s="31">
        <f t="shared" si="348"/>
        <v>-89.935416005747427</v>
      </c>
      <c r="AC596" s="31">
        <f t="shared" si="349"/>
        <v>47.80562650810208</v>
      </c>
      <c r="AD596" s="31">
        <f t="shared" si="350"/>
        <v>89.766738799353107</v>
      </c>
      <c r="AE596" s="31">
        <f t="shared" si="351"/>
        <v>16.106678379810262</v>
      </c>
      <c r="AF596" s="31">
        <f t="shared" si="352"/>
        <v>-90.167433139784464</v>
      </c>
      <c r="AG596" s="31">
        <f t="shared" si="375"/>
        <v>92.110410468749379</v>
      </c>
      <c r="AH596" s="31">
        <f t="shared" si="353"/>
        <v>-171.99813607469227</v>
      </c>
      <c r="AI596" s="31">
        <f t="shared" si="354"/>
        <v>-89.999999856048632</v>
      </c>
      <c r="AJ596" s="31">
        <f t="shared" si="355"/>
        <v>90.75447608165166</v>
      </c>
      <c r="AK596" s="31">
        <f t="shared" si="356"/>
        <v>89.998338888333649</v>
      </c>
      <c r="AL596" s="32">
        <f t="shared" si="357"/>
        <v>-60.384201255692972</v>
      </c>
      <c r="AM596" s="31">
        <f t="shared" si="358"/>
        <v>-89.945183331720287</v>
      </c>
      <c r="AN596" s="31">
        <f t="shared" si="359"/>
        <v>-49.517450779984202</v>
      </c>
      <c r="AO596" s="31">
        <f t="shared" si="360"/>
        <v>-89.94684429943527</v>
      </c>
      <c r="AP596" s="30">
        <f t="shared" si="376"/>
        <v>23.609121289162623</v>
      </c>
      <c r="AQ596" s="30">
        <f t="shared" si="377"/>
        <v>-27.95880017344075</v>
      </c>
      <c r="AR596" s="31">
        <f t="shared" si="361"/>
        <v>-37.760451284452067</v>
      </c>
      <c r="AS596" s="33">
        <f t="shared" si="362"/>
        <v>-180.11427743921973</v>
      </c>
      <c r="AT596" s="31">
        <f t="shared" si="363"/>
        <v>3.0075283013313644E-4</v>
      </c>
      <c r="AU596" s="31">
        <f t="shared" si="364"/>
        <v>0.47679625095267808</v>
      </c>
      <c r="AV596" s="32">
        <f t="shared" si="365"/>
        <v>-4.8122116472492082E-7</v>
      </c>
      <c r="AW596" s="31">
        <f t="shared" si="366"/>
        <v>-1.9072289588366906E-2</v>
      </c>
      <c r="AX596" s="34">
        <f t="shared" si="367"/>
        <v>3.0027160896841152E-4</v>
      </c>
      <c r="AY596" s="35">
        <f t="shared" si="368"/>
        <v>0.45772396136431115</v>
      </c>
      <c r="AZ596" s="10">
        <f t="shared" si="369"/>
        <v>-37.760151012843096</v>
      </c>
      <c r="BA596" s="10">
        <f t="shared" si="370"/>
        <v>-179.65655347785543</v>
      </c>
      <c r="BB596" s="10">
        <f t="shared" si="371"/>
        <v>0.34344652214457483</v>
      </c>
      <c r="BC596" s="37"/>
      <c r="BD596" s="46">
        <f t="shared" si="372"/>
        <v>-38</v>
      </c>
      <c r="BE596" s="46">
        <f t="shared" si="373"/>
        <v>-180</v>
      </c>
      <c r="BF596" s="46">
        <f t="shared" si="374"/>
        <v>0</v>
      </c>
    </row>
    <row r="597" spans="22:58" x14ac:dyDescent="0.3">
      <c r="V597" s="29">
        <v>6.9300000000000797</v>
      </c>
      <c r="W597" s="36">
        <f t="shared" si="344"/>
        <v>85113803.820253327</v>
      </c>
      <c r="X597" s="30">
        <f t="shared" si="378"/>
        <v>2.6066753699001226</v>
      </c>
      <c r="Y597" s="31">
        <f t="shared" si="345"/>
        <v>-93.465579969108347</v>
      </c>
      <c r="Z597" s="31">
        <f t="shared" si="346"/>
        <v>-89.998784251803514</v>
      </c>
      <c r="AA597" s="31">
        <f t="shared" si="347"/>
        <v>59.159956222653669</v>
      </c>
      <c r="AB597" s="31">
        <f t="shared" si="348"/>
        <v>-89.936886115735305</v>
      </c>
      <c r="AC597" s="31">
        <f t="shared" si="349"/>
        <v>48.005623268393961</v>
      </c>
      <c r="AD597" s="31">
        <f t="shared" si="350"/>
        <v>89.772048415841184</v>
      </c>
      <c r="AE597" s="31">
        <f t="shared" si="351"/>
        <v>16.3066748918394</v>
      </c>
      <c r="AF597" s="31">
        <f t="shared" si="352"/>
        <v>-90.163621951697635</v>
      </c>
      <c r="AG597" s="31">
        <f t="shared" si="375"/>
        <v>92.110410468749379</v>
      </c>
      <c r="AH597" s="31">
        <f t="shared" si="353"/>
        <v>-172.19813607469229</v>
      </c>
      <c r="AI597" s="31">
        <f t="shared" si="354"/>
        <v>-89.999999859325371</v>
      </c>
      <c r="AJ597" s="31">
        <f t="shared" si="355"/>
        <v>90.954476081487343</v>
      </c>
      <c r="AK597" s="31">
        <f t="shared" si="356"/>
        <v>89.998376699851462</v>
      </c>
      <c r="AL597" s="32">
        <f t="shared" si="357"/>
        <v>-60.58420107677734</v>
      </c>
      <c r="AM597" s="31">
        <f t="shared" si="358"/>
        <v>-89.946431110692657</v>
      </c>
      <c r="AN597" s="31">
        <f t="shared" si="359"/>
        <v>-49.717450601232905</v>
      </c>
      <c r="AO597" s="31">
        <f t="shared" si="360"/>
        <v>-89.948054270166566</v>
      </c>
      <c r="AP597" s="30">
        <f t="shared" si="376"/>
        <v>23.609121289162623</v>
      </c>
      <c r="AQ597" s="30">
        <f t="shared" si="377"/>
        <v>-27.95880017344075</v>
      </c>
      <c r="AR597" s="31">
        <f t="shared" si="361"/>
        <v>-37.760454593671632</v>
      </c>
      <c r="AS597" s="33">
        <f t="shared" si="362"/>
        <v>-180.1116762218642</v>
      </c>
      <c r="AT597" s="31">
        <f t="shared" si="363"/>
        <v>3.1492636044037231E-4</v>
      </c>
      <c r="AU597" s="31">
        <f t="shared" si="364"/>
        <v>0.48790173157218475</v>
      </c>
      <c r="AV597" s="32">
        <f t="shared" si="365"/>
        <v>-5.0390041802087776E-7</v>
      </c>
      <c r="AW597" s="31">
        <f t="shared" si="366"/>
        <v>-1.9516540248552622E-2</v>
      </c>
      <c r="AX597" s="34">
        <f t="shared" si="367"/>
        <v>3.1442246002235145E-4</v>
      </c>
      <c r="AY597" s="35">
        <f t="shared" si="368"/>
        <v>0.4683851913236321</v>
      </c>
      <c r="AZ597" s="10">
        <f t="shared" si="369"/>
        <v>-37.76014017121161</v>
      </c>
      <c r="BA597" s="10">
        <f t="shared" si="370"/>
        <v>-179.64329103054058</v>
      </c>
      <c r="BB597" s="10">
        <f t="shared" si="371"/>
        <v>0.35670896945941877</v>
      </c>
      <c r="BC597" s="48"/>
      <c r="BD597" s="46">
        <f t="shared" si="372"/>
        <v>-38</v>
      </c>
      <c r="BE597" s="46">
        <f t="shared" si="373"/>
        <v>-180</v>
      </c>
      <c r="BF597" s="46">
        <f t="shared" si="374"/>
        <v>0</v>
      </c>
    </row>
    <row r="598" spans="22:58" x14ac:dyDescent="0.3">
      <c r="V598" s="29">
        <v>6.9400000000000803</v>
      </c>
      <c r="W598" s="38">
        <f t="shared" si="344"/>
        <v>87096358.995624259</v>
      </c>
      <c r="X598" s="30">
        <f t="shared" si="378"/>
        <v>2.6066753699001226</v>
      </c>
      <c r="Y598" s="31">
        <f t="shared" si="345"/>
        <v>-93.665579969020371</v>
      </c>
      <c r="Z598" s="31">
        <f t="shared" si="346"/>
        <v>-89.998811925611065</v>
      </c>
      <c r="AA598" s="31">
        <f t="shared" si="347"/>
        <v>59.359955985476574</v>
      </c>
      <c r="AB598" s="31">
        <f t="shared" si="348"/>
        <v>-89.938322762014664</v>
      </c>
      <c r="AC598" s="31">
        <f t="shared" si="349"/>
        <v>48.205620174494499</v>
      </c>
      <c r="AD598" s="31">
        <f t="shared" si="350"/>
        <v>89.777237174485563</v>
      </c>
      <c r="AE598" s="31">
        <f t="shared" si="351"/>
        <v>16.506671560850819</v>
      </c>
      <c r="AF598" s="31">
        <f t="shared" si="352"/>
        <v>-90.159897513140166</v>
      </c>
      <c r="AG598" s="31">
        <f t="shared" si="375"/>
        <v>92.110410468749379</v>
      </c>
      <c r="AH598" s="31">
        <f t="shared" si="353"/>
        <v>-172.39813607469227</v>
      </c>
      <c r="AI598" s="31">
        <f t="shared" si="354"/>
        <v>-89.999999862527503</v>
      </c>
      <c r="AJ598" s="31">
        <f t="shared" si="355"/>
        <v>91.154476081330458</v>
      </c>
      <c r="AK598" s="31">
        <f t="shared" si="356"/>
        <v>89.998413650674038</v>
      </c>
      <c r="AL598" s="32">
        <f t="shared" si="357"/>
        <v>-60.784200905914261</v>
      </c>
      <c r="AM598" s="31">
        <f t="shared" si="358"/>
        <v>-89.947650486797073</v>
      </c>
      <c r="AN598" s="31">
        <f t="shared" si="359"/>
        <v>-49.917450430526699</v>
      </c>
      <c r="AO598" s="31">
        <f t="shared" si="360"/>
        <v>-89.949236698650537</v>
      </c>
      <c r="AP598" s="30">
        <f t="shared" si="376"/>
        <v>23.609121289162623</v>
      </c>
      <c r="AQ598" s="30">
        <f t="shared" si="377"/>
        <v>-27.95880017344075</v>
      </c>
      <c r="AR598" s="31">
        <f t="shared" si="361"/>
        <v>-37.760457753954007</v>
      </c>
      <c r="AS598" s="33">
        <f t="shared" si="362"/>
        <v>-180.10913421179072</v>
      </c>
      <c r="AT598" s="31">
        <f t="shared" si="363"/>
        <v>3.2976781907456936E-4</v>
      </c>
      <c r="AU598" s="31">
        <f t="shared" si="364"/>
        <v>0.49926585410777063</v>
      </c>
      <c r="AV598" s="32">
        <f t="shared" si="365"/>
        <v>-5.2764851175396609E-7</v>
      </c>
      <c r="AW598" s="31">
        <f t="shared" si="366"/>
        <v>-1.9971138833507155E-2</v>
      </c>
      <c r="AX598" s="34">
        <f t="shared" si="367"/>
        <v>3.292401705628154E-4</v>
      </c>
      <c r="AY598" s="35">
        <f t="shared" si="368"/>
        <v>0.47929471527426348</v>
      </c>
      <c r="AZ598" s="10">
        <f t="shared" si="369"/>
        <v>-37.760128513783442</v>
      </c>
      <c r="BA598" s="10">
        <f t="shared" si="370"/>
        <v>-179.62983949651647</v>
      </c>
      <c r="BB598" s="10">
        <f t="shared" si="371"/>
        <v>0.37016050348353247</v>
      </c>
      <c r="BC598" s="37"/>
      <c r="BD598" s="46">
        <f t="shared" si="372"/>
        <v>-38</v>
      </c>
      <c r="BE598" s="46">
        <f t="shared" si="373"/>
        <v>-180</v>
      </c>
      <c r="BF598" s="46">
        <f t="shared" si="374"/>
        <v>0</v>
      </c>
    </row>
    <row r="599" spans="22:58" x14ac:dyDescent="0.3">
      <c r="V599" s="29">
        <v>6.9500000000000899</v>
      </c>
      <c r="W599" s="38">
        <f t="shared" si="344"/>
        <v>89125093.813393027</v>
      </c>
      <c r="X599" s="30">
        <f t="shared" si="378"/>
        <v>2.6066753699001226</v>
      </c>
      <c r="Y599" s="31">
        <f t="shared" si="345"/>
        <v>-93.865579968936501</v>
      </c>
      <c r="Z599" s="31">
        <f t="shared" si="346"/>
        <v>-89.99883896948586</v>
      </c>
      <c r="AA599" s="31">
        <f t="shared" si="347"/>
        <v>59.559955758974382</v>
      </c>
      <c r="AB599" s="31">
        <f t="shared" si="348"/>
        <v>-89.939726706307155</v>
      </c>
      <c r="AC599" s="31">
        <f t="shared" si="349"/>
        <v>48.40561721984156</v>
      </c>
      <c r="AD599" s="31">
        <f t="shared" si="350"/>
        <v>89.782307826094126</v>
      </c>
      <c r="AE599" s="31">
        <f t="shared" si="351"/>
        <v>16.706668379779558</v>
      </c>
      <c r="AF599" s="31">
        <f t="shared" si="352"/>
        <v>-90.156257849698903</v>
      </c>
      <c r="AG599" s="31">
        <f t="shared" si="375"/>
        <v>92.110410468749379</v>
      </c>
      <c r="AH599" s="31">
        <f t="shared" si="353"/>
        <v>-172.59813607469249</v>
      </c>
      <c r="AI599" s="31">
        <f t="shared" si="354"/>
        <v>-89.999999865656747</v>
      </c>
      <c r="AJ599" s="31">
        <f t="shared" si="355"/>
        <v>91.35447608118082</v>
      </c>
      <c r="AK599" s="31">
        <f t="shared" si="356"/>
        <v>89.998449760393228</v>
      </c>
      <c r="AL599" s="32">
        <f t="shared" si="357"/>
        <v>-60.98420074274145</v>
      </c>
      <c r="AM599" s="31">
        <f t="shared" si="358"/>
        <v>-89.948842106558487</v>
      </c>
      <c r="AN599" s="31">
        <f t="shared" si="359"/>
        <v>-50.117450267503742</v>
      </c>
      <c r="AO599" s="31">
        <f t="shared" si="360"/>
        <v>-89.950392211822006</v>
      </c>
      <c r="AP599" s="30">
        <f t="shared" si="376"/>
        <v>23.609121289162623</v>
      </c>
      <c r="AQ599" s="30">
        <f t="shared" si="377"/>
        <v>-27.95880017344075</v>
      </c>
      <c r="AR599" s="31">
        <f t="shared" si="361"/>
        <v>-37.760460772002311</v>
      </c>
      <c r="AS599" s="33">
        <f t="shared" si="362"/>
        <v>-180.1066500615209</v>
      </c>
      <c r="AT599" s="31">
        <f t="shared" si="363"/>
        <v>3.4530867974384932E-4</v>
      </c>
      <c r="AU599" s="31">
        <f t="shared" si="364"/>
        <v>0.51089464038912791</v>
      </c>
      <c r="AV599" s="32">
        <f t="shared" si="365"/>
        <v>-5.5251581758137207E-7</v>
      </c>
      <c r="AW599" s="31">
        <f t="shared" si="366"/>
        <v>-2.0436326377188826E-2</v>
      </c>
      <c r="AX599" s="34">
        <f t="shared" si="367"/>
        <v>3.4475616392626795E-4</v>
      </c>
      <c r="AY599" s="35">
        <f t="shared" si="368"/>
        <v>0.49045831401193907</v>
      </c>
      <c r="AZ599" s="10">
        <f t="shared" si="369"/>
        <v>-37.760116015838385</v>
      </c>
      <c r="BA599" s="10">
        <f t="shared" si="370"/>
        <v>-179.61619174750896</v>
      </c>
      <c r="BB599" s="10">
        <f t="shared" si="371"/>
        <v>0.38380825249103623</v>
      </c>
      <c r="BC599" s="37"/>
      <c r="BD599" s="46">
        <f t="shared" si="372"/>
        <v>-38</v>
      </c>
      <c r="BE599" s="46">
        <f t="shared" si="373"/>
        <v>-180</v>
      </c>
      <c r="BF599" s="46">
        <f t="shared" si="374"/>
        <v>0</v>
      </c>
    </row>
    <row r="600" spans="22:58" x14ac:dyDescent="0.3">
      <c r="V600" s="29">
        <v>6.9600000000000897</v>
      </c>
      <c r="W600" s="36">
        <f t="shared" si="344"/>
        <v>91201083.935609847</v>
      </c>
      <c r="X600" s="30">
        <f t="shared" si="378"/>
        <v>2.6066753699001226</v>
      </c>
      <c r="Y600" s="31">
        <f t="shared" si="345"/>
        <v>-94.065579968856241</v>
      </c>
      <c r="Z600" s="31">
        <f t="shared" si="346"/>
        <v>-89.99886539776692</v>
      </c>
      <c r="AA600" s="31">
        <f t="shared" si="347"/>
        <v>59.759955542666262</v>
      </c>
      <c r="AB600" s="31">
        <f t="shared" si="348"/>
        <v>-89.941098692995851</v>
      </c>
      <c r="AC600" s="31">
        <f t="shared" si="349"/>
        <v>48.605614398167852</v>
      </c>
      <c r="AD600" s="31">
        <f t="shared" si="350"/>
        <v>89.787263058875553</v>
      </c>
      <c r="AE600" s="31">
        <f t="shared" si="351"/>
        <v>16.906665341877989</v>
      </c>
      <c r="AF600" s="31">
        <f t="shared" si="352"/>
        <v>-90.152701031887219</v>
      </c>
      <c r="AG600" s="31">
        <f t="shared" si="375"/>
        <v>92.110410468749379</v>
      </c>
      <c r="AH600" s="31">
        <f t="shared" si="353"/>
        <v>-172.79813607469248</v>
      </c>
      <c r="AI600" s="31">
        <f t="shared" si="354"/>
        <v>-89.999999868714781</v>
      </c>
      <c r="AJ600" s="31">
        <f t="shared" si="355"/>
        <v>91.554476081037706</v>
      </c>
      <c r="AK600" s="31">
        <f t="shared" si="356"/>
        <v>89.998485048154834</v>
      </c>
      <c r="AL600" s="32">
        <f t="shared" si="357"/>
        <v>-61.184200586912432</v>
      </c>
      <c r="AM600" s="31">
        <f t="shared" si="358"/>
        <v>-89.950006601785319</v>
      </c>
      <c r="AN600" s="31">
        <f t="shared" si="359"/>
        <v>-50.317450111817827</v>
      </c>
      <c r="AO600" s="31">
        <f t="shared" si="360"/>
        <v>-89.951521422345266</v>
      </c>
      <c r="AP600" s="30">
        <f t="shared" si="376"/>
        <v>23.609121289162623</v>
      </c>
      <c r="AQ600" s="30">
        <f t="shared" si="377"/>
        <v>-27.95880017344075</v>
      </c>
      <c r="AR600" s="31">
        <f t="shared" si="361"/>
        <v>-37.760463654217965</v>
      </c>
      <c r="AS600" s="33">
        <f t="shared" si="362"/>
        <v>-180.10422245423248</v>
      </c>
      <c r="AT600" s="31">
        <f t="shared" si="363"/>
        <v>3.6158189900683564E-4</v>
      </c>
      <c r="AU600" s="31">
        <f t="shared" si="364"/>
        <v>0.52279425231824883</v>
      </c>
      <c r="AV600" s="32">
        <f t="shared" si="365"/>
        <v>-5.7855508519296996E-7</v>
      </c>
      <c r="AW600" s="31">
        <f t="shared" si="366"/>
        <v>-2.0912349527944487E-2</v>
      </c>
      <c r="AX600" s="34">
        <f t="shared" si="367"/>
        <v>3.6100334392164267E-4</v>
      </c>
      <c r="AY600" s="35">
        <f t="shared" si="368"/>
        <v>0.50188190279030431</v>
      </c>
      <c r="AZ600" s="10">
        <f t="shared" si="369"/>
        <v>-37.760102650874046</v>
      </c>
      <c r="BA600" s="10">
        <f t="shared" si="370"/>
        <v>-179.60234055144218</v>
      </c>
      <c r="BB600" s="10">
        <f t="shared" si="371"/>
        <v>0.39765944855781754</v>
      </c>
      <c r="BC600" s="48"/>
      <c r="BD600" s="46">
        <f t="shared" si="372"/>
        <v>-38</v>
      </c>
      <c r="BE600" s="46">
        <f t="shared" si="373"/>
        <v>-180</v>
      </c>
      <c r="BF600" s="46">
        <f t="shared" si="374"/>
        <v>0</v>
      </c>
    </row>
    <row r="601" spans="22:58" x14ac:dyDescent="0.3">
      <c r="V601" s="29">
        <v>6.9700000000000903</v>
      </c>
      <c r="W601" s="38">
        <f t="shared" si="344"/>
        <v>93325430.079718754</v>
      </c>
      <c r="X601" s="30">
        <f t="shared" si="378"/>
        <v>2.6066753699001226</v>
      </c>
      <c r="Y601" s="31">
        <f t="shared" si="345"/>
        <v>-94.265579968779619</v>
      </c>
      <c r="Z601" s="31">
        <f t="shared" si="346"/>
        <v>-89.998891224466831</v>
      </c>
      <c r="AA601" s="31">
        <f t="shared" si="347"/>
        <v>59.959955336093643</v>
      </c>
      <c r="AB601" s="31">
        <f t="shared" si="348"/>
        <v>-89.942439449519981</v>
      </c>
      <c r="AC601" s="31">
        <f t="shared" si="349"/>
        <v>48.805611703488708</v>
      </c>
      <c r="AD601" s="31">
        <f t="shared" si="350"/>
        <v>89.792105499863212</v>
      </c>
      <c r="AE601" s="31">
        <f t="shared" si="351"/>
        <v>17.106662440702848</v>
      </c>
      <c r="AF601" s="31">
        <f t="shared" si="352"/>
        <v>-90.1492251741236</v>
      </c>
      <c r="AG601" s="31">
        <f t="shared" si="375"/>
        <v>92.110410468749379</v>
      </c>
      <c r="AH601" s="31">
        <f t="shared" si="353"/>
        <v>-172.9981360746925</v>
      </c>
      <c r="AI601" s="31">
        <f t="shared" si="354"/>
        <v>-89.99999987170321</v>
      </c>
      <c r="AJ601" s="31">
        <f t="shared" si="355"/>
        <v>91.7544760809011</v>
      </c>
      <c r="AK601" s="31">
        <f t="shared" si="356"/>
        <v>89.998519532668936</v>
      </c>
      <c r="AL601" s="32">
        <f t="shared" si="357"/>
        <v>-61.384200438096919</v>
      </c>
      <c r="AM601" s="31">
        <f t="shared" si="358"/>
        <v>-89.951144589904516</v>
      </c>
      <c r="AN601" s="31">
        <f t="shared" si="359"/>
        <v>-50.517449963138937</v>
      </c>
      <c r="AO601" s="31">
        <f t="shared" si="360"/>
        <v>-89.952624928938789</v>
      </c>
      <c r="AP601" s="30">
        <f t="shared" si="376"/>
        <v>23.609121289162623</v>
      </c>
      <c r="AQ601" s="30">
        <f t="shared" si="377"/>
        <v>-27.95880017344075</v>
      </c>
      <c r="AR601" s="31">
        <f t="shared" si="361"/>
        <v>-37.760466406714215</v>
      </c>
      <c r="AS601" s="33">
        <f t="shared" si="362"/>
        <v>-180.10185010306239</v>
      </c>
      <c r="AT601" s="31">
        <f t="shared" si="363"/>
        <v>3.7862198611203116E-4</v>
      </c>
      <c r="AU601" s="31">
        <f t="shared" si="364"/>
        <v>0.5349709951183147</v>
      </c>
      <c r="AV601" s="32">
        <f t="shared" si="365"/>
        <v>-6.0582154260148867E-7</v>
      </c>
      <c r="AW601" s="31">
        <f t="shared" si="366"/>
        <v>-2.1399460679287087E-2</v>
      </c>
      <c r="AX601" s="34">
        <f t="shared" si="367"/>
        <v>3.7801616456942965E-4</v>
      </c>
      <c r="AY601" s="35">
        <f t="shared" si="368"/>
        <v>0.51357153443902759</v>
      </c>
      <c r="AZ601" s="10">
        <f t="shared" si="369"/>
        <v>-37.760088390549647</v>
      </c>
      <c r="BA601" s="10">
        <f t="shared" si="370"/>
        <v>-179.58827856862337</v>
      </c>
      <c r="BB601" s="10">
        <f t="shared" si="371"/>
        <v>0.41172143137663397</v>
      </c>
      <c r="BC601" s="37"/>
      <c r="BD601" s="46">
        <f t="shared" si="372"/>
        <v>-38</v>
      </c>
      <c r="BE601" s="46">
        <f t="shared" si="373"/>
        <v>-180</v>
      </c>
      <c r="BF601" s="46">
        <f t="shared" si="374"/>
        <v>0</v>
      </c>
    </row>
    <row r="602" spans="22:58" x14ac:dyDescent="0.3">
      <c r="V602" s="29">
        <v>6.9800000000000901</v>
      </c>
      <c r="W602" s="38">
        <f t="shared" si="344"/>
        <v>95499258.602163702</v>
      </c>
      <c r="X602" s="30">
        <f t="shared" si="378"/>
        <v>2.6066753699001226</v>
      </c>
      <c r="Y602" s="31">
        <f t="shared" si="345"/>
        <v>-94.465579968706436</v>
      </c>
      <c r="Z602" s="31">
        <f t="shared" si="346"/>
        <v>-89.998916463279301</v>
      </c>
      <c r="AA602" s="31">
        <f t="shared" si="347"/>
        <v>60.159955138818276</v>
      </c>
      <c r="AB602" s="31">
        <f t="shared" si="348"/>
        <v>-89.943749686760512</v>
      </c>
      <c r="AC602" s="31">
        <f t="shared" si="349"/>
        <v>49.005609130088516</v>
      </c>
      <c r="AD602" s="31">
        <f t="shared" si="350"/>
        <v>89.796837716306513</v>
      </c>
      <c r="AE602" s="31">
        <f t="shared" si="351"/>
        <v>17.306659670100473</v>
      </c>
      <c r="AF602" s="31">
        <f t="shared" si="352"/>
        <v>-90.145828433733314</v>
      </c>
      <c r="AG602" s="31">
        <f t="shared" si="375"/>
        <v>92.110410468749379</v>
      </c>
      <c r="AH602" s="31">
        <f t="shared" si="353"/>
        <v>-173.19813607469251</v>
      </c>
      <c r="AI602" s="31">
        <f t="shared" si="354"/>
        <v>-89.999999874623583</v>
      </c>
      <c r="AJ602" s="31">
        <f t="shared" si="355"/>
        <v>91.95447608077059</v>
      </c>
      <c r="AK602" s="31">
        <f t="shared" si="356"/>
        <v>89.998553232219663</v>
      </c>
      <c r="AL602" s="32">
        <f t="shared" si="357"/>
        <v>-61.584200295979166</v>
      </c>
      <c r="AM602" s="31">
        <f t="shared" si="358"/>
        <v>-89.952256674288861</v>
      </c>
      <c r="AN602" s="31">
        <f t="shared" si="359"/>
        <v>-50.71744982115171</v>
      </c>
      <c r="AO602" s="31">
        <f t="shared" si="360"/>
        <v>-89.953703316692781</v>
      </c>
      <c r="AP602" s="30">
        <f t="shared" si="376"/>
        <v>23.609121289162623</v>
      </c>
      <c r="AQ602" s="30">
        <f t="shared" si="377"/>
        <v>-27.95880017344075</v>
      </c>
      <c r="AR602" s="31">
        <f t="shared" si="361"/>
        <v>-37.760469035329365</v>
      </c>
      <c r="AS602" s="33">
        <f t="shared" si="362"/>
        <v>-180.09953175042608</v>
      </c>
      <c r="AT602" s="31">
        <f t="shared" si="363"/>
        <v>3.964650761213573E-4</v>
      </c>
      <c r="AU602" s="31">
        <f t="shared" si="364"/>
        <v>0.54743132065715283</v>
      </c>
      <c r="AV602" s="32">
        <f t="shared" si="365"/>
        <v>-6.3437303018415345E-7</v>
      </c>
      <c r="AW602" s="31">
        <f t="shared" si="366"/>
        <v>-2.1897918103714758E-2</v>
      </c>
      <c r="AX602" s="34">
        <f t="shared" si="367"/>
        <v>3.9583070309117313E-4</v>
      </c>
      <c r="AY602" s="35">
        <f t="shared" si="368"/>
        <v>0.52553340255343806</v>
      </c>
      <c r="AZ602" s="10">
        <f t="shared" si="369"/>
        <v>-37.760073204626273</v>
      </c>
      <c r="BA602" s="10">
        <f t="shared" si="370"/>
        <v>-179.57399834787265</v>
      </c>
      <c r="BB602" s="10">
        <f t="shared" si="371"/>
        <v>0.42600165212735419</v>
      </c>
      <c r="BC602" s="37"/>
      <c r="BD602" s="46">
        <f t="shared" si="372"/>
        <v>-38</v>
      </c>
      <c r="BE602" s="46">
        <f t="shared" si="373"/>
        <v>-180</v>
      </c>
      <c r="BF602" s="46">
        <f t="shared" si="374"/>
        <v>0</v>
      </c>
    </row>
    <row r="603" spans="22:58" x14ac:dyDescent="0.3">
      <c r="V603" s="29">
        <v>6.9900000000000899</v>
      </c>
      <c r="W603" s="36">
        <f t="shared" si="344"/>
        <v>97723722.095601618</v>
      </c>
      <c r="X603" s="30">
        <f t="shared" si="378"/>
        <v>2.6066753699001226</v>
      </c>
      <c r="Y603" s="31">
        <f t="shared" si="345"/>
        <v>-94.665579968636507</v>
      </c>
      <c r="Z603" s="31">
        <f t="shared" si="346"/>
        <v>-89.998941127586264</v>
      </c>
      <c r="AA603" s="31">
        <f t="shared" si="347"/>
        <v>60.359954950421759</v>
      </c>
      <c r="AB603" s="31">
        <f t="shared" si="348"/>
        <v>-89.945030099417082</v>
      </c>
      <c r="AC603" s="31">
        <f t="shared" si="349"/>
        <v>49.205606672508978</v>
      </c>
      <c r="AD603" s="31">
        <f t="shared" si="350"/>
        <v>89.801462217030846</v>
      </c>
      <c r="AE603" s="31">
        <f t="shared" si="351"/>
        <v>17.506657024194347</v>
      </c>
      <c r="AF603" s="31">
        <f t="shared" si="352"/>
        <v>-90.1425090099725</v>
      </c>
      <c r="AG603" s="31">
        <f t="shared" si="375"/>
        <v>92.110410468749379</v>
      </c>
      <c r="AH603" s="31">
        <f t="shared" si="353"/>
        <v>-173.3981360746925</v>
      </c>
      <c r="AI603" s="31">
        <f t="shared" si="354"/>
        <v>-89.999999877477521</v>
      </c>
      <c r="AJ603" s="31">
        <f t="shared" si="355"/>
        <v>92.154476080645949</v>
      </c>
      <c r="AK603" s="31">
        <f t="shared" si="356"/>
        <v>89.998586164674961</v>
      </c>
      <c r="AL603" s="32">
        <f t="shared" si="357"/>
        <v>-61.784200160257754</v>
      </c>
      <c r="AM603" s="31">
        <f t="shared" si="358"/>
        <v>-89.953343444576845</v>
      </c>
      <c r="AN603" s="31">
        <f t="shared" si="359"/>
        <v>-50.917449685554928</v>
      </c>
      <c r="AO603" s="31">
        <f t="shared" si="360"/>
        <v>-89.954757157379404</v>
      </c>
      <c r="AP603" s="30">
        <f t="shared" si="376"/>
        <v>23.609121289162623</v>
      </c>
      <c r="AQ603" s="30">
        <f t="shared" si="377"/>
        <v>-27.95880017344075</v>
      </c>
      <c r="AR603" s="31">
        <f t="shared" si="361"/>
        <v>-37.760471545638708</v>
      </c>
      <c r="AS603" s="33">
        <f t="shared" si="362"/>
        <v>-180.0972661673519</v>
      </c>
      <c r="AT603" s="31">
        <f t="shared" si="363"/>
        <v>4.1514900648331233E-4</v>
      </c>
      <c r="AU603" s="31">
        <f t="shared" si="364"/>
        <v>0.56018183084712037</v>
      </c>
      <c r="AV603" s="32">
        <f t="shared" si="365"/>
        <v>-6.6427010868749453E-7</v>
      </c>
      <c r="AW603" s="31">
        <f t="shared" si="366"/>
        <v>-2.2407986089649883E-2</v>
      </c>
      <c r="AX603" s="34">
        <f t="shared" si="367"/>
        <v>4.1448473637462486E-4</v>
      </c>
      <c r="AY603" s="35">
        <f t="shared" si="368"/>
        <v>0.53777384475747048</v>
      </c>
      <c r="AZ603" s="10">
        <f t="shared" si="369"/>
        <v>-37.760057060902334</v>
      </c>
      <c r="BA603" s="10">
        <f t="shared" si="370"/>
        <v>-179.55949232259442</v>
      </c>
      <c r="BB603" s="10">
        <f t="shared" si="371"/>
        <v>0.44050767740557717</v>
      </c>
      <c r="BC603" s="48"/>
      <c r="BD603" s="46">
        <f t="shared" si="372"/>
        <v>-38</v>
      </c>
      <c r="BE603" s="46">
        <f t="shared" si="373"/>
        <v>-180</v>
      </c>
      <c r="BF603" s="46">
        <f t="shared" si="374"/>
        <v>0</v>
      </c>
    </row>
    <row r="604" spans="22:58" x14ac:dyDescent="0.3">
      <c r="V604" s="29">
        <v>7.0000000000000897</v>
      </c>
      <c r="W604" s="38">
        <f t="shared" si="344"/>
        <v>100000000.00002068</v>
      </c>
      <c r="X604" s="30">
        <f t="shared" si="378"/>
        <v>2.6066753699001226</v>
      </c>
      <c r="Y604" s="31">
        <f t="shared" si="345"/>
        <v>-94.865579968569733</v>
      </c>
      <c r="Z604" s="31">
        <f t="shared" si="346"/>
        <v>-89.998965230465046</v>
      </c>
      <c r="AA604" s="31">
        <f t="shared" si="347"/>
        <v>60.559954770504447</v>
      </c>
      <c r="AB604" s="31">
        <f t="shared" si="348"/>
        <v>-89.946281366376311</v>
      </c>
      <c r="AC604" s="31">
        <f t="shared" si="349"/>
        <v>49.405604325537418</v>
      </c>
      <c r="AD604" s="31">
        <f t="shared" si="350"/>
        <v>89.805981453766591</v>
      </c>
      <c r="AE604" s="31">
        <f t="shared" si="351"/>
        <v>17.706654497372249</v>
      </c>
      <c r="AF604" s="31">
        <f t="shared" si="352"/>
        <v>-90.139265143074752</v>
      </c>
      <c r="AG604" s="31">
        <f t="shared" si="375"/>
        <v>92.110410468749379</v>
      </c>
      <c r="AH604" s="31">
        <f t="shared" si="353"/>
        <v>-173.59813607469246</v>
      </c>
      <c r="AI604" s="31">
        <f t="shared" si="354"/>
        <v>-89.999999880266472</v>
      </c>
      <c r="AJ604" s="31">
        <f t="shared" si="355"/>
        <v>92.354476080526922</v>
      </c>
      <c r="AK604" s="31">
        <f t="shared" si="356"/>
        <v>89.998618347496063</v>
      </c>
      <c r="AL604" s="32">
        <f t="shared" si="357"/>
        <v>-61.984200030644779</v>
      </c>
      <c r="AM604" s="31">
        <f t="shared" si="358"/>
        <v>-89.954405476985315</v>
      </c>
      <c r="AN604" s="31">
        <f t="shared" si="359"/>
        <v>-51.11744955606094</v>
      </c>
      <c r="AO604" s="31">
        <f t="shared" si="360"/>
        <v>-89.955787009755724</v>
      </c>
      <c r="AP604" s="30">
        <f t="shared" si="376"/>
        <v>23.609121289162623</v>
      </c>
      <c r="AQ604" s="30">
        <f t="shared" si="377"/>
        <v>-27.95880017344075</v>
      </c>
      <c r="AR604" s="31">
        <f t="shared" si="361"/>
        <v>-37.760473942966819</v>
      </c>
      <c r="AS604" s="33">
        <f t="shared" si="362"/>
        <v>-180.09505215283048</v>
      </c>
      <c r="AT604" s="31">
        <f t="shared" si="363"/>
        <v>4.3471339720574159E-4</v>
      </c>
      <c r="AU604" s="31">
        <f t="shared" si="364"/>
        <v>0.57322928112300797</v>
      </c>
      <c r="AV604" s="32">
        <f t="shared" si="365"/>
        <v>-6.9557619134035784E-7</v>
      </c>
      <c r="AW604" s="31">
        <f t="shared" si="366"/>
        <v>-2.2929935081566512E-2</v>
      </c>
      <c r="AX604" s="34">
        <f t="shared" si="367"/>
        <v>4.3401782101440124E-4</v>
      </c>
      <c r="AY604" s="35">
        <f t="shared" si="368"/>
        <v>0.55029934604144148</v>
      </c>
      <c r="AZ604" s="10">
        <f t="shared" si="369"/>
        <v>-37.760039925145804</v>
      </c>
      <c r="BA604" s="10">
        <f t="shared" si="370"/>
        <v>-179.54475280678903</v>
      </c>
      <c r="BB604" s="10">
        <f t="shared" si="371"/>
        <v>0.45524719321096541</v>
      </c>
      <c r="BC604" s="37"/>
      <c r="BD604" s="46">
        <f t="shared" si="372"/>
        <v>-38</v>
      </c>
      <c r="BE604" s="46">
        <f t="shared" si="373"/>
        <v>-180</v>
      </c>
      <c r="BF604" s="46">
        <f t="shared" si="374"/>
        <v>0</v>
      </c>
    </row>
    <row r="605" spans="22:58" x14ac:dyDescent="0.3">
      <c r="V605" s="29">
        <v>7.0100000000000904</v>
      </c>
      <c r="W605" s="38">
        <f t="shared" si="344"/>
        <v>102329299.22809692</v>
      </c>
      <c r="X605" s="30">
        <f t="shared" si="378"/>
        <v>2.6066753699001226</v>
      </c>
      <c r="Y605" s="31">
        <f t="shared" si="345"/>
        <v>-95.065579968506015</v>
      </c>
      <c r="Z605" s="31">
        <f t="shared" si="346"/>
        <v>-89.998988784695328</v>
      </c>
      <c r="AA605" s="31">
        <f t="shared" si="347"/>
        <v>60.7599545986848</v>
      </c>
      <c r="AB605" s="31">
        <f t="shared" si="348"/>
        <v>-89.947504151071755</v>
      </c>
      <c r="AC605" s="31">
        <f t="shared" si="349"/>
        <v>49.605602084195851</v>
      </c>
      <c r="AD605" s="31">
        <f t="shared" si="350"/>
        <v>89.810397822447797</v>
      </c>
      <c r="AE605" s="31">
        <f t="shared" si="351"/>
        <v>17.906652084274754</v>
      </c>
      <c r="AF605" s="31">
        <f t="shared" si="352"/>
        <v>-90.136095113319286</v>
      </c>
      <c r="AG605" s="31">
        <f t="shared" si="375"/>
        <v>92.110410468749379</v>
      </c>
      <c r="AH605" s="31">
        <f t="shared" si="353"/>
        <v>-173.79813607469248</v>
      </c>
      <c r="AI605" s="31">
        <f t="shared" si="354"/>
        <v>-89.999999882991929</v>
      </c>
      <c r="AJ605" s="31">
        <f t="shared" si="355"/>
        <v>92.554476080413281</v>
      </c>
      <c r="AK605" s="31">
        <f t="shared" si="356"/>
        <v>89.998649797746708</v>
      </c>
      <c r="AL605" s="32">
        <f t="shared" si="357"/>
        <v>-62.184199906865416</v>
      </c>
      <c r="AM605" s="31">
        <f t="shared" si="358"/>
        <v>-89.955443334615012</v>
      </c>
      <c r="AN605" s="31">
        <f t="shared" si="359"/>
        <v>-51.317449432395236</v>
      </c>
      <c r="AO605" s="31">
        <f t="shared" si="360"/>
        <v>-89.956793419860233</v>
      </c>
      <c r="AP605" s="30">
        <f t="shared" si="376"/>
        <v>23.609121289162623</v>
      </c>
      <c r="AQ605" s="30">
        <f t="shared" si="377"/>
        <v>-27.95880017344075</v>
      </c>
      <c r="AR605" s="31">
        <f t="shared" si="361"/>
        <v>-37.760476232398609</v>
      </c>
      <c r="AS605" s="33">
        <f t="shared" si="362"/>
        <v>-180.09288853317952</v>
      </c>
      <c r="AT605" s="31">
        <f t="shared" si="363"/>
        <v>4.5519973478974049E-4</v>
      </c>
      <c r="AU605" s="31">
        <f t="shared" si="364"/>
        <v>0.58658058399975688</v>
      </c>
      <c r="AV605" s="32">
        <f t="shared" si="365"/>
        <v>-7.2835768561020339E-7</v>
      </c>
      <c r="AW605" s="31">
        <f t="shared" si="366"/>
        <v>-2.3464041823382478E-2</v>
      </c>
      <c r="AX605" s="34">
        <f t="shared" si="367"/>
        <v>4.5447137710413028E-4</v>
      </c>
      <c r="AY605" s="35">
        <f t="shared" si="368"/>
        <v>0.56311654217637441</v>
      </c>
      <c r="AZ605" s="10">
        <f t="shared" si="369"/>
        <v>-37.760021761021505</v>
      </c>
      <c r="BA605" s="10">
        <f t="shared" si="370"/>
        <v>-179.52977199100314</v>
      </c>
      <c r="BB605" s="10">
        <f t="shared" si="371"/>
        <v>0.47022800899685535</v>
      </c>
      <c r="BC605" s="37"/>
      <c r="BD605" s="46">
        <f t="shared" si="372"/>
        <v>-38</v>
      </c>
      <c r="BE605" s="46">
        <f t="shared" si="373"/>
        <v>-180</v>
      </c>
      <c r="BF605" s="46">
        <f t="shared" si="374"/>
        <v>0</v>
      </c>
    </row>
    <row r="606" spans="22:58" x14ac:dyDescent="0.3">
      <c r="V606" s="29">
        <v>7.0200000000000902</v>
      </c>
      <c r="W606" s="36">
        <f t="shared" si="344"/>
        <v>104712854.80511194</v>
      </c>
      <c r="X606" s="30">
        <f t="shared" si="378"/>
        <v>2.6066753699001226</v>
      </c>
      <c r="Y606" s="31">
        <f t="shared" si="345"/>
        <v>-95.26557996844511</v>
      </c>
      <c r="Z606" s="31">
        <f t="shared" si="346"/>
        <v>-89.999011802765864</v>
      </c>
      <c r="AA606" s="31">
        <f t="shared" si="347"/>
        <v>60.959954434598274</v>
      </c>
      <c r="AB606" s="31">
        <f t="shared" si="348"/>
        <v>-89.948699101835558</v>
      </c>
      <c r="AC606" s="31">
        <f t="shared" si="349"/>
        <v>49.805599943730165</v>
      </c>
      <c r="AD606" s="31">
        <f t="shared" si="350"/>
        <v>89.814713664481573</v>
      </c>
      <c r="AE606" s="31">
        <f t="shared" si="351"/>
        <v>18.106649779783446</v>
      </c>
      <c r="AF606" s="31">
        <f t="shared" si="352"/>
        <v>-90.132997240119849</v>
      </c>
      <c r="AG606" s="31">
        <f t="shared" si="375"/>
        <v>92.110410468749379</v>
      </c>
      <c r="AH606" s="31">
        <f t="shared" si="353"/>
        <v>-173.99813607469247</v>
      </c>
      <c r="AI606" s="31">
        <f t="shared" si="354"/>
        <v>-89.999999885655356</v>
      </c>
      <c r="AJ606" s="31">
        <f t="shared" si="355"/>
        <v>92.754476080304727</v>
      </c>
      <c r="AK606" s="31">
        <f t="shared" si="356"/>
        <v>89.998680532102256</v>
      </c>
      <c r="AL606" s="32">
        <f t="shared" si="357"/>
        <v>-62.384199788657</v>
      </c>
      <c r="AM606" s="31">
        <f t="shared" si="358"/>
        <v>-89.956457567749069</v>
      </c>
      <c r="AN606" s="31">
        <f t="shared" si="359"/>
        <v>-51.517449314295362</v>
      </c>
      <c r="AO606" s="31">
        <f t="shared" si="360"/>
        <v>-89.95777692130217</v>
      </c>
      <c r="AP606" s="30">
        <f t="shared" si="376"/>
        <v>23.609121289162623</v>
      </c>
      <c r="AQ606" s="30">
        <f t="shared" si="377"/>
        <v>-27.95880017344075</v>
      </c>
      <c r="AR606" s="31">
        <f t="shared" si="361"/>
        <v>-37.760478418790044</v>
      </c>
      <c r="AS606" s="33">
        <f t="shared" si="362"/>
        <v>-180.09077416142202</v>
      </c>
      <c r="AT606" s="31">
        <f t="shared" si="363"/>
        <v>4.7665146014594991E-4</v>
      </c>
      <c r="AU606" s="31">
        <f t="shared" si="364"/>
        <v>0.60024281271170599</v>
      </c>
      <c r="AV606" s="32">
        <f t="shared" si="365"/>
        <v>-7.6268412242316265E-7</v>
      </c>
      <c r="AW606" s="31">
        <f t="shared" si="366"/>
        <v>-2.4010589505190277E-2</v>
      </c>
      <c r="AX606" s="34">
        <f t="shared" si="367"/>
        <v>4.7588877602352674E-4</v>
      </c>
      <c r="AY606" s="35">
        <f t="shared" si="368"/>
        <v>0.57623222320651568</v>
      </c>
      <c r="AZ606" s="10">
        <f t="shared" si="369"/>
        <v>-37.76000253001402</v>
      </c>
      <c r="BA606" s="10">
        <f t="shared" si="370"/>
        <v>-179.5145419382155</v>
      </c>
      <c r="BB606" s="10">
        <f t="shared" si="371"/>
        <v>0.4854580617844988</v>
      </c>
      <c r="BC606" s="48"/>
      <c r="BD606" s="46">
        <f t="shared" si="372"/>
        <v>-38</v>
      </c>
      <c r="BE606" s="46">
        <f t="shared" si="373"/>
        <v>-180</v>
      </c>
      <c r="BF606" s="46">
        <f t="shared" si="374"/>
        <v>0</v>
      </c>
    </row>
    <row r="607" spans="22:58" x14ac:dyDescent="0.3">
      <c r="V607" s="29">
        <v>7.03000000000009</v>
      </c>
      <c r="W607" s="38">
        <f t="shared" si="344"/>
        <v>107151930.52378313</v>
      </c>
      <c r="X607" s="30">
        <f t="shared" si="378"/>
        <v>2.6066753699001226</v>
      </c>
      <c r="Y607" s="31">
        <f t="shared" si="345"/>
        <v>-95.465579968386976</v>
      </c>
      <c r="Z607" s="31">
        <f t="shared" si="346"/>
        <v>-89.999034296881149</v>
      </c>
      <c r="AA607" s="31">
        <f t="shared" si="347"/>
        <v>61.159954277896851</v>
      </c>
      <c r="AB607" s="31">
        <f t="shared" si="348"/>
        <v>-89.94986685224228</v>
      </c>
      <c r="AC607" s="31">
        <f t="shared" si="349"/>
        <v>50.005597899600318</v>
      </c>
      <c r="AD607" s="31">
        <f t="shared" si="350"/>
        <v>89.818931267988475</v>
      </c>
      <c r="AE607" s="31">
        <f t="shared" si="351"/>
        <v>18.30664757901031</v>
      </c>
      <c r="AF607" s="31">
        <f t="shared" si="352"/>
        <v>-90.129969881134954</v>
      </c>
      <c r="AG607" s="31">
        <f t="shared" si="375"/>
        <v>92.110410468749379</v>
      </c>
      <c r="AH607" s="31">
        <f t="shared" si="353"/>
        <v>-174.19813607469248</v>
      </c>
      <c r="AI607" s="31">
        <f t="shared" si="354"/>
        <v>-89.999999888258159</v>
      </c>
      <c r="AJ607" s="31">
        <f t="shared" si="355"/>
        <v>92.954476080201061</v>
      </c>
      <c r="AK607" s="31">
        <f t="shared" si="356"/>
        <v>89.998710566858449</v>
      </c>
      <c r="AL607" s="32">
        <f t="shared" si="357"/>
        <v>-62.584199675768836</v>
      </c>
      <c r="AM607" s="31">
        <f t="shared" si="358"/>
        <v>-89.957448714144746</v>
      </c>
      <c r="AN607" s="31">
        <f t="shared" si="359"/>
        <v>-51.717449201510881</v>
      </c>
      <c r="AO607" s="31">
        <f t="shared" si="360"/>
        <v>-89.958738035544457</v>
      </c>
      <c r="AP607" s="30">
        <f t="shared" si="376"/>
        <v>23.609121289162623</v>
      </c>
      <c r="AQ607" s="30">
        <f t="shared" si="377"/>
        <v>-27.95880017344075</v>
      </c>
      <c r="AR607" s="31">
        <f t="shared" si="361"/>
        <v>-37.760480506778698</v>
      </c>
      <c r="AS607" s="33">
        <f t="shared" si="362"/>
        <v>-180.08870791667943</v>
      </c>
      <c r="AT607" s="31">
        <f t="shared" si="363"/>
        <v>4.9911406060259623E-4</v>
      </c>
      <c r="AU607" s="31">
        <f t="shared" si="364"/>
        <v>0.61422320493524729</v>
      </c>
      <c r="AV607" s="32">
        <f t="shared" si="365"/>
        <v>-7.986283143139359E-7</v>
      </c>
      <c r="AW607" s="31">
        <f t="shared" si="366"/>
        <v>-2.456986791340722E-2</v>
      </c>
      <c r="AX607" s="34">
        <f t="shared" si="367"/>
        <v>4.9831543228828225E-4</v>
      </c>
      <c r="AY607" s="35">
        <f t="shared" si="368"/>
        <v>0.58965333702184008</v>
      </c>
      <c r="AZ607" s="10">
        <f t="shared" si="369"/>
        <v>-37.75998219134641</v>
      </c>
      <c r="BA607" s="10">
        <f t="shared" si="370"/>
        <v>-179.49905457965758</v>
      </c>
      <c r="BB607" s="10">
        <f t="shared" si="371"/>
        <v>0.5009454203424184</v>
      </c>
      <c r="BC607" s="37"/>
      <c r="BD607" s="46">
        <f t="shared" si="372"/>
        <v>-38</v>
      </c>
      <c r="BE607" s="46">
        <f t="shared" si="373"/>
        <v>-179</v>
      </c>
      <c r="BF607" s="46">
        <f t="shared" si="374"/>
        <v>1</v>
      </c>
    </row>
    <row r="608" spans="22:58" x14ac:dyDescent="0.3">
      <c r="V608" s="29">
        <v>7.0400000000000897</v>
      </c>
      <c r="W608" s="38">
        <f t="shared" si="344"/>
        <v>109647819.61434153</v>
      </c>
      <c r="X608" s="30">
        <f t="shared" si="378"/>
        <v>2.6066753699001226</v>
      </c>
      <c r="Y608" s="31">
        <f t="shared" si="345"/>
        <v>-95.665579968331457</v>
      </c>
      <c r="Z608" s="31">
        <f t="shared" si="346"/>
        <v>-89.999056278967871</v>
      </c>
      <c r="AA608" s="31">
        <f t="shared" si="347"/>
        <v>61.359954128248148</v>
      </c>
      <c r="AB608" s="31">
        <f t="shared" si="348"/>
        <v>-89.95100802144475</v>
      </c>
      <c r="AC608" s="31">
        <f t="shared" si="349"/>
        <v>50.20559594747057</v>
      </c>
      <c r="AD608" s="31">
        <f t="shared" si="350"/>
        <v>89.823052869014774</v>
      </c>
      <c r="AE608" s="31">
        <f t="shared" si="351"/>
        <v>18.506645477287378</v>
      </c>
      <c r="AF608" s="31">
        <f t="shared" si="352"/>
        <v>-90.127011431397861</v>
      </c>
      <c r="AG608" s="31">
        <f t="shared" si="375"/>
        <v>92.110410468749379</v>
      </c>
      <c r="AH608" s="31">
        <f t="shared" si="353"/>
        <v>-174.39813607469247</v>
      </c>
      <c r="AI608" s="31">
        <f t="shared" si="354"/>
        <v>-89.999999890801703</v>
      </c>
      <c r="AJ608" s="31">
        <f t="shared" si="355"/>
        <v>93.154476080102057</v>
      </c>
      <c r="AK608" s="31">
        <f t="shared" si="356"/>
        <v>89.998739917940142</v>
      </c>
      <c r="AL608" s="32">
        <f t="shared" si="357"/>
        <v>-62.78419956796148</v>
      </c>
      <c r="AM608" s="31">
        <f t="shared" si="358"/>
        <v>-89.95841729931864</v>
      </c>
      <c r="AN608" s="31">
        <f t="shared" si="359"/>
        <v>-51.917449093802517</v>
      </c>
      <c r="AO608" s="31">
        <f t="shared" si="360"/>
        <v>-89.959677272180201</v>
      </c>
      <c r="AP608" s="30">
        <f t="shared" si="376"/>
        <v>23.609121289162623</v>
      </c>
      <c r="AQ608" s="30">
        <f t="shared" si="377"/>
        <v>-27.95880017344075</v>
      </c>
      <c r="AR608" s="31">
        <f t="shared" si="361"/>
        <v>-37.760482500793266</v>
      </c>
      <c r="AS608" s="33">
        <f t="shared" si="362"/>
        <v>-180.08668870357806</v>
      </c>
      <c r="AT608" s="31">
        <f t="shared" si="363"/>
        <v>5.2263516628042836E-4</v>
      </c>
      <c r="AU608" s="31">
        <f t="shared" si="364"/>
        <v>0.62852916659666203</v>
      </c>
      <c r="AV608" s="32">
        <f t="shared" si="365"/>
        <v>-8.3626650393243566E-7</v>
      </c>
      <c r="AW608" s="31">
        <f t="shared" si="366"/>
        <v>-2.5142173584421699E-2</v>
      </c>
      <c r="AX608" s="34">
        <f t="shared" si="367"/>
        <v>5.217988997764959E-4</v>
      </c>
      <c r="AY608" s="35">
        <f t="shared" si="368"/>
        <v>0.6033869930122403</v>
      </c>
      <c r="AZ608" s="10">
        <f t="shared" si="369"/>
        <v>-37.75996070189349</v>
      </c>
      <c r="BA608" s="10">
        <f t="shared" si="370"/>
        <v>-179.48330171056583</v>
      </c>
      <c r="BB608" s="10">
        <f t="shared" si="371"/>
        <v>0.51669828943417428</v>
      </c>
      <c r="BC608" s="37"/>
      <c r="BD608" s="46">
        <f t="shared" si="372"/>
        <v>-38</v>
      </c>
      <c r="BE608" s="46">
        <f t="shared" si="373"/>
        <v>-179</v>
      </c>
      <c r="BF608" s="46">
        <f t="shared" si="374"/>
        <v>1</v>
      </c>
    </row>
    <row r="609" spans="22:58" x14ac:dyDescent="0.3">
      <c r="V609" s="29">
        <v>7.0500000000000904</v>
      </c>
      <c r="W609" s="36">
        <f t="shared" si="344"/>
        <v>112201845.43021989</v>
      </c>
      <c r="X609" s="30">
        <f t="shared" si="378"/>
        <v>2.6066753699001226</v>
      </c>
      <c r="Y609" s="31">
        <f t="shared" si="345"/>
        <v>-95.865579968278411</v>
      </c>
      <c r="Z609" s="31">
        <f t="shared" si="346"/>
        <v>-89.999077760681203</v>
      </c>
      <c r="AA609" s="31">
        <f t="shared" si="347"/>
        <v>61.559953985334744</v>
      </c>
      <c r="AB609" s="31">
        <f t="shared" si="348"/>
        <v>-89.952123214502379</v>
      </c>
      <c r="AC609" s="31">
        <f t="shared" si="349"/>
        <v>50.40559408320032</v>
      </c>
      <c r="AD609" s="31">
        <f t="shared" si="350"/>
        <v>89.827080652717171</v>
      </c>
      <c r="AE609" s="31">
        <f t="shared" si="351"/>
        <v>18.70664347015677</v>
      </c>
      <c r="AF609" s="31">
        <f t="shared" si="352"/>
        <v>-90.12412032246641</v>
      </c>
      <c r="AG609" s="31">
        <f t="shared" si="375"/>
        <v>92.110410468749379</v>
      </c>
      <c r="AH609" s="31">
        <f t="shared" si="353"/>
        <v>-174.59813607469246</v>
      </c>
      <c r="AI609" s="31">
        <f t="shared" si="354"/>
        <v>-89.999999893287381</v>
      </c>
      <c r="AJ609" s="31">
        <f t="shared" si="355"/>
        <v>93.354476080007515</v>
      </c>
      <c r="AK609" s="31">
        <f t="shared" si="356"/>
        <v>89.998768600909642</v>
      </c>
      <c r="AL609" s="32">
        <f t="shared" si="357"/>
        <v>-62.984199465006242</v>
      </c>
      <c r="AM609" s="31">
        <f t="shared" si="358"/>
        <v>-89.959363836825204</v>
      </c>
      <c r="AN609" s="31">
        <f t="shared" si="359"/>
        <v>-52.11744899094181</v>
      </c>
      <c r="AO609" s="31">
        <f t="shared" si="360"/>
        <v>-89.960595129202943</v>
      </c>
      <c r="AP609" s="30">
        <f t="shared" si="376"/>
        <v>23.609121289162623</v>
      </c>
      <c r="AQ609" s="30">
        <f t="shared" si="377"/>
        <v>-27.95880017344075</v>
      </c>
      <c r="AR609" s="31">
        <f t="shared" si="361"/>
        <v>-37.760484405063167</v>
      </c>
      <c r="AS609" s="33">
        <f t="shared" si="362"/>
        <v>-180.08471545166935</v>
      </c>
      <c r="AT609" s="31">
        <f t="shared" si="363"/>
        <v>5.4726465098428774E-4</v>
      </c>
      <c r="AU609" s="31">
        <f t="shared" si="364"/>
        <v>0.64316827576705626</v>
      </c>
      <c r="AV609" s="32">
        <f t="shared" si="365"/>
        <v>-8.7567852605103275E-7</v>
      </c>
      <c r="AW609" s="31">
        <f t="shared" si="366"/>
        <v>-2.5727809961818782E-2</v>
      </c>
      <c r="AX609" s="34">
        <f t="shared" si="367"/>
        <v>5.4638897245823674E-4</v>
      </c>
      <c r="AY609" s="35">
        <f t="shared" si="368"/>
        <v>0.61744046580523748</v>
      </c>
      <c r="AZ609" s="10">
        <f t="shared" si="369"/>
        <v>-37.759938016090707</v>
      </c>
      <c r="BA609" s="10">
        <f t="shared" si="370"/>
        <v>-179.46727498586412</v>
      </c>
      <c r="BB609" s="10">
        <f t="shared" si="371"/>
        <v>0.53272501413587747</v>
      </c>
      <c r="BC609" s="48"/>
      <c r="BD609" s="46">
        <f t="shared" si="372"/>
        <v>-38</v>
      </c>
      <c r="BE609" s="46">
        <f t="shared" si="373"/>
        <v>-179</v>
      </c>
      <c r="BF609" s="46">
        <f t="shared" si="374"/>
        <v>1</v>
      </c>
    </row>
    <row r="610" spans="22:58" x14ac:dyDescent="0.3">
      <c r="V610" s="29">
        <v>7.0600000000000902</v>
      </c>
      <c r="W610" s="38">
        <f t="shared" si="344"/>
        <v>114815362.14971235</v>
      </c>
      <c r="X610" s="30">
        <f t="shared" si="378"/>
        <v>2.6066753699001226</v>
      </c>
      <c r="Y610" s="31">
        <f t="shared" si="345"/>
        <v>-96.06557996822778</v>
      </c>
      <c r="Z610" s="31">
        <f t="shared" si="346"/>
        <v>-89.999098753411033</v>
      </c>
      <c r="AA610" s="31">
        <f t="shared" si="347"/>
        <v>61.759953848853499</v>
      </c>
      <c r="AB610" s="31">
        <f t="shared" si="348"/>
        <v>-89.953213022701902</v>
      </c>
      <c r="AC610" s="31">
        <f t="shared" si="349"/>
        <v>50.605592302835305</v>
      </c>
      <c r="AD610" s="31">
        <f t="shared" si="350"/>
        <v>89.83101675452059</v>
      </c>
      <c r="AE610" s="31">
        <f t="shared" si="351"/>
        <v>18.90664155336114</v>
      </c>
      <c r="AF610" s="31">
        <f t="shared" si="352"/>
        <v>-90.121295021592346</v>
      </c>
      <c r="AG610" s="31">
        <f t="shared" si="375"/>
        <v>92.110410468749379</v>
      </c>
      <c r="AH610" s="31">
        <f t="shared" si="353"/>
        <v>-174.79813607469248</v>
      </c>
      <c r="AI610" s="31">
        <f t="shared" si="354"/>
        <v>-89.999999895716442</v>
      </c>
      <c r="AJ610" s="31">
        <f t="shared" si="355"/>
        <v>93.554476079917237</v>
      </c>
      <c r="AK610" s="31">
        <f t="shared" si="356"/>
        <v>89.998796630975036</v>
      </c>
      <c r="AL610" s="32">
        <f t="shared" si="357"/>
        <v>-63.184199366684759</v>
      </c>
      <c r="AM610" s="31">
        <f t="shared" si="358"/>
        <v>-89.960288828529087</v>
      </c>
      <c r="AN610" s="31">
        <f t="shared" si="359"/>
        <v>-52.317448892710622</v>
      </c>
      <c r="AO610" s="31">
        <f t="shared" si="360"/>
        <v>-89.961492093270493</v>
      </c>
      <c r="AP610" s="30">
        <f t="shared" si="376"/>
        <v>23.609121289162623</v>
      </c>
      <c r="AQ610" s="30">
        <f t="shared" si="377"/>
        <v>-27.95880017344075</v>
      </c>
      <c r="AR610" s="31">
        <f t="shared" si="361"/>
        <v>-37.760486223627609</v>
      </c>
      <c r="AS610" s="33">
        <f t="shared" si="362"/>
        <v>-180.08278711486284</v>
      </c>
      <c r="AT610" s="31">
        <f t="shared" si="363"/>
        <v>5.7305473783619018E-4</v>
      </c>
      <c r="AU610" s="31">
        <f t="shared" si="364"/>
        <v>0.65814828664629732</v>
      </c>
      <c r="AV610" s="32">
        <f t="shared" si="365"/>
        <v>-9.169479792151012E-7</v>
      </c>
      <c r="AW610" s="31">
        <f t="shared" si="366"/>
        <v>-2.6327087557267828E-2</v>
      </c>
      <c r="AX610" s="34">
        <f t="shared" si="367"/>
        <v>5.7213778985697509E-4</v>
      </c>
      <c r="AY610" s="35">
        <f t="shared" si="368"/>
        <v>0.63182119908902945</v>
      </c>
      <c r="AZ610" s="10">
        <f t="shared" si="369"/>
        <v>-37.75991408583775</v>
      </c>
      <c r="BA610" s="10">
        <f t="shared" si="370"/>
        <v>-179.45096591577382</v>
      </c>
      <c r="BB610" s="10">
        <f t="shared" si="371"/>
        <v>0.54903408422617872</v>
      </c>
      <c r="BC610" s="37"/>
      <c r="BD610" s="46">
        <f t="shared" si="372"/>
        <v>-38</v>
      </c>
      <c r="BE610" s="46">
        <f t="shared" si="373"/>
        <v>-179</v>
      </c>
      <c r="BF610" s="46">
        <f t="shared" si="374"/>
        <v>1</v>
      </c>
    </row>
    <row r="611" spans="22:58" x14ac:dyDescent="0.3">
      <c r="V611" s="29">
        <v>7.07000000000009</v>
      </c>
      <c r="W611" s="38">
        <f t="shared" si="344"/>
        <v>117489755.49397758</v>
      </c>
      <c r="X611" s="30">
        <f t="shared" si="378"/>
        <v>2.6066753699001226</v>
      </c>
      <c r="Y611" s="31">
        <f t="shared" si="345"/>
        <v>-96.265579968179395</v>
      </c>
      <c r="Z611" s="31">
        <f t="shared" si="346"/>
        <v>-89.999119268287998</v>
      </c>
      <c r="AA611" s="31">
        <f t="shared" si="347"/>
        <v>61.959953718514917</v>
      </c>
      <c r="AB611" s="31">
        <f t="shared" si="348"/>
        <v>-89.954278023870884</v>
      </c>
      <c r="AC611" s="31">
        <f t="shared" si="349"/>
        <v>50.805590602599224</v>
      </c>
      <c r="AD611" s="31">
        <f t="shared" si="350"/>
        <v>89.834863261249581</v>
      </c>
      <c r="AE611" s="31">
        <f t="shared" si="351"/>
        <v>19.106639722834863</v>
      </c>
      <c r="AF611" s="31">
        <f t="shared" si="352"/>
        <v>-90.118534030909302</v>
      </c>
      <c r="AG611" s="31">
        <f t="shared" si="375"/>
        <v>92.110410468749379</v>
      </c>
      <c r="AH611" s="31">
        <f t="shared" si="353"/>
        <v>-174.9981360746925</v>
      </c>
      <c r="AI611" s="31">
        <f t="shared" si="354"/>
        <v>-89.999999898090238</v>
      </c>
      <c r="AJ611" s="31">
        <f t="shared" si="355"/>
        <v>93.754476079831022</v>
      </c>
      <c r="AK611" s="31">
        <f t="shared" si="356"/>
        <v>89.998824022998249</v>
      </c>
      <c r="AL611" s="32">
        <f t="shared" si="357"/>
        <v>-63.384199272788464</v>
      </c>
      <c r="AM611" s="31">
        <f t="shared" si="358"/>
        <v>-89.961192764871186</v>
      </c>
      <c r="AN611" s="31">
        <f t="shared" si="359"/>
        <v>-52.51744879890056</v>
      </c>
      <c r="AO611" s="31">
        <f t="shared" si="360"/>
        <v>-89.962368639963174</v>
      </c>
      <c r="AP611" s="30">
        <f t="shared" si="376"/>
        <v>23.609121289162623</v>
      </c>
      <c r="AQ611" s="30">
        <f t="shared" si="377"/>
        <v>-27.95880017344075</v>
      </c>
      <c r="AR611" s="31">
        <f t="shared" si="361"/>
        <v>-37.760487960343823</v>
      </c>
      <c r="AS611" s="33">
        <f t="shared" si="362"/>
        <v>-180.08090267087249</v>
      </c>
      <c r="AT611" s="31">
        <f t="shared" si="363"/>
        <v>6.0006010988822929E-4</v>
      </c>
      <c r="AU611" s="31">
        <f t="shared" si="364"/>
        <v>0.67347713363790052</v>
      </c>
      <c r="AV611" s="32">
        <f t="shared" si="365"/>
        <v>-9.6016240028656915E-7</v>
      </c>
      <c r="AW611" s="31">
        <f t="shared" si="366"/>
        <v>-2.6940324115157538E-2</v>
      </c>
      <c r="AX611" s="34">
        <f t="shared" si="367"/>
        <v>5.9909994748794267E-4</v>
      </c>
      <c r="AY611" s="35">
        <f t="shared" si="368"/>
        <v>0.64653680952274295</v>
      </c>
      <c r="AZ611" s="10">
        <f t="shared" si="369"/>
        <v>-37.759888860396337</v>
      </c>
      <c r="BA611" s="10">
        <f t="shared" si="370"/>
        <v>-179.43436586134976</v>
      </c>
      <c r="BB611" s="10">
        <f t="shared" si="371"/>
        <v>0.56563413865023904</v>
      </c>
      <c r="BC611" s="37"/>
      <c r="BD611" s="46">
        <f t="shared" si="372"/>
        <v>-38</v>
      </c>
      <c r="BE611" s="46">
        <f t="shared" si="373"/>
        <v>-179</v>
      </c>
      <c r="BF611" s="46">
        <f t="shared" si="374"/>
        <v>1</v>
      </c>
    </row>
    <row r="612" spans="22:58" x14ac:dyDescent="0.3">
      <c r="V612" s="29">
        <v>7.0800000000000898</v>
      </c>
      <c r="W612" s="36">
        <f t="shared" si="344"/>
        <v>120226443.46176647</v>
      </c>
      <c r="X612" s="30">
        <f t="shared" si="378"/>
        <v>2.6066753699001226</v>
      </c>
      <c r="Y612" s="31">
        <f t="shared" si="345"/>
        <v>-96.465579968133213</v>
      </c>
      <c r="Z612" s="31">
        <f t="shared" si="346"/>
        <v>-89.999139316189357</v>
      </c>
      <c r="AA612" s="31">
        <f t="shared" si="347"/>
        <v>62.159953594042527</v>
      </c>
      <c r="AB612" s="31">
        <f t="shared" si="348"/>
        <v>-89.955318782684117</v>
      </c>
      <c r="AC612" s="31">
        <f t="shared" si="349"/>
        <v>51.005588978885761</v>
      </c>
      <c r="AD612" s="31">
        <f t="shared" si="350"/>
        <v>89.838622212234156</v>
      </c>
      <c r="AE612" s="31">
        <f t="shared" si="351"/>
        <v>19.306637974695192</v>
      </c>
      <c r="AF612" s="31">
        <f t="shared" si="352"/>
        <v>-90.115835886639331</v>
      </c>
      <c r="AG612" s="31">
        <f t="shared" si="375"/>
        <v>92.110410468749379</v>
      </c>
      <c r="AH612" s="31">
        <f t="shared" si="353"/>
        <v>-175.19813607469248</v>
      </c>
      <c r="AI612" s="31">
        <f t="shared" si="354"/>
        <v>-89.999999900409975</v>
      </c>
      <c r="AJ612" s="31">
        <f t="shared" si="355"/>
        <v>93.954476079748673</v>
      </c>
      <c r="AK612" s="31">
        <f t="shared" si="356"/>
        <v>89.998850791502903</v>
      </c>
      <c r="AL612" s="32">
        <f t="shared" si="357"/>
        <v>-63.584199183118201</v>
      </c>
      <c r="AM612" s="31">
        <f t="shared" si="358"/>
        <v>-89.962076125128732</v>
      </c>
      <c r="AN612" s="31">
        <f t="shared" si="359"/>
        <v>-52.717448709312634</v>
      </c>
      <c r="AO612" s="31">
        <f t="shared" si="360"/>
        <v>-89.963225234035804</v>
      </c>
      <c r="AP612" s="30">
        <f t="shared" si="376"/>
        <v>23.609121289162623</v>
      </c>
      <c r="AQ612" s="30">
        <f t="shared" si="377"/>
        <v>-27.95880017344075</v>
      </c>
      <c r="AR612" s="31">
        <f t="shared" si="361"/>
        <v>-37.760489618895569</v>
      </c>
      <c r="AS612" s="33">
        <f t="shared" si="362"/>
        <v>-180.07906112067514</v>
      </c>
      <c r="AT612" s="31">
        <f t="shared" si="363"/>
        <v>6.2833802593038456E-4</v>
      </c>
      <c r="AU612" s="31">
        <f t="shared" si="364"/>
        <v>0.68916293551685481</v>
      </c>
      <c r="AV612" s="32">
        <f t="shared" si="365"/>
        <v>-1.0054134553810652E-6</v>
      </c>
      <c r="AW612" s="31">
        <f t="shared" si="366"/>
        <v>-2.7567844781065737E-2</v>
      </c>
      <c r="AX612" s="34">
        <f t="shared" si="367"/>
        <v>6.2733261247500352E-4</v>
      </c>
      <c r="AY612" s="35">
        <f t="shared" si="368"/>
        <v>0.66159509073578904</v>
      </c>
      <c r="AZ612" s="10">
        <f t="shared" si="369"/>
        <v>-37.759862286283095</v>
      </c>
      <c r="BA612" s="10">
        <f t="shared" si="370"/>
        <v>-179.41746602993933</v>
      </c>
      <c r="BB612" s="10">
        <f t="shared" si="371"/>
        <v>0.58253397006066621</v>
      </c>
      <c r="BC612" s="48"/>
      <c r="BD612" s="46">
        <f t="shared" si="372"/>
        <v>-38</v>
      </c>
      <c r="BE612" s="46">
        <f t="shared" si="373"/>
        <v>-179</v>
      </c>
      <c r="BF612" s="46">
        <f t="shared" si="374"/>
        <v>1</v>
      </c>
    </row>
    <row r="613" spans="22:58" x14ac:dyDescent="0.3">
      <c r="V613" s="29">
        <v>7.0900000000000896</v>
      </c>
      <c r="W613" s="38">
        <f t="shared" si="344"/>
        <v>123026877.08126393</v>
      </c>
      <c r="X613" s="30">
        <f t="shared" si="378"/>
        <v>2.6066753699001226</v>
      </c>
      <c r="Y613" s="31">
        <f t="shared" si="345"/>
        <v>-96.665579968089119</v>
      </c>
      <c r="Z613" s="31">
        <f t="shared" si="346"/>
        <v>-89.999158907744757</v>
      </c>
      <c r="AA613" s="31">
        <f t="shared" si="347"/>
        <v>62.359953475172318</v>
      </c>
      <c r="AB613" s="31">
        <f t="shared" si="348"/>
        <v>-89.95633585096293</v>
      </c>
      <c r="AC613" s="31">
        <f t="shared" si="349"/>
        <v>51.20558742825088</v>
      </c>
      <c r="AD613" s="31">
        <f t="shared" si="350"/>
        <v>89.842295600390401</v>
      </c>
      <c r="AE613" s="31">
        <f t="shared" si="351"/>
        <v>19.506636305234196</v>
      </c>
      <c r="AF613" s="31">
        <f t="shared" si="352"/>
        <v>-90.113199158317286</v>
      </c>
      <c r="AG613" s="31">
        <f t="shared" si="375"/>
        <v>92.110410468749379</v>
      </c>
      <c r="AH613" s="31">
        <f t="shared" si="353"/>
        <v>-175.3981360746925</v>
      </c>
      <c r="AI613" s="31">
        <f t="shared" si="354"/>
        <v>-89.999999902676919</v>
      </c>
      <c r="AJ613" s="31">
        <f t="shared" si="355"/>
        <v>94.154476079670033</v>
      </c>
      <c r="AK613" s="31">
        <f t="shared" si="356"/>
        <v>89.998876950681989</v>
      </c>
      <c r="AL613" s="32">
        <f t="shared" si="357"/>
        <v>-63.784199097483764</v>
      </c>
      <c r="AM613" s="31">
        <f t="shared" si="358"/>
        <v>-89.962939377669343</v>
      </c>
      <c r="AN613" s="31">
        <f t="shared" si="359"/>
        <v>-52.917448623756854</v>
      </c>
      <c r="AO613" s="31">
        <f t="shared" si="360"/>
        <v>-89.964062329664273</v>
      </c>
      <c r="AP613" s="30">
        <f t="shared" si="376"/>
        <v>23.609121289162623</v>
      </c>
      <c r="AQ613" s="30">
        <f t="shared" si="377"/>
        <v>-27.95880017344075</v>
      </c>
      <c r="AR613" s="31">
        <f t="shared" si="361"/>
        <v>-37.760491202800786</v>
      </c>
      <c r="AS613" s="33">
        <f t="shared" si="362"/>
        <v>-180.07726148798156</v>
      </c>
      <c r="AT613" s="31">
        <f t="shared" si="363"/>
        <v>6.5794844175644186E-4</v>
      </c>
      <c r="AU613" s="31">
        <f t="shared" si="364"/>
        <v>0.70521399969241105</v>
      </c>
      <c r="AV613" s="32">
        <f t="shared" si="365"/>
        <v>-1.0527971250191266E-6</v>
      </c>
      <c r="AW613" s="31">
        <f t="shared" si="366"/>
        <v>-2.8209982274153191E-2</v>
      </c>
      <c r="AX613" s="34">
        <f t="shared" si="367"/>
        <v>6.5689564463142268E-4</v>
      </c>
      <c r="AY613" s="35">
        <f t="shared" si="368"/>
        <v>0.67700401741825789</v>
      </c>
      <c r="AZ613" s="10">
        <f t="shared" si="369"/>
        <v>-37.759834307156154</v>
      </c>
      <c r="BA613" s="10">
        <f t="shared" si="370"/>
        <v>-179.4002574705633</v>
      </c>
      <c r="BB613" s="10">
        <f t="shared" si="371"/>
        <v>0.59974252943669626</v>
      </c>
      <c r="BC613" s="37"/>
      <c r="BD613" s="46">
        <f t="shared" si="372"/>
        <v>-38</v>
      </c>
      <c r="BE613" s="46">
        <f t="shared" si="373"/>
        <v>-179</v>
      </c>
      <c r="BF613" s="46">
        <f t="shared" si="374"/>
        <v>1</v>
      </c>
    </row>
    <row r="614" spans="22:58" x14ac:dyDescent="0.3">
      <c r="V614" s="29">
        <v>7.1000000000000902</v>
      </c>
      <c r="W614" s="38">
        <f t="shared" si="344"/>
        <v>125892541.17944308</v>
      </c>
      <c r="X614" s="30">
        <f t="shared" si="378"/>
        <v>2.6066753699001226</v>
      </c>
      <c r="Y614" s="31">
        <f t="shared" si="345"/>
        <v>-96.865579968047001</v>
      </c>
      <c r="Z614" s="31">
        <f t="shared" si="346"/>
        <v>-89.999178053341922</v>
      </c>
      <c r="AA614" s="31">
        <f t="shared" si="347"/>
        <v>62.559953361652148</v>
      </c>
      <c r="AB614" s="31">
        <f t="shared" si="348"/>
        <v>-89.957329767967835</v>
      </c>
      <c r="AC614" s="31">
        <f t="shared" si="349"/>
        <v>51.405585947405534</v>
      </c>
      <c r="AD614" s="31">
        <f t="shared" si="350"/>
        <v>89.845885373276488</v>
      </c>
      <c r="AE614" s="31">
        <f t="shared" si="351"/>
        <v>19.706634710910798</v>
      </c>
      <c r="AF614" s="31">
        <f t="shared" si="352"/>
        <v>-90.110622448033254</v>
      </c>
      <c r="AG614" s="31">
        <f t="shared" si="375"/>
        <v>92.110410468749379</v>
      </c>
      <c r="AH614" s="31">
        <f t="shared" si="353"/>
        <v>-175.59813607469249</v>
      </c>
      <c r="AI614" s="31">
        <f t="shared" si="354"/>
        <v>-89.999999904892263</v>
      </c>
      <c r="AJ614" s="31">
        <f t="shared" si="355"/>
        <v>94.354476079594946</v>
      </c>
      <c r="AK614" s="31">
        <f t="shared" si="356"/>
        <v>89.998902514405472</v>
      </c>
      <c r="AL614" s="32">
        <f t="shared" si="357"/>
        <v>-63.984199015703503</v>
      </c>
      <c r="AM614" s="31">
        <f t="shared" si="358"/>
        <v>-89.963782980199355</v>
      </c>
      <c r="AN614" s="31">
        <f t="shared" si="359"/>
        <v>-53.117448542051669</v>
      </c>
      <c r="AO614" s="31">
        <f t="shared" si="360"/>
        <v>-89.964880370686146</v>
      </c>
      <c r="AP614" s="30">
        <f t="shared" si="376"/>
        <v>23.609121289162623</v>
      </c>
      <c r="AQ614" s="30">
        <f t="shared" si="377"/>
        <v>-27.95880017344075</v>
      </c>
      <c r="AR614" s="31">
        <f t="shared" si="361"/>
        <v>-37.760492715418998</v>
      </c>
      <c r="AS614" s="33">
        <f t="shared" si="362"/>
        <v>-180.0755028187194</v>
      </c>
      <c r="AT614" s="31">
        <f t="shared" si="363"/>
        <v>6.8895413710678283E-4</v>
      </c>
      <c r="AU614" s="31">
        <f t="shared" si="364"/>
        <v>0.72163882656789091</v>
      </c>
      <c r="AV614" s="32">
        <f t="shared" si="365"/>
        <v>-1.1024139191715951E-6</v>
      </c>
      <c r="AW614" s="31">
        <f t="shared" si="366"/>
        <v>-2.8867077063572784E-2</v>
      </c>
      <c r="AX614" s="34">
        <f t="shared" si="367"/>
        <v>6.8785172318761121E-4</v>
      </c>
      <c r="AY614" s="35">
        <f t="shared" si="368"/>
        <v>0.69277174950431808</v>
      </c>
      <c r="AZ614" s="10">
        <f t="shared" si="369"/>
        <v>-37.759804863695813</v>
      </c>
      <c r="BA614" s="10">
        <f t="shared" si="370"/>
        <v>-179.38273106921508</v>
      </c>
      <c r="BB614" s="10">
        <f t="shared" si="371"/>
        <v>0.61726893078491685</v>
      </c>
      <c r="BC614" s="37"/>
      <c r="BD614" s="46">
        <f t="shared" si="372"/>
        <v>-38</v>
      </c>
      <c r="BE614" s="46">
        <f t="shared" si="373"/>
        <v>-179</v>
      </c>
      <c r="BF614" s="46">
        <f t="shared" si="374"/>
        <v>1</v>
      </c>
    </row>
    <row r="615" spans="22:58" x14ac:dyDescent="0.3">
      <c r="V615" s="29">
        <v>7.11000000000009</v>
      </c>
      <c r="W615" s="36">
        <f t="shared" si="344"/>
        <v>128824955.16934036</v>
      </c>
      <c r="X615" s="30">
        <f t="shared" si="378"/>
        <v>2.6066753699001226</v>
      </c>
      <c r="Y615" s="31">
        <f t="shared" si="345"/>
        <v>-97.065579968006759</v>
      </c>
      <c r="Z615" s="31">
        <f t="shared" si="346"/>
        <v>-89.99919676313209</v>
      </c>
      <c r="AA615" s="31">
        <f t="shared" si="347"/>
        <v>62.759953253241221</v>
      </c>
      <c r="AB615" s="31">
        <f t="shared" si="348"/>
        <v>-89.958301060684377</v>
      </c>
      <c r="AC615" s="31">
        <f t="shared" si="349"/>
        <v>51.605584533208742</v>
      </c>
      <c r="AD615" s="31">
        <f t="shared" si="350"/>
        <v>89.849393434124678</v>
      </c>
      <c r="AE615" s="31">
        <f t="shared" si="351"/>
        <v>19.906633188343321</v>
      </c>
      <c r="AF615" s="31">
        <f t="shared" si="352"/>
        <v>-90.108104389691803</v>
      </c>
      <c r="AG615" s="31">
        <f t="shared" si="375"/>
        <v>92.110410468749379</v>
      </c>
      <c r="AH615" s="31">
        <f t="shared" si="353"/>
        <v>-175.79813607469248</v>
      </c>
      <c r="AI615" s="31">
        <f t="shared" si="354"/>
        <v>-89.999999907057187</v>
      </c>
      <c r="AJ615" s="31">
        <f t="shared" si="355"/>
        <v>94.554476079523226</v>
      </c>
      <c r="AK615" s="31">
        <f t="shared" si="356"/>
        <v>89.998927496227552</v>
      </c>
      <c r="AL615" s="32">
        <f t="shared" si="357"/>
        <v>-64.184198937603966</v>
      </c>
      <c r="AM615" s="31">
        <f t="shared" si="358"/>
        <v>-89.964607380006569</v>
      </c>
      <c r="AN615" s="31">
        <f t="shared" si="359"/>
        <v>-53.31744846402384</v>
      </c>
      <c r="AO615" s="31">
        <f t="shared" si="360"/>
        <v>-89.965679790836205</v>
      </c>
      <c r="AP615" s="30">
        <f t="shared" si="376"/>
        <v>23.609121289162623</v>
      </c>
      <c r="AQ615" s="30">
        <f t="shared" si="377"/>
        <v>-27.95880017344075</v>
      </c>
      <c r="AR615" s="31">
        <f t="shared" si="361"/>
        <v>-37.760494159958647</v>
      </c>
      <c r="AS615" s="33">
        <f t="shared" si="362"/>
        <v>-180.07378418052801</v>
      </c>
      <c r="AT615" s="31">
        <f t="shared" si="363"/>
        <v>7.2142084860890403E-4</v>
      </c>
      <c r="AU615" s="31">
        <f t="shared" si="364"/>
        <v>0.73844611399961868</v>
      </c>
      <c r="AV615" s="32">
        <f t="shared" si="365"/>
        <v>-1.1543690797687884E-6</v>
      </c>
      <c r="AW615" s="31">
        <f t="shared" si="366"/>
        <v>-2.9539477548987756E-2</v>
      </c>
      <c r="AX615" s="34">
        <f t="shared" si="367"/>
        <v>7.2026647952913526E-4</v>
      </c>
      <c r="AY615" s="35">
        <f t="shared" si="368"/>
        <v>0.7089066364506309</v>
      </c>
      <c r="AZ615" s="10">
        <f t="shared" si="369"/>
        <v>-37.759773893479121</v>
      </c>
      <c r="BA615" s="10">
        <f t="shared" si="370"/>
        <v>-179.36487754407739</v>
      </c>
      <c r="BB615" s="10">
        <f t="shared" si="371"/>
        <v>0.63512245592261252</v>
      </c>
      <c r="BC615" s="48"/>
      <c r="BD615" s="46">
        <f t="shared" si="372"/>
        <v>-38</v>
      </c>
      <c r="BE615" s="46">
        <f t="shared" si="373"/>
        <v>-179</v>
      </c>
      <c r="BF615" s="46">
        <f t="shared" si="374"/>
        <v>1</v>
      </c>
    </row>
    <row r="616" spans="22:58" x14ac:dyDescent="0.3">
      <c r="V616" s="29">
        <v>7.1200000000000898</v>
      </c>
      <c r="W616" s="38">
        <f t="shared" si="344"/>
        <v>131825673.85566828</v>
      </c>
      <c r="X616" s="30">
        <f t="shared" si="378"/>
        <v>2.6066753699001226</v>
      </c>
      <c r="Y616" s="31">
        <f t="shared" si="345"/>
        <v>-97.26557996796835</v>
      </c>
      <c r="Z616" s="31">
        <f t="shared" si="346"/>
        <v>-89.999215047035435</v>
      </c>
      <c r="AA616" s="31">
        <f t="shared" si="347"/>
        <v>62.959953149709598</v>
      </c>
      <c r="AB616" s="31">
        <f t="shared" si="348"/>
        <v>-89.959250244102577</v>
      </c>
      <c r="AC616" s="31">
        <f t="shared" si="349"/>
        <v>51.805583182660861</v>
      </c>
      <c r="AD616" s="31">
        <f t="shared" si="350"/>
        <v>89.852821642850017</v>
      </c>
      <c r="AE616" s="31">
        <f t="shared" si="351"/>
        <v>20.106631734302226</v>
      </c>
      <c r="AF616" s="31">
        <f t="shared" si="352"/>
        <v>-90.10564364828798</v>
      </c>
      <c r="AG616" s="31">
        <f t="shared" si="375"/>
        <v>92.110410468749379</v>
      </c>
      <c r="AH616" s="31">
        <f t="shared" si="353"/>
        <v>-175.99813607469247</v>
      </c>
      <c r="AI616" s="31">
        <f t="shared" si="354"/>
        <v>-89.999999909172828</v>
      </c>
      <c r="AJ616" s="31">
        <f t="shared" si="355"/>
        <v>94.754476079454719</v>
      </c>
      <c r="AK616" s="31">
        <f t="shared" si="356"/>
        <v>89.998951909393938</v>
      </c>
      <c r="AL616" s="32">
        <f t="shared" si="357"/>
        <v>-64.384198863019478</v>
      </c>
      <c r="AM616" s="31">
        <f t="shared" si="358"/>
        <v>-89.965413014197281</v>
      </c>
      <c r="AN616" s="31">
        <f t="shared" si="359"/>
        <v>-53.517448389507848</v>
      </c>
      <c r="AO616" s="31">
        <f t="shared" si="360"/>
        <v>-89.966461013976172</v>
      </c>
      <c r="AP616" s="30">
        <f t="shared" si="376"/>
        <v>23.609121289162623</v>
      </c>
      <c r="AQ616" s="30">
        <f t="shared" si="377"/>
        <v>-27.95880017344075</v>
      </c>
      <c r="AR616" s="31">
        <f t="shared" si="361"/>
        <v>-37.760495539483749</v>
      </c>
      <c r="AS616" s="33">
        <f t="shared" si="362"/>
        <v>-180.07210466226417</v>
      </c>
      <c r="AT616" s="31">
        <f t="shared" si="363"/>
        <v>7.5541740894383928E-4</v>
      </c>
      <c r="AU616" s="31">
        <f t="shared" si="364"/>
        <v>0.75564476185710627</v>
      </c>
      <c r="AV616" s="32">
        <f t="shared" si="365"/>
        <v>-1.2087728102108812E-6</v>
      </c>
      <c r="AW616" s="31">
        <f t="shared" si="366"/>
        <v>-3.0227540245294483E-2</v>
      </c>
      <c r="AX616" s="34">
        <f t="shared" si="367"/>
        <v>7.5420863613362844E-4</v>
      </c>
      <c r="AY616" s="35">
        <f t="shared" si="368"/>
        <v>0.72541722161181177</v>
      </c>
      <c r="AZ616" s="10">
        <f t="shared" si="369"/>
        <v>-37.759741330847618</v>
      </c>
      <c r="BA616" s="10">
        <f t="shared" si="370"/>
        <v>-179.34668744065235</v>
      </c>
      <c r="BB616" s="10">
        <f t="shared" si="371"/>
        <v>0.65331255934765409</v>
      </c>
      <c r="BC616" s="37"/>
      <c r="BD616" s="46">
        <f t="shared" si="372"/>
        <v>-38</v>
      </c>
      <c r="BE616" s="46">
        <f t="shared" si="373"/>
        <v>-179</v>
      </c>
      <c r="BF616" s="46">
        <f t="shared" si="374"/>
        <v>1</v>
      </c>
    </row>
    <row r="617" spans="22:58" x14ac:dyDescent="0.3">
      <c r="V617" s="29">
        <v>7.1300000000000896</v>
      </c>
      <c r="W617" s="38">
        <f t="shared" ref="W617:W680" si="379">10*10^V617</f>
        <v>134896288.25919357</v>
      </c>
      <c r="X617" s="30">
        <f t="shared" si="378"/>
        <v>2.6066753699001226</v>
      </c>
      <c r="Y617" s="31">
        <f t="shared" ref="Y617:Y680" si="380">20*LOG(1/SQRT((W617/fp)^2+1))</f>
        <v>-97.46557996793166</v>
      </c>
      <c r="Z617" s="31">
        <f t="shared" ref="Z617:Z680" si="381">-180/PI()*ATAN(W617/fp)</f>
        <v>-89.999232914746315</v>
      </c>
      <c r="AA617" s="31">
        <f t="shared" ref="AA617:AA680" si="382">20*LOG(SQRT((W617/fzRHP)^2+1))</f>
        <v>63.159953050837657</v>
      </c>
      <c r="AB617" s="31">
        <f t="shared" ref="AB617:AB680" si="383">-180/PI()*ATAN(W617/fzRHP)</f>
        <v>-89.960177821489978</v>
      </c>
      <c r="AC617" s="31">
        <f t="shared" ref="AC617:AC680" si="384">20*LOG(SQRT((W617/fzESR)^2+1))</f>
        <v>52.005581892897254</v>
      </c>
      <c r="AD617" s="31">
        <f t="shared" ref="AD617:AD680" si="385">180/PI()*ATAN(W617/fzESR)</f>
        <v>89.8561718170359</v>
      </c>
      <c r="AE617" s="31">
        <f t="shared" ref="AE617:AE680" si="386">X617+Y617+AA617+AC617</f>
        <v>20.306630345703368</v>
      </c>
      <c r="AF617" s="31">
        <f t="shared" ref="AF617:AF680" si="387">Z617+AB617+AD617</f>
        <v>-90.103238919200393</v>
      </c>
      <c r="AG617" s="31">
        <f t="shared" si="375"/>
        <v>92.110410468749379</v>
      </c>
      <c r="AH617" s="31">
        <f t="shared" ref="AH617:AH680" si="388">20*LOG(1/SQRT((W617/fp_comp1)^2+1))</f>
        <v>-176.19813607469246</v>
      </c>
      <c r="AI617" s="31">
        <f t="shared" ref="AI617:AI680" si="389">-180/PI()*ATAN(W617/fp_comp1)</f>
        <v>-89.999999911240295</v>
      </c>
      <c r="AJ617" s="31">
        <f t="shared" ref="AJ617:AJ680" si="390">20*LOG(SQRT((W617/fz_comp)^2+1))</f>
        <v>94.954476079389309</v>
      </c>
      <c r="AK617" s="31">
        <f t="shared" ref="AK617:AK680" si="391">180/PI()*ATAN(W617/fz_comp)</f>
        <v>89.998975766848829</v>
      </c>
      <c r="AL617" s="32">
        <f t="shared" ref="AL617:AL680" si="392">20*LOG(1/SQRT((W617/fp_comp2)^2+1))</f>
        <v>-64.584198791791863</v>
      </c>
      <c r="AM617" s="31">
        <f t="shared" ref="AM617:AM680" si="393">-180/PI()*ATAN(W617/fp_comp2)</f>
        <v>-89.966200309928126</v>
      </c>
      <c r="AN617" s="31">
        <f t="shared" ref="AN617:AN680" si="394">AG617+AH617+AJ617+AL617</f>
        <v>-53.717448318345632</v>
      </c>
      <c r="AO617" s="31">
        <f t="shared" ref="AO617:AO680" si="395">AI617+AK617+AM617</f>
        <v>-89.967224454319592</v>
      </c>
      <c r="AP617" s="30">
        <f t="shared" si="376"/>
        <v>23.609121289162623</v>
      </c>
      <c r="AQ617" s="30">
        <f t="shared" si="377"/>
        <v>-27.95880017344075</v>
      </c>
      <c r="AR617" s="31">
        <f t="shared" ref="AR617:AR680" si="396">AE617+AN617+AP617+AQ617</f>
        <v>-37.76049685692039</v>
      </c>
      <c r="AS617" s="33">
        <f t="shared" ref="AS617:AS680" si="397">AF617+AO617</f>
        <v>-180.07046337352</v>
      </c>
      <c r="AT617" s="31">
        <f t="shared" ref="AT617:AT680" si="398">20*LOG(SQRT((W617/fz_ff)^2+1))</f>
        <v>7.9101589257645996E-4</v>
      </c>
      <c r="AU617" s="31">
        <f t="shared" ref="AU617:AU680" si="399">180/PI()*ATAN(W617/fz_ff)</f>
        <v>0.77324387668666705</v>
      </c>
      <c r="AV617" s="32">
        <f t="shared" ref="AV617:AV680" si="400">20*LOG(1/SQRT((W617/fp_ff)^2+1))</f>
        <v>-1.2657405106642941E-6</v>
      </c>
      <c r="AW617" s="31">
        <f t="shared" ref="AW617:AW680" si="401">-180/PI()*ATAN(W617/fp_ff)</f>
        <v>-3.0931629971647844E-2</v>
      </c>
      <c r="AX617" s="34">
        <f t="shared" ref="AX617:AX680" si="402">AT617+AV617</f>
        <v>7.897501520657957E-4</v>
      </c>
      <c r="AY617" s="35">
        <f t="shared" ref="AY617:AY680" si="403">AU617+AW617</f>
        <v>0.74231224671501916</v>
      </c>
      <c r="AZ617" s="10">
        <f t="shared" ref="AZ617:AZ680" si="404">AR617+AX617</f>
        <v>-37.759707106768325</v>
      </c>
      <c r="BA617" s="10">
        <f t="shared" ref="BA617:BA680" si="405">AS617+AY617</f>
        <v>-179.32815112680498</v>
      </c>
      <c r="BB617" s="10">
        <f t="shared" ref="BB617:BB680" si="406">BA617+180</f>
        <v>0.6718488731950174</v>
      </c>
      <c r="BC617" s="37"/>
      <c r="BD617" s="46">
        <f t="shared" ref="BD617:BD680" si="407">ROUND(AZ617,0)</f>
        <v>-38</v>
      </c>
      <c r="BE617" s="46">
        <f t="shared" ref="BE617:BE680" si="408">ROUND(BA617,0)</f>
        <v>-179</v>
      </c>
      <c r="BF617" s="46">
        <f t="shared" ref="BF617:BF680" si="409">ROUND(BB617,0)</f>
        <v>1</v>
      </c>
    </row>
    <row r="618" spans="22:58" x14ac:dyDescent="0.3">
      <c r="V618" s="29">
        <v>7.1400000000000903</v>
      </c>
      <c r="W618" s="36">
        <f t="shared" si="379"/>
        <v>138038426.46031731</v>
      </c>
      <c r="X618" s="30">
        <f t="shared" si="378"/>
        <v>2.6066753699001226</v>
      </c>
      <c r="Y618" s="31">
        <f t="shared" si="380"/>
        <v>-97.665579967896633</v>
      </c>
      <c r="Z618" s="31">
        <f t="shared" si="381"/>
        <v>-89.999250375738455</v>
      </c>
      <c r="AA618" s="31">
        <f t="shared" si="382"/>
        <v>63.359952956415675</v>
      </c>
      <c r="AB618" s="31">
        <f t="shared" si="383"/>
        <v>-89.961084284658426</v>
      </c>
      <c r="AC618" s="31">
        <f t="shared" si="384"/>
        <v>52.205580661182218</v>
      </c>
      <c r="AD618" s="31">
        <f t="shared" si="385"/>
        <v>89.85944573289737</v>
      </c>
      <c r="AE618" s="31">
        <f t="shared" si="386"/>
        <v>20.506629019601377</v>
      </c>
      <c r="AF618" s="31">
        <f t="shared" si="387"/>
        <v>-90.100888927499511</v>
      </c>
      <c r="AG618" s="31">
        <f t="shared" si="375"/>
        <v>92.110410468749379</v>
      </c>
      <c r="AH618" s="31">
        <f t="shared" si="388"/>
        <v>-176.39813607469247</v>
      </c>
      <c r="AI618" s="31">
        <f t="shared" si="389"/>
        <v>-89.999999913260709</v>
      </c>
      <c r="AJ618" s="31">
        <f t="shared" si="390"/>
        <v>95.154476079326855</v>
      </c>
      <c r="AK618" s="31">
        <f t="shared" si="391"/>
        <v>89.99899908124172</v>
      </c>
      <c r="AL618" s="32">
        <f t="shared" si="392"/>
        <v>-64.78419872376999</v>
      </c>
      <c r="AM618" s="31">
        <f t="shared" si="393"/>
        <v>-89.966969684632545</v>
      </c>
      <c r="AN618" s="31">
        <f t="shared" si="394"/>
        <v>-53.917448250386229</v>
      </c>
      <c r="AO618" s="31">
        <f t="shared" si="395"/>
        <v>-89.967970516651533</v>
      </c>
      <c r="AP618" s="30">
        <f t="shared" si="376"/>
        <v>23.609121289162623</v>
      </c>
      <c r="AQ618" s="30">
        <f t="shared" si="377"/>
        <v>-27.95880017344075</v>
      </c>
      <c r="AR618" s="31">
        <f t="shared" si="396"/>
        <v>-37.76049811506298</v>
      </c>
      <c r="AS618" s="33">
        <f t="shared" si="397"/>
        <v>-180.06885944415103</v>
      </c>
      <c r="AT618" s="31">
        <f t="shared" si="398"/>
        <v>8.2829176831034112E-4</v>
      </c>
      <c r="AU618" s="31">
        <f t="shared" si="399"/>
        <v>0.79125277648066694</v>
      </c>
      <c r="AV618" s="32">
        <f t="shared" si="400"/>
        <v>-1.3253930133581264E-6</v>
      </c>
      <c r="AW618" s="31">
        <f t="shared" si="401"/>
        <v>-3.1652120044889376E-2</v>
      </c>
      <c r="AX618" s="34">
        <f t="shared" si="402"/>
        <v>8.2696637529698299E-4</v>
      </c>
      <c r="AY618" s="35">
        <f t="shared" si="403"/>
        <v>0.75960065643577757</v>
      </c>
      <c r="AZ618" s="10">
        <f t="shared" si="404"/>
        <v>-37.75967114868768</v>
      </c>
      <c r="BA618" s="10">
        <f t="shared" si="405"/>
        <v>-179.30925878771527</v>
      </c>
      <c r="BB618" s="10">
        <f t="shared" si="406"/>
        <v>0.69074121228473473</v>
      </c>
      <c r="BC618" s="48"/>
      <c r="BD618" s="46">
        <f t="shared" si="407"/>
        <v>-38</v>
      </c>
      <c r="BE618" s="46">
        <f t="shared" si="408"/>
        <v>-179</v>
      </c>
      <c r="BF618" s="46">
        <f t="shared" si="409"/>
        <v>1</v>
      </c>
    </row>
    <row r="619" spans="22:58" x14ac:dyDescent="0.3">
      <c r="V619" s="29">
        <v>7.1500000000000901</v>
      </c>
      <c r="W619" s="38">
        <f t="shared" si="379"/>
        <v>141253754.46230492</v>
      </c>
      <c r="X619" s="30">
        <f t="shared" si="378"/>
        <v>2.6066753699001226</v>
      </c>
      <c r="Y619" s="31">
        <f t="shared" si="380"/>
        <v>-97.865579967863155</v>
      </c>
      <c r="Z619" s="31">
        <f t="shared" si="381"/>
        <v>-89.999267439269886</v>
      </c>
      <c r="AA619" s="31">
        <f t="shared" si="382"/>
        <v>63.559952866243393</v>
      </c>
      <c r="AB619" s="31">
        <f t="shared" si="383"/>
        <v>-89.961970114224897</v>
      </c>
      <c r="AC619" s="31">
        <f t="shared" si="384"/>
        <v>52.405579484903157</v>
      </c>
      <c r="AD619" s="31">
        <f t="shared" si="385"/>
        <v>89.862645126222361</v>
      </c>
      <c r="AE619" s="31">
        <f t="shared" si="386"/>
        <v>20.706627753183511</v>
      </c>
      <c r="AF619" s="31">
        <f t="shared" si="387"/>
        <v>-90.098592427272422</v>
      </c>
      <c r="AG619" s="31">
        <f t="shared" si="375"/>
        <v>92.110410468749379</v>
      </c>
      <c r="AH619" s="31">
        <f t="shared" si="388"/>
        <v>-176.59813607469246</v>
      </c>
      <c r="AI619" s="31">
        <f t="shared" si="389"/>
        <v>-89.999999915235151</v>
      </c>
      <c r="AJ619" s="31">
        <f t="shared" si="390"/>
        <v>95.354476079267201</v>
      </c>
      <c r="AK619" s="31">
        <f t="shared" si="391"/>
        <v>89.999021864934264</v>
      </c>
      <c r="AL619" s="32">
        <f t="shared" si="392"/>
        <v>-64.984198658809618</v>
      </c>
      <c r="AM619" s="31">
        <f t="shared" si="393"/>
        <v>-89.967721546242089</v>
      </c>
      <c r="AN619" s="31">
        <f t="shared" si="394"/>
        <v>-54.1174481854855</v>
      </c>
      <c r="AO619" s="31">
        <f t="shared" si="395"/>
        <v>-89.968699596542976</v>
      </c>
      <c r="AP619" s="30">
        <f t="shared" si="376"/>
        <v>23.609121289162623</v>
      </c>
      <c r="AQ619" s="30">
        <f t="shared" si="377"/>
        <v>-27.95880017344075</v>
      </c>
      <c r="AR619" s="31">
        <f t="shared" si="396"/>
        <v>-37.760499316580116</v>
      </c>
      <c r="AS619" s="33">
        <f t="shared" si="397"/>
        <v>-180.06729202381541</v>
      </c>
      <c r="AT619" s="31">
        <f t="shared" si="398"/>
        <v>8.6732405903380187E-4</v>
      </c>
      <c r="AU619" s="31">
        <f t="shared" si="399"/>
        <v>0.80968099555466122</v>
      </c>
      <c r="AV619" s="32">
        <f t="shared" si="400"/>
        <v>-1.3878568525964347E-6</v>
      </c>
      <c r="AW619" s="31">
        <f t="shared" si="401"/>
        <v>-3.2389392477480766E-2</v>
      </c>
      <c r="AX619" s="34">
        <f t="shared" si="402"/>
        <v>8.6593620218120546E-4</v>
      </c>
      <c r="AY619" s="35">
        <f t="shared" si="403"/>
        <v>0.77729160307718048</v>
      </c>
      <c r="AZ619" s="10">
        <f t="shared" si="404"/>
        <v>-37.759633380377934</v>
      </c>
      <c r="BA619" s="10">
        <f t="shared" si="405"/>
        <v>-179.29000042073824</v>
      </c>
      <c r="BB619" s="10">
        <f t="shared" si="406"/>
        <v>0.70999957926176194</v>
      </c>
      <c r="BC619" s="37"/>
      <c r="BD619" s="46">
        <f t="shared" si="407"/>
        <v>-38</v>
      </c>
      <c r="BE619" s="46">
        <f t="shared" si="408"/>
        <v>-179</v>
      </c>
      <c r="BF619" s="46">
        <f t="shared" si="409"/>
        <v>1</v>
      </c>
    </row>
    <row r="620" spans="22:58" x14ac:dyDescent="0.3">
      <c r="V620" s="29">
        <v>7.1600000000000898</v>
      </c>
      <c r="W620" s="38">
        <f t="shared" si="379"/>
        <v>144543977.07462293</v>
      </c>
      <c r="X620" s="30">
        <f t="shared" si="378"/>
        <v>2.6066753699001226</v>
      </c>
      <c r="Y620" s="31">
        <f t="shared" si="380"/>
        <v>-98.065579967831212</v>
      </c>
      <c r="Z620" s="31">
        <f t="shared" si="381"/>
        <v>-89.999284114387919</v>
      </c>
      <c r="AA620" s="31">
        <f t="shared" si="382"/>
        <v>63.759952780129524</v>
      </c>
      <c r="AB620" s="31">
        <f t="shared" si="383"/>
        <v>-89.962835779866239</v>
      </c>
      <c r="AC620" s="31">
        <f t="shared" si="384"/>
        <v>52.605578361565087</v>
      </c>
      <c r="AD620" s="31">
        <f t="shared" si="385"/>
        <v>89.86577169329172</v>
      </c>
      <c r="AE620" s="31">
        <f t="shared" si="386"/>
        <v>20.906626543763515</v>
      </c>
      <c r="AF620" s="31">
        <f t="shared" si="387"/>
        <v>-90.096348200962439</v>
      </c>
      <c r="AG620" s="31">
        <f t="shared" si="375"/>
        <v>92.110410468749379</v>
      </c>
      <c r="AH620" s="31">
        <f t="shared" si="388"/>
        <v>-176.79813607469245</v>
      </c>
      <c r="AI620" s="31">
        <f t="shared" si="389"/>
        <v>-89.999999917164629</v>
      </c>
      <c r="AJ620" s="31">
        <f t="shared" si="390"/>
        <v>95.554476079210232</v>
      </c>
      <c r="AK620" s="31">
        <f t="shared" si="391"/>
        <v>89.999044130006638</v>
      </c>
      <c r="AL620" s="32">
        <f t="shared" si="392"/>
        <v>-65.184198596772944</v>
      </c>
      <c r="AM620" s="31">
        <f t="shared" si="393"/>
        <v>-89.968456293402667</v>
      </c>
      <c r="AN620" s="31">
        <f t="shared" si="394"/>
        <v>-54.317448123505784</v>
      </c>
      <c r="AO620" s="31">
        <f t="shared" si="395"/>
        <v>-89.969412080560659</v>
      </c>
      <c r="AP620" s="30">
        <f t="shared" si="376"/>
        <v>23.609121289162623</v>
      </c>
      <c r="AQ620" s="30">
        <f t="shared" si="377"/>
        <v>-27.95880017344075</v>
      </c>
      <c r="AR620" s="31">
        <f t="shared" si="396"/>
        <v>-37.760500464020396</v>
      </c>
      <c r="AS620" s="33">
        <f t="shared" si="397"/>
        <v>-180.0657602815231</v>
      </c>
      <c r="AT620" s="31">
        <f t="shared" si="398"/>
        <v>9.0819550895605784E-4</v>
      </c>
      <c r="AU620" s="31">
        <f t="shared" si="399"/>
        <v>0.82853828953469832</v>
      </c>
      <c r="AV620" s="32">
        <f t="shared" si="400"/>
        <v>-1.4532645183769953E-6</v>
      </c>
      <c r="AW620" s="31">
        <f t="shared" si="401"/>
        <v>-3.3143838180047541E-2</v>
      </c>
      <c r="AX620" s="34">
        <f t="shared" si="402"/>
        <v>9.067422444376808E-4</v>
      </c>
      <c r="AY620" s="35">
        <f t="shared" si="403"/>
        <v>0.79539445135465081</v>
      </c>
      <c r="AZ620" s="10">
        <f t="shared" si="404"/>
        <v>-37.759593721775957</v>
      </c>
      <c r="BA620" s="10">
        <f t="shared" si="405"/>
        <v>-179.27036583016846</v>
      </c>
      <c r="BB620" s="10">
        <f t="shared" si="406"/>
        <v>0.72963416983154161</v>
      </c>
      <c r="BC620" s="37"/>
      <c r="BD620" s="46">
        <f t="shared" si="407"/>
        <v>-38</v>
      </c>
      <c r="BE620" s="46">
        <f t="shared" si="408"/>
        <v>-179</v>
      </c>
      <c r="BF620" s="46">
        <f t="shared" si="409"/>
        <v>1</v>
      </c>
    </row>
    <row r="621" spans="22:58" x14ac:dyDescent="0.3">
      <c r="V621" s="29">
        <v>7.1700000000000896</v>
      </c>
      <c r="W621" s="36">
        <f t="shared" si="379"/>
        <v>147910838.81685162</v>
      </c>
      <c r="X621" s="30">
        <f t="shared" si="378"/>
        <v>2.6066753699001226</v>
      </c>
      <c r="Y621" s="31">
        <f t="shared" si="380"/>
        <v>-98.26557996780069</v>
      </c>
      <c r="Z621" s="31">
        <f t="shared" si="381"/>
        <v>-89.999300409933923</v>
      </c>
      <c r="AA621" s="31">
        <f t="shared" si="382"/>
        <v>63.959952697891424</v>
      </c>
      <c r="AB621" s="31">
        <f t="shared" si="383"/>
        <v>-89.963681740568248</v>
      </c>
      <c r="AC621" s="31">
        <f t="shared" si="384"/>
        <v>52.80557728878528</v>
      </c>
      <c r="AD621" s="31">
        <f t="shared" si="385"/>
        <v>89.868827091778144</v>
      </c>
      <c r="AE621" s="31">
        <f t="shared" si="386"/>
        <v>21.106625388776131</v>
      </c>
      <c r="AF621" s="31">
        <f t="shared" si="387"/>
        <v>-90.094155058724027</v>
      </c>
      <c r="AG621" s="31">
        <f t="shared" si="375"/>
        <v>92.110410468749379</v>
      </c>
      <c r="AH621" s="31">
        <f t="shared" si="388"/>
        <v>-176.9981360746925</v>
      </c>
      <c r="AI621" s="31">
        <f t="shared" si="389"/>
        <v>-89.999999919050182</v>
      </c>
      <c r="AJ621" s="31">
        <f t="shared" si="390"/>
        <v>95.754476079155836</v>
      </c>
      <c r="AK621" s="31">
        <f t="shared" si="391"/>
        <v>89.999065888264084</v>
      </c>
      <c r="AL621" s="32">
        <f t="shared" si="392"/>
        <v>-65.384198537528377</v>
      </c>
      <c r="AM621" s="31">
        <f t="shared" si="393"/>
        <v>-89.969174315686004</v>
      </c>
      <c r="AN621" s="31">
        <f t="shared" si="394"/>
        <v>-54.517448064315658</v>
      </c>
      <c r="AO621" s="31">
        <f t="shared" si="395"/>
        <v>-89.970108346472102</v>
      </c>
      <c r="AP621" s="30">
        <f t="shared" si="376"/>
        <v>23.609121289162623</v>
      </c>
      <c r="AQ621" s="30">
        <f t="shared" si="377"/>
        <v>-27.95880017344075</v>
      </c>
      <c r="AR621" s="31">
        <f t="shared" si="396"/>
        <v>-37.760501559817655</v>
      </c>
      <c r="AS621" s="33">
        <f t="shared" si="397"/>
        <v>-180.06426340519613</v>
      </c>
      <c r="AT621" s="31">
        <f t="shared" si="398"/>
        <v>9.5099275871516459E-4</v>
      </c>
      <c r="AU621" s="31">
        <f t="shared" si="399"/>
        <v>0.84783464045711476</v>
      </c>
      <c r="AV621" s="32">
        <f t="shared" si="400"/>
        <v>-1.521754754369196E-6</v>
      </c>
      <c r="AW621" s="31">
        <f t="shared" si="401"/>
        <v>-3.3915857168640394E-2</v>
      </c>
      <c r="AX621" s="34">
        <f t="shared" si="402"/>
        <v>9.4947100396079536E-4</v>
      </c>
      <c r="AY621" s="35">
        <f t="shared" si="403"/>
        <v>0.81391878328847433</v>
      </c>
      <c r="AZ621" s="10">
        <f t="shared" si="404"/>
        <v>-37.759552088813692</v>
      </c>
      <c r="BA621" s="10">
        <f t="shared" si="405"/>
        <v>-179.25034462190766</v>
      </c>
      <c r="BB621" s="10">
        <f t="shared" si="406"/>
        <v>0.74965537809234206</v>
      </c>
      <c r="BC621" s="48"/>
      <c r="BD621" s="46">
        <f t="shared" si="407"/>
        <v>-38</v>
      </c>
      <c r="BE621" s="46">
        <f t="shared" si="408"/>
        <v>-179</v>
      </c>
      <c r="BF621" s="46">
        <f t="shared" si="409"/>
        <v>1</v>
      </c>
    </row>
    <row r="622" spans="22:58" x14ac:dyDescent="0.3">
      <c r="V622" s="29">
        <v>7.1800000000000903</v>
      </c>
      <c r="W622" s="38">
        <f t="shared" si="379"/>
        <v>151356124.84365237</v>
      </c>
      <c r="X622" s="30">
        <f t="shared" si="378"/>
        <v>2.6066753699001226</v>
      </c>
      <c r="Y622" s="31">
        <f t="shared" si="380"/>
        <v>-98.465579967771561</v>
      </c>
      <c r="Z622" s="31">
        <f t="shared" si="381"/>
        <v>-89.999316334548013</v>
      </c>
      <c r="AA622" s="31">
        <f t="shared" si="382"/>
        <v>64.159952619354627</v>
      </c>
      <c r="AB622" s="31">
        <f t="shared" si="383"/>
        <v>-89.964508444869026</v>
      </c>
      <c r="AC622" s="31">
        <f t="shared" si="384"/>
        <v>53.005576264288273</v>
      </c>
      <c r="AD622" s="31">
        <f t="shared" si="385"/>
        <v>89.871812941624839</v>
      </c>
      <c r="AE622" s="31">
        <f t="shared" si="386"/>
        <v>21.306624285771456</v>
      </c>
      <c r="AF622" s="31">
        <f t="shared" si="387"/>
        <v>-90.092011837792214</v>
      </c>
      <c r="AG622" s="31">
        <f t="shared" si="375"/>
        <v>92.110410468749379</v>
      </c>
      <c r="AH622" s="31">
        <f t="shared" si="388"/>
        <v>-177.19813607469248</v>
      </c>
      <c r="AI622" s="31">
        <f t="shared" si="389"/>
        <v>-89.999999920892833</v>
      </c>
      <c r="AJ622" s="31">
        <f t="shared" si="390"/>
        <v>95.95447607910387</v>
      </c>
      <c r="AK622" s="31">
        <f t="shared" si="391"/>
        <v>89.999087151243131</v>
      </c>
      <c r="AL622" s="32">
        <f t="shared" si="392"/>
        <v>-65.584198480950249</v>
      </c>
      <c r="AM622" s="31">
        <f t="shared" si="393"/>
        <v>-89.969875993796123</v>
      </c>
      <c r="AN622" s="31">
        <f t="shared" si="394"/>
        <v>-54.717448007789486</v>
      </c>
      <c r="AO622" s="31">
        <f t="shared" si="395"/>
        <v>-89.970788763445825</v>
      </c>
      <c r="AP622" s="30">
        <f t="shared" si="376"/>
        <v>23.609121289162623</v>
      </c>
      <c r="AQ622" s="30">
        <f t="shared" si="377"/>
        <v>-27.95880017344075</v>
      </c>
      <c r="AR622" s="31">
        <f t="shared" si="396"/>
        <v>-37.760502606296157</v>
      </c>
      <c r="AS622" s="33">
        <f t="shared" si="397"/>
        <v>-180.06280060123805</v>
      </c>
      <c r="AT622" s="31">
        <f t="shared" si="398"/>
        <v>9.9580652869487294E-4</v>
      </c>
      <c r="AU622" s="31">
        <f t="shared" si="399"/>
        <v>0.86758026198317673</v>
      </c>
      <c r="AV622" s="32">
        <f t="shared" si="400"/>
        <v>-1.5934728337124615E-6</v>
      </c>
      <c r="AW622" s="31">
        <f t="shared" si="401"/>
        <v>-3.4705858776823986E-2</v>
      </c>
      <c r="AX622" s="34">
        <f t="shared" si="402"/>
        <v>9.942130558611604E-4</v>
      </c>
      <c r="AY622" s="35">
        <f t="shared" si="403"/>
        <v>0.83287440320635275</v>
      </c>
      <c r="AZ622" s="10">
        <f t="shared" si="404"/>
        <v>-37.759508393240296</v>
      </c>
      <c r="BA622" s="10">
        <f t="shared" si="405"/>
        <v>-179.22992619803171</v>
      </c>
      <c r="BB622" s="10">
        <f t="shared" si="406"/>
        <v>0.77007380196829445</v>
      </c>
      <c r="BC622" s="37"/>
      <c r="BD622" s="46">
        <f t="shared" si="407"/>
        <v>-38</v>
      </c>
      <c r="BE622" s="46">
        <f t="shared" si="408"/>
        <v>-179</v>
      </c>
      <c r="BF622" s="46">
        <f t="shared" si="409"/>
        <v>1</v>
      </c>
    </row>
    <row r="623" spans="22:58" x14ac:dyDescent="0.3">
      <c r="V623" s="29">
        <v>7.1900000000000901</v>
      </c>
      <c r="W623" s="38">
        <f t="shared" si="379"/>
        <v>154881661.89128041</v>
      </c>
      <c r="X623" s="30">
        <f t="shared" si="378"/>
        <v>2.6066753699001226</v>
      </c>
      <c r="Y623" s="31">
        <f t="shared" si="380"/>
        <v>-98.665579967743724</v>
      </c>
      <c r="Z623" s="31">
        <f t="shared" si="381"/>
        <v>-89.999331896673638</v>
      </c>
      <c r="AA623" s="31">
        <f t="shared" si="382"/>
        <v>64.359952544352581</v>
      </c>
      <c r="AB623" s="31">
        <f t="shared" si="383"/>
        <v>-89.965316331096744</v>
      </c>
      <c r="AC623" s="31">
        <f t="shared" si="384"/>
        <v>53.205575285900998</v>
      </c>
      <c r="AD623" s="31">
        <f t="shared" si="385"/>
        <v>89.874730825903995</v>
      </c>
      <c r="AE623" s="31">
        <f t="shared" si="386"/>
        <v>21.506623232409972</v>
      </c>
      <c r="AF623" s="31">
        <f t="shared" si="387"/>
        <v>-90.089917401866401</v>
      </c>
      <c r="AG623" s="31">
        <f t="shared" si="375"/>
        <v>92.110410468749379</v>
      </c>
      <c r="AH623" s="31">
        <f t="shared" si="388"/>
        <v>-177.39813607469247</v>
      </c>
      <c r="AI623" s="31">
        <f t="shared" si="389"/>
        <v>-89.999999922693533</v>
      </c>
      <c r="AJ623" s="31">
        <f t="shared" si="390"/>
        <v>96.154476079054263</v>
      </c>
      <c r="AK623" s="31">
        <f t="shared" si="391"/>
        <v>89.999107930217676</v>
      </c>
      <c r="AL623" s="32">
        <f t="shared" si="392"/>
        <v>-65.784198426918564</v>
      </c>
      <c r="AM623" s="31">
        <f t="shared" si="393"/>
        <v>-89.970561699771181</v>
      </c>
      <c r="AN623" s="31">
        <f t="shared" si="394"/>
        <v>-54.917447953807397</v>
      </c>
      <c r="AO623" s="31">
        <f t="shared" si="395"/>
        <v>-89.971453692247039</v>
      </c>
      <c r="AP623" s="30">
        <f t="shared" si="376"/>
        <v>23.609121289162623</v>
      </c>
      <c r="AQ623" s="30">
        <f t="shared" si="377"/>
        <v>-27.95880017344075</v>
      </c>
      <c r="AR623" s="31">
        <f t="shared" si="396"/>
        <v>-37.760503605675552</v>
      </c>
      <c r="AS623" s="33">
        <f t="shared" si="397"/>
        <v>-180.06137109411344</v>
      </c>
      <c r="AT623" s="31">
        <f t="shared" si="398"/>
        <v>1.0427318109644354E-3</v>
      </c>
      <c r="AU623" s="31">
        <f t="shared" si="399"/>
        <v>0.88778560473096468</v>
      </c>
      <c r="AV623" s="32">
        <f t="shared" si="400"/>
        <v>-1.668570880138145E-6</v>
      </c>
      <c r="AW623" s="31">
        <f t="shared" si="401"/>
        <v>-3.5514261872705691E-2</v>
      </c>
      <c r="AX623" s="34">
        <f t="shared" si="402"/>
        <v>1.0410632400842973E-3</v>
      </c>
      <c r="AY623" s="35">
        <f t="shared" si="403"/>
        <v>0.85227134285825901</v>
      </c>
      <c r="AZ623" s="10">
        <f t="shared" si="404"/>
        <v>-37.759462542435465</v>
      </c>
      <c r="BA623" s="10">
        <f t="shared" si="405"/>
        <v>-179.2090997512552</v>
      </c>
      <c r="BB623" s="10">
        <f t="shared" si="406"/>
        <v>0.79090024874480491</v>
      </c>
      <c r="BC623" s="37"/>
      <c r="BD623" s="46">
        <f t="shared" si="407"/>
        <v>-38</v>
      </c>
      <c r="BE623" s="46">
        <f t="shared" si="408"/>
        <v>-179</v>
      </c>
      <c r="BF623" s="46">
        <f t="shared" si="409"/>
        <v>1</v>
      </c>
    </row>
    <row r="624" spans="22:58" x14ac:dyDescent="0.3">
      <c r="V624" s="29">
        <v>7.2000000000000899</v>
      </c>
      <c r="W624" s="36">
        <f t="shared" si="379"/>
        <v>158489319.24614435</v>
      </c>
      <c r="X624" s="30">
        <f t="shared" si="378"/>
        <v>2.6066753699001226</v>
      </c>
      <c r="Y624" s="31">
        <f t="shared" si="380"/>
        <v>-98.865579967717139</v>
      </c>
      <c r="Z624" s="31">
        <f t="shared" si="381"/>
        <v>-89.999347104562034</v>
      </c>
      <c r="AA624" s="31">
        <f t="shared" si="382"/>
        <v>64.559952472726195</v>
      </c>
      <c r="AB624" s="31">
        <f t="shared" si="383"/>
        <v>-89.966105827602092</v>
      </c>
      <c r="AC624" s="31">
        <f t="shared" si="384"/>
        <v>53.405574351548204</v>
      </c>
      <c r="AD624" s="31">
        <f t="shared" si="385"/>
        <v>89.877582291655884</v>
      </c>
      <c r="AE624" s="31">
        <f t="shared" si="386"/>
        <v>21.706622226457377</v>
      </c>
      <c r="AF624" s="31">
        <f t="shared" si="387"/>
        <v>-90.087870640508228</v>
      </c>
      <c r="AG624" s="31">
        <f t="shared" si="375"/>
        <v>92.110410468749379</v>
      </c>
      <c r="AH624" s="31">
        <f t="shared" si="388"/>
        <v>-177.59813607469249</v>
      </c>
      <c r="AI624" s="31">
        <f t="shared" si="389"/>
        <v>-89.999999924453249</v>
      </c>
      <c r="AJ624" s="31">
        <f t="shared" si="390"/>
        <v>96.354476079006872</v>
      </c>
      <c r="AK624" s="31">
        <f t="shared" si="391"/>
        <v>89.99912823620501</v>
      </c>
      <c r="AL624" s="32">
        <f t="shared" si="392"/>
        <v>-65.984198375318698</v>
      </c>
      <c r="AM624" s="31">
        <f t="shared" si="393"/>
        <v>-89.971231797180792</v>
      </c>
      <c r="AN624" s="31">
        <f t="shared" si="394"/>
        <v>-55.117447902254938</v>
      </c>
      <c r="AO624" s="31">
        <f t="shared" si="395"/>
        <v>-89.972103485429031</v>
      </c>
      <c r="AP624" s="30">
        <f t="shared" si="376"/>
        <v>23.609121289162623</v>
      </c>
      <c r="AQ624" s="30">
        <f t="shared" si="377"/>
        <v>-27.95880017344075</v>
      </c>
      <c r="AR624" s="31">
        <f t="shared" si="396"/>
        <v>-37.760504560075688</v>
      </c>
      <c r="AS624" s="33">
        <f t="shared" si="397"/>
        <v>-180.05997412593726</v>
      </c>
      <c r="AT624" s="31">
        <f t="shared" si="398"/>
        <v>1.091868070232015E-3</v>
      </c>
      <c r="AU624" s="31">
        <f t="shared" si="399"/>
        <v>0.90846136172692538</v>
      </c>
      <c r="AV624" s="32">
        <f t="shared" si="400"/>
        <v>-1.7472081861985193E-6</v>
      </c>
      <c r="AW624" s="31">
        <f t="shared" si="401"/>
        <v>-3.6341495081019241E-2</v>
      </c>
      <c r="AX624" s="34">
        <f t="shared" si="402"/>
        <v>1.0901208620458164E-3</v>
      </c>
      <c r="AY624" s="35">
        <f t="shared" si="403"/>
        <v>0.87211986664590613</v>
      </c>
      <c r="AZ624" s="10">
        <f t="shared" si="404"/>
        <v>-37.759414439213643</v>
      </c>
      <c r="BA624" s="10">
        <f t="shared" si="405"/>
        <v>-179.18785425929136</v>
      </c>
      <c r="BB624" s="10">
        <f t="shared" si="406"/>
        <v>0.81214574070864387</v>
      </c>
      <c r="BC624" s="48"/>
      <c r="BD624" s="46">
        <f t="shared" si="407"/>
        <v>-38</v>
      </c>
      <c r="BE624" s="46">
        <f t="shared" si="408"/>
        <v>-179</v>
      </c>
      <c r="BF624" s="46">
        <f t="shared" si="409"/>
        <v>1</v>
      </c>
    </row>
    <row r="625" spans="22:58" x14ac:dyDescent="0.3">
      <c r="V625" s="29">
        <v>7.2100000000000897</v>
      </c>
      <c r="W625" s="38">
        <f t="shared" si="379"/>
        <v>162181009.73592675</v>
      </c>
      <c r="X625" s="30">
        <f t="shared" si="378"/>
        <v>2.6066753699001226</v>
      </c>
      <c r="Y625" s="31">
        <f t="shared" si="380"/>
        <v>-99.065579967691747</v>
      </c>
      <c r="Z625" s="31">
        <f t="shared" si="381"/>
        <v>-89.999361966276624</v>
      </c>
      <c r="AA625" s="31">
        <f t="shared" si="382"/>
        <v>64.759952404323514</v>
      </c>
      <c r="AB625" s="31">
        <f t="shared" si="383"/>
        <v>-89.966877352985364</v>
      </c>
      <c r="AC625" s="31">
        <f t="shared" si="384"/>
        <v>53.605573459248021</v>
      </c>
      <c r="AD625" s="31">
        <f t="shared" si="385"/>
        <v>89.880368850708891</v>
      </c>
      <c r="AE625" s="31">
        <f t="shared" si="386"/>
        <v>21.906621265779904</v>
      </c>
      <c r="AF625" s="31">
        <f t="shared" si="387"/>
        <v>-90.085870468553111</v>
      </c>
      <c r="AG625" s="31">
        <f t="shared" si="375"/>
        <v>92.110410468749379</v>
      </c>
      <c r="AH625" s="31">
        <f t="shared" si="388"/>
        <v>-177.79813607469248</v>
      </c>
      <c r="AI625" s="31">
        <f t="shared" si="389"/>
        <v>-89.999999926172904</v>
      </c>
      <c r="AJ625" s="31">
        <f t="shared" si="390"/>
        <v>96.554476078961628</v>
      </c>
      <c r="AK625" s="31">
        <f t="shared" si="391"/>
        <v>89.999148079971647</v>
      </c>
      <c r="AL625" s="32">
        <f t="shared" si="392"/>
        <v>-66.184198326041212</v>
      </c>
      <c r="AM625" s="31">
        <f t="shared" si="393"/>
        <v>-89.971886641318733</v>
      </c>
      <c r="AN625" s="31">
        <f t="shared" si="394"/>
        <v>-55.317447853022685</v>
      </c>
      <c r="AO625" s="31">
        <f t="shared" si="395"/>
        <v>-89.97273848751999</v>
      </c>
      <c r="AP625" s="30">
        <f t="shared" si="376"/>
        <v>23.609121289162623</v>
      </c>
      <c r="AQ625" s="30">
        <f t="shared" si="377"/>
        <v>-27.95880017344075</v>
      </c>
      <c r="AR625" s="31">
        <f t="shared" si="396"/>
        <v>-37.760505471520908</v>
      </c>
      <c r="AS625" s="33">
        <f t="shared" si="397"/>
        <v>-180.0586089560731</v>
      </c>
      <c r="AT625" s="31">
        <f t="shared" si="398"/>
        <v>1.1433194542136524E-3</v>
      </c>
      <c r="AU625" s="31">
        <f t="shared" si="399"/>
        <v>0.92961847397956365</v>
      </c>
      <c r="AV625" s="32">
        <f t="shared" si="400"/>
        <v>-1.8295515546397174E-6</v>
      </c>
      <c r="AW625" s="31">
        <f t="shared" si="401"/>
        <v>-3.7187997010381092E-2</v>
      </c>
      <c r="AX625" s="34">
        <f t="shared" si="402"/>
        <v>1.1414899026590127E-3</v>
      </c>
      <c r="AY625" s="35">
        <f t="shared" si="403"/>
        <v>0.89243047696918254</v>
      </c>
      <c r="AZ625" s="10">
        <f t="shared" si="404"/>
        <v>-37.75936398161825</v>
      </c>
      <c r="BA625" s="10">
        <f t="shared" si="405"/>
        <v>-179.16617847910391</v>
      </c>
      <c r="BB625" s="10">
        <f t="shared" si="406"/>
        <v>0.83382152089609463</v>
      </c>
      <c r="BC625" s="37"/>
      <c r="BD625" s="46">
        <f t="shared" si="407"/>
        <v>-38</v>
      </c>
      <c r="BE625" s="46">
        <f t="shared" si="408"/>
        <v>-179</v>
      </c>
      <c r="BF625" s="46">
        <f t="shared" si="409"/>
        <v>1</v>
      </c>
    </row>
    <row r="626" spans="22:58" x14ac:dyDescent="0.3">
      <c r="V626" s="29">
        <v>7.2200000000000903</v>
      </c>
      <c r="W626" s="38">
        <f t="shared" si="379"/>
        <v>165958690.7437906</v>
      </c>
      <c r="X626" s="30">
        <f t="shared" si="378"/>
        <v>2.6066753699001226</v>
      </c>
      <c r="Y626" s="31">
        <f t="shared" si="380"/>
        <v>-99.26557996766752</v>
      </c>
      <c r="Z626" s="31">
        <f t="shared" si="381"/>
        <v>-89.999376489697298</v>
      </c>
      <c r="AA626" s="31">
        <f t="shared" si="382"/>
        <v>64.959952338999457</v>
      </c>
      <c r="AB626" s="31">
        <f t="shared" si="383"/>
        <v>-89.967631316318432</v>
      </c>
      <c r="AC626" s="31">
        <f t="shared" si="384"/>
        <v>53.805572607107798</v>
      </c>
      <c r="AD626" s="31">
        <f t="shared" si="385"/>
        <v>89.883091980480728</v>
      </c>
      <c r="AE626" s="31">
        <f t="shared" si="386"/>
        <v>22.106620348339852</v>
      </c>
      <c r="AF626" s="31">
        <f t="shared" si="387"/>
        <v>-90.083915825534987</v>
      </c>
      <c r="AG626" s="31">
        <f t="shared" si="375"/>
        <v>92.110410468749379</v>
      </c>
      <c r="AH626" s="31">
        <f t="shared" si="388"/>
        <v>-177.99813607469247</v>
      </c>
      <c r="AI626" s="31">
        <f t="shared" si="389"/>
        <v>-89.999999927853409</v>
      </c>
      <c r="AJ626" s="31">
        <f t="shared" si="390"/>
        <v>96.754476078918415</v>
      </c>
      <c r="AK626" s="31">
        <f t="shared" si="391"/>
        <v>89.999167472039019</v>
      </c>
      <c r="AL626" s="32">
        <f t="shared" si="392"/>
        <v>-66.384198278981586</v>
      </c>
      <c r="AM626" s="31">
        <f t="shared" si="393"/>
        <v>-89.972526579391342</v>
      </c>
      <c r="AN626" s="31">
        <f t="shared" si="394"/>
        <v>-55.51744780600626</v>
      </c>
      <c r="AO626" s="31">
        <f t="shared" si="395"/>
        <v>-89.973359035205732</v>
      </c>
      <c r="AP626" s="30">
        <f t="shared" si="376"/>
        <v>23.609121289162623</v>
      </c>
      <c r="AQ626" s="30">
        <f t="shared" si="377"/>
        <v>-27.95880017344075</v>
      </c>
      <c r="AR626" s="31">
        <f t="shared" si="396"/>
        <v>-37.760506341944534</v>
      </c>
      <c r="AS626" s="33">
        <f t="shared" si="397"/>
        <v>-180.05727486074073</v>
      </c>
      <c r="AT626" s="31">
        <f t="shared" si="398"/>
        <v>1.1971950139081648E-3</v>
      </c>
      <c r="AU626" s="31">
        <f t="shared" si="399"/>
        <v>0.95126813617776396</v>
      </c>
      <c r="AV626" s="32">
        <f t="shared" si="400"/>
        <v>-1.915775642667749E-6</v>
      </c>
      <c r="AW626" s="31">
        <f t="shared" si="401"/>
        <v>-3.805421648583994E-2</v>
      </c>
      <c r="AX626" s="34">
        <f t="shared" si="402"/>
        <v>1.195279238265497E-3</v>
      </c>
      <c r="AY626" s="35">
        <f t="shared" si="403"/>
        <v>0.913213919691924</v>
      </c>
      <c r="AZ626" s="10">
        <f t="shared" si="404"/>
        <v>-37.759311062706267</v>
      </c>
      <c r="BA626" s="10">
        <f t="shared" si="405"/>
        <v>-179.14406094104882</v>
      </c>
      <c r="BB626" s="10">
        <f t="shared" si="406"/>
        <v>0.85593905895117928</v>
      </c>
      <c r="BC626" s="37"/>
      <c r="BD626" s="46">
        <f t="shared" si="407"/>
        <v>-38</v>
      </c>
      <c r="BE626" s="46">
        <f t="shared" si="408"/>
        <v>-179</v>
      </c>
      <c r="BF626" s="46">
        <f t="shared" si="409"/>
        <v>1</v>
      </c>
    </row>
    <row r="627" spans="22:58" x14ac:dyDescent="0.3">
      <c r="V627" s="29">
        <v>7.2300000000000901</v>
      </c>
      <c r="W627" s="36">
        <f t="shared" si="379"/>
        <v>169824365.24620977</v>
      </c>
      <c r="X627" s="30">
        <f t="shared" si="378"/>
        <v>2.6066753699001226</v>
      </c>
      <c r="Y627" s="31">
        <f t="shared" si="380"/>
        <v>-99.465579967644373</v>
      </c>
      <c r="Z627" s="31">
        <f t="shared" si="381"/>
        <v>-89.999390682524549</v>
      </c>
      <c r="AA627" s="31">
        <f t="shared" si="382"/>
        <v>65.159952276615456</v>
      </c>
      <c r="AB627" s="31">
        <f t="shared" si="383"/>
        <v>-89.968368117361578</v>
      </c>
      <c r="AC627" s="31">
        <f t="shared" si="384"/>
        <v>54.005571793320037</v>
      </c>
      <c r="AD627" s="31">
        <f t="shared" si="385"/>
        <v>89.885753124761621</v>
      </c>
      <c r="AE627" s="31">
        <f t="shared" si="386"/>
        <v>22.306619472191237</v>
      </c>
      <c r="AF627" s="31">
        <f t="shared" si="387"/>
        <v>-90.082005675124506</v>
      </c>
      <c r="AG627" s="31">
        <f t="shared" si="375"/>
        <v>92.110410468749379</v>
      </c>
      <c r="AH627" s="31">
        <f t="shared" si="388"/>
        <v>-178.19813607469246</v>
      </c>
      <c r="AI627" s="31">
        <f t="shared" si="389"/>
        <v>-89.999999929495658</v>
      </c>
      <c r="AJ627" s="31">
        <f t="shared" si="390"/>
        <v>96.95447607887715</v>
      </c>
      <c r="AK627" s="31">
        <f t="shared" si="391"/>
        <v>89.99918642268905</v>
      </c>
      <c r="AL627" s="32">
        <f t="shared" si="392"/>
        <v>-66.584198234039988</v>
      </c>
      <c r="AM627" s="31">
        <f t="shared" si="393"/>
        <v>-89.973151950701634</v>
      </c>
      <c r="AN627" s="31">
        <f t="shared" si="394"/>
        <v>-55.717447761105916</v>
      </c>
      <c r="AO627" s="31">
        <f t="shared" si="395"/>
        <v>-89.973965457508243</v>
      </c>
      <c r="AP627" s="30">
        <f t="shared" si="376"/>
        <v>23.609121289162623</v>
      </c>
      <c r="AQ627" s="30">
        <f t="shared" si="377"/>
        <v>-27.95880017344075</v>
      </c>
      <c r="AR627" s="31">
        <f t="shared" si="396"/>
        <v>-37.760507173192806</v>
      </c>
      <c r="AS627" s="33">
        <f t="shared" si="397"/>
        <v>-180.05597113263275</v>
      </c>
      <c r="AT627" s="31">
        <f t="shared" si="398"/>
        <v>1.2536089341812448E-3</v>
      </c>
      <c r="AU627" s="31">
        <f t="shared" si="399"/>
        <v>0.97342180251628441</v>
      </c>
      <c r="AV627" s="32">
        <f t="shared" si="400"/>
        <v>-2.0060633467163857E-6</v>
      </c>
      <c r="AW627" s="31">
        <f t="shared" si="401"/>
        <v>-3.8940612786842625E-2</v>
      </c>
      <c r="AX627" s="34">
        <f t="shared" si="402"/>
        <v>1.2516028708345283E-3</v>
      </c>
      <c r="AY627" s="35">
        <f t="shared" si="403"/>
        <v>0.93448118972944183</v>
      </c>
      <c r="AZ627" s="10">
        <f t="shared" si="404"/>
        <v>-37.759255570321969</v>
      </c>
      <c r="BA627" s="10">
        <f t="shared" si="405"/>
        <v>-179.12148994290331</v>
      </c>
      <c r="BB627" s="10">
        <f t="shared" si="406"/>
        <v>0.87851005709669039</v>
      </c>
      <c r="BC627" s="48"/>
      <c r="BD627" s="46">
        <f t="shared" si="407"/>
        <v>-38</v>
      </c>
      <c r="BE627" s="46">
        <f t="shared" si="408"/>
        <v>-179</v>
      </c>
      <c r="BF627" s="46">
        <f t="shared" si="409"/>
        <v>1</v>
      </c>
    </row>
    <row r="628" spans="22:58" x14ac:dyDescent="0.3">
      <c r="V628" s="29">
        <v>7.2400000000000899</v>
      </c>
      <c r="W628" s="38">
        <f t="shared" si="379"/>
        <v>173780082.87497368</v>
      </c>
      <c r="X628" s="30">
        <f t="shared" si="378"/>
        <v>2.6066753699001226</v>
      </c>
      <c r="Y628" s="31">
        <f t="shared" si="380"/>
        <v>-99.665579967622264</v>
      </c>
      <c r="Z628" s="31">
        <f t="shared" si="381"/>
        <v>-89.999404552283607</v>
      </c>
      <c r="AA628" s="31">
        <f t="shared" si="382"/>
        <v>65.359952217039222</v>
      </c>
      <c r="AB628" s="31">
        <f t="shared" si="383"/>
        <v>-89.969088146775476</v>
      </c>
      <c r="AC628" s="31">
        <f t="shared" si="384"/>
        <v>54.205571016158622</v>
      </c>
      <c r="AD628" s="31">
        <f t="shared" si="385"/>
        <v>89.888353694479534</v>
      </c>
      <c r="AE628" s="31">
        <f t="shared" si="386"/>
        <v>22.506618635475697</v>
      </c>
      <c r="AF628" s="31">
        <f t="shared" si="387"/>
        <v>-90.08013900457955</v>
      </c>
      <c r="AG628" s="31">
        <f t="shared" si="375"/>
        <v>92.110410468749379</v>
      </c>
      <c r="AH628" s="31">
        <f t="shared" si="388"/>
        <v>-178.39813607469245</v>
      </c>
      <c r="AI628" s="31">
        <f t="shared" si="389"/>
        <v>-89.999999931100547</v>
      </c>
      <c r="AJ628" s="31">
        <f t="shared" si="390"/>
        <v>97.154476078837732</v>
      </c>
      <c r="AK628" s="31">
        <f t="shared" si="391"/>
        <v>89.999204941969609</v>
      </c>
      <c r="AL628" s="32">
        <f t="shared" si="392"/>
        <v>-66.784198191121092</v>
      </c>
      <c r="AM628" s="31">
        <f t="shared" si="393"/>
        <v>-89.973763086829166</v>
      </c>
      <c r="AN628" s="31">
        <f t="shared" si="394"/>
        <v>-55.917447718226427</v>
      </c>
      <c r="AO628" s="31">
        <f t="shared" si="395"/>
        <v>-89.974558075960104</v>
      </c>
      <c r="AP628" s="30">
        <f t="shared" si="376"/>
        <v>23.609121289162623</v>
      </c>
      <c r="AQ628" s="30">
        <f t="shared" si="377"/>
        <v>-27.95880017344075</v>
      </c>
      <c r="AR628" s="31">
        <f t="shared" si="396"/>
        <v>-37.760507967028857</v>
      </c>
      <c r="AS628" s="33">
        <f t="shared" si="397"/>
        <v>-180.05469708053965</v>
      </c>
      <c r="AT628" s="31">
        <f t="shared" si="398"/>
        <v>1.3126807751966708E-3</v>
      </c>
      <c r="AU628" s="31">
        <f t="shared" si="399"/>
        <v>0.99609119265097756</v>
      </c>
      <c r="AV628" s="32">
        <f t="shared" si="400"/>
        <v>-2.1006061756432257E-6</v>
      </c>
      <c r="AW628" s="31">
        <f t="shared" si="401"/>
        <v>-3.9847655890742614E-2</v>
      </c>
      <c r="AX628" s="34">
        <f t="shared" si="402"/>
        <v>1.3105801690210276E-3</v>
      </c>
      <c r="AY628" s="35">
        <f t="shared" si="403"/>
        <v>0.95624353676023499</v>
      </c>
      <c r="AZ628" s="10">
        <f t="shared" si="404"/>
        <v>-37.759197386859839</v>
      </c>
      <c r="BA628" s="10">
        <f t="shared" si="405"/>
        <v>-179.09845354377941</v>
      </c>
      <c r="BB628" s="10">
        <f t="shared" si="406"/>
        <v>0.90154645622058638</v>
      </c>
      <c r="BC628" s="37"/>
      <c r="BD628" s="46">
        <f t="shared" si="407"/>
        <v>-38</v>
      </c>
      <c r="BE628" s="46">
        <f t="shared" si="408"/>
        <v>-179</v>
      </c>
      <c r="BF628" s="46">
        <f t="shared" si="409"/>
        <v>1</v>
      </c>
    </row>
    <row r="629" spans="22:58" x14ac:dyDescent="0.3">
      <c r="V629" s="29">
        <v>7.2500000000000897</v>
      </c>
      <c r="W629" s="38">
        <f t="shared" si="379"/>
        <v>177827941.00392923</v>
      </c>
      <c r="X629" s="30">
        <f t="shared" si="378"/>
        <v>2.6066753699001226</v>
      </c>
      <c r="Y629" s="31">
        <f t="shared" si="380"/>
        <v>-99.86557996760115</v>
      </c>
      <c r="Z629" s="31">
        <f t="shared" si="381"/>
        <v>-89.999418106328406</v>
      </c>
      <c r="AA629" s="31">
        <f t="shared" si="382"/>
        <v>65.559952160144334</v>
      </c>
      <c r="AB629" s="31">
        <f t="shared" si="383"/>
        <v>-89.969791786328358</v>
      </c>
      <c r="AC629" s="31">
        <f t="shared" si="384"/>
        <v>54.405570273975101</v>
      </c>
      <c r="AD629" s="31">
        <f t="shared" si="385"/>
        <v>89.890895068448046</v>
      </c>
      <c r="AE629" s="31">
        <f t="shared" si="386"/>
        <v>22.706617836418403</v>
      </c>
      <c r="AF629" s="31">
        <f t="shared" si="387"/>
        <v>-90.078314824208704</v>
      </c>
      <c r="AG629" s="31">
        <f t="shared" si="375"/>
        <v>92.110410468749379</v>
      </c>
      <c r="AH629" s="31">
        <f t="shared" si="388"/>
        <v>-178.59813607469246</v>
      </c>
      <c r="AI629" s="31">
        <f t="shared" si="389"/>
        <v>-89.999999932668885</v>
      </c>
      <c r="AJ629" s="31">
        <f t="shared" si="390"/>
        <v>97.354476078800104</v>
      </c>
      <c r="AK629" s="31">
        <f t="shared" si="391"/>
        <v>89.999223039699885</v>
      </c>
      <c r="AL629" s="32">
        <f t="shared" si="392"/>
        <v>-66.984198150133864</v>
      </c>
      <c r="AM629" s="31">
        <f t="shared" si="393"/>
        <v>-89.97436031180581</v>
      </c>
      <c r="AN629" s="31">
        <f t="shared" si="394"/>
        <v>-56.117447677276843</v>
      </c>
      <c r="AO629" s="31">
        <f t="shared" si="395"/>
        <v>-89.975137204774811</v>
      </c>
      <c r="AP629" s="30">
        <f t="shared" si="376"/>
        <v>23.609121289162623</v>
      </c>
      <c r="AQ629" s="30">
        <f t="shared" si="377"/>
        <v>-27.95880017344075</v>
      </c>
      <c r="AR629" s="31">
        <f t="shared" si="396"/>
        <v>-37.760508725136567</v>
      </c>
      <c r="AS629" s="33">
        <f t="shared" si="397"/>
        <v>-180.05345202898351</v>
      </c>
      <c r="AT629" s="31">
        <f t="shared" si="398"/>
        <v>1.3745357251453713E-3</v>
      </c>
      <c r="AU629" s="31">
        <f t="shared" si="399"/>
        <v>1.019288297786346</v>
      </c>
      <c r="AV629" s="32">
        <f t="shared" si="400"/>
        <v>-2.1996046702136152E-6</v>
      </c>
      <c r="AW629" s="31">
        <f t="shared" si="401"/>
        <v>-4.0775826721980143E-2</v>
      </c>
      <c r="AX629" s="34">
        <f t="shared" si="402"/>
        <v>1.3723361204751577E-3</v>
      </c>
      <c r="AY629" s="35">
        <f t="shared" si="403"/>
        <v>0.9785124710643659</v>
      </c>
      <c r="AZ629" s="10">
        <f t="shared" si="404"/>
        <v>-37.759136389016092</v>
      </c>
      <c r="BA629" s="10">
        <f t="shared" si="405"/>
        <v>-179.07493955791915</v>
      </c>
      <c r="BB629" s="10">
        <f t="shared" si="406"/>
        <v>0.92506044208084859</v>
      </c>
      <c r="BC629" s="37"/>
      <c r="BD629" s="46">
        <f t="shared" si="407"/>
        <v>-38</v>
      </c>
      <c r="BE629" s="46">
        <f t="shared" si="408"/>
        <v>-179</v>
      </c>
      <c r="BF629" s="46">
        <f t="shared" si="409"/>
        <v>1</v>
      </c>
    </row>
    <row r="630" spans="22:58" x14ac:dyDescent="0.3">
      <c r="V630" s="29">
        <v>7.2600000000000904</v>
      </c>
      <c r="W630" s="36">
        <f t="shared" si="379"/>
        <v>181970085.86103681</v>
      </c>
      <c r="X630" s="30">
        <f t="shared" si="378"/>
        <v>2.6066753699001226</v>
      </c>
      <c r="Y630" s="31">
        <f t="shared" si="380"/>
        <v>-100.06557996758103</v>
      </c>
      <c r="Z630" s="31">
        <f t="shared" si="381"/>
        <v>-89.999431351845473</v>
      </c>
      <c r="AA630" s="31">
        <f t="shared" si="382"/>
        <v>65.759952105810186</v>
      </c>
      <c r="AB630" s="31">
        <f t="shared" si="383"/>
        <v>-89.970479409098374</v>
      </c>
      <c r="AC630" s="31">
        <f t="shared" si="384"/>
        <v>54.605569565195253</v>
      </c>
      <c r="AD630" s="31">
        <f t="shared" si="385"/>
        <v>89.8933785940973</v>
      </c>
      <c r="AE630" s="31">
        <f t="shared" si="386"/>
        <v>22.906617073324526</v>
      </c>
      <c r="AF630" s="31">
        <f t="shared" si="387"/>
        <v>-90.076532166846533</v>
      </c>
      <c r="AG630" s="31">
        <f t="shared" si="375"/>
        <v>92.110410468749379</v>
      </c>
      <c r="AH630" s="31">
        <f t="shared" si="388"/>
        <v>-178.79813607469248</v>
      </c>
      <c r="AI630" s="31">
        <f t="shared" si="389"/>
        <v>-89.999999934201526</v>
      </c>
      <c r="AJ630" s="31">
        <f t="shared" si="390"/>
        <v>97.554476078764182</v>
      </c>
      <c r="AK630" s="31">
        <f t="shared" si="391"/>
        <v>89.999240725475516</v>
      </c>
      <c r="AL630" s="32">
        <f t="shared" si="392"/>
        <v>-67.184198110991389</v>
      </c>
      <c r="AM630" s="31">
        <f t="shared" si="393"/>
        <v>-89.974943942287666</v>
      </c>
      <c r="AN630" s="31">
        <f t="shared" si="394"/>
        <v>-56.317447638170307</v>
      </c>
      <c r="AO630" s="31">
        <f t="shared" si="395"/>
        <v>-89.975703151013676</v>
      </c>
      <c r="AP630" s="30">
        <f t="shared" si="376"/>
        <v>23.609121289162623</v>
      </c>
      <c r="AQ630" s="30">
        <f t="shared" si="377"/>
        <v>-27.95880017344075</v>
      </c>
      <c r="AR630" s="31">
        <f t="shared" si="396"/>
        <v>-37.760509449123909</v>
      </c>
      <c r="AS630" s="33">
        <f t="shared" si="397"/>
        <v>-180.05223531786021</v>
      </c>
      <c r="AT630" s="31">
        <f t="shared" si="398"/>
        <v>1.4393048648537964E-3</v>
      </c>
      <c r="AU630" s="31">
        <f t="shared" si="399"/>
        <v>1.0430253868980541</v>
      </c>
      <c r="AV630" s="32">
        <f t="shared" si="400"/>
        <v>-2.3032688187273936E-6</v>
      </c>
      <c r="AW630" s="31">
        <f t="shared" si="401"/>
        <v>-4.1725617407066123E-2</v>
      </c>
      <c r="AX630" s="34">
        <f t="shared" si="402"/>
        <v>1.437001596035069E-3</v>
      </c>
      <c r="AY630" s="35">
        <f t="shared" si="403"/>
        <v>1.001299769490988</v>
      </c>
      <c r="AZ630" s="10">
        <f t="shared" si="404"/>
        <v>-37.759072447527871</v>
      </c>
      <c r="BA630" s="10">
        <f t="shared" si="405"/>
        <v>-179.05093554836921</v>
      </c>
      <c r="BB630" s="10">
        <f t="shared" si="406"/>
        <v>0.94906445163078956</v>
      </c>
      <c r="BC630" s="48"/>
      <c r="BD630" s="46">
        <f t="shared" si="407"/>
        <v>-38</v>
      </c>
      <c r="BE630" s="46">
        <f t="shared" si="408"/>
        <v>-179</v>
      </c>
      <c r="BF630" s="46">
        <f t="shared" si="409"/>
        <v>1</v>
      </c>
    </row>
    <row r="631" spans="22:58" x14ac:dyDescent="0.3">
      <c r="V631" s="29">
        <v>7.2700000000000902</v>
      </c>
      <c r="W631" s="38">
        <f t="shared" si="379"/>
        <v>186208713.66632539</v>
      </c>
      <c r="X631" s="30">
        <f t="shared" si="378"/>
        <v>2.6066753699001226</v>
      </c>
      <c r="Y631" s="31">
        <f t="shared" si="380"/>
        <v>-100.26557996756173</v>
      </c>
      <c r="Z631" s="31">
        <f t="shared" si="381"/>
        <v>-89.999444295857771</v>
      </c>
      <c r="AA631" s="31">
        <f t="shared" si="382"/>
        <v>65.959952053921398</v>
      </c>
      <c r="AB631" s="31">
        <f t="shared" si="383"/>
        <v>-89.971151379671426</v>
      </c>
      <c r="AC631" s="31">
        <f t="shared" si="384"/>
        <v>54.805568888315577</v>
      </c>
      <c r="AD631" s="31">
        <f t="shared" si="385"/>
        <v>89.895805588188097</v>
      </c>
      <c r="AE631" s="31">
        <f t="shared" si="386"/>
        <v>23.106616344575357</v>
      </c>
      <c r="AF631" s="31">
        <f t="shared" si="387"/>
        <v>-90.074790087341086</v>
      </c>
      <c r="AG631" s="31">
        <f t="shared" si="375"/>
        <v>92.110410468749379</v>
      </c>
      <c r="AH631" s="31">
        <f t="shared" si="388"/>
        <v>-178.99813607469244</v>
      </c>
      <c r="AI631" s="31">
        <f t="shared" si="389"/>
        <v>-89.999999935699279</v>
      </c>
      <c r="AJ631" s="31">
        <f t="shared" si="390"/>
        <v>97.754476078729823</v>
      </c>
      <c r="AK631" s="31">
        <f t="shared" si="391"/>
        <v>89.999258008673749</v>
      </c>
      <c r="AL631" s="32">
        <f t="shared" si="392"/>
        <v>-67.384198073610563</v>
      </c>
      <c r="AM631" s="31">
        <f t="shared" si="393"/>
        <v>-89.975514287722831</v>
      </c>
      <c r="AN631" s="31">
        <f t="shared" si="394"/>
        <v>-56.5174476008238</v>
      </c>
      <c r="AO631" s="31">
        <f t="shared" si="395"/>
        <v>-89.976256214748361</v>
      </c>
      <c r="AP631" s="30">
        <f t="shared" si="376"/>
        <v>23.609121289162623</v>
      </c>
      <c r="AQ631" s="30">
        <f t="shared" si="377"/>
        <v>-27.95880017344075</v>
      </c>
      <c r="AR631" s="31">
        <f t="shared" si="396"/>
        <v>-37.76051014052657</v>
      </c>
      <c r="AS631" s="33">
        <f t="shared" si="397"/>
        <v>-180.05104630208945</v>
      </c>
      <c r="AT631" s="31">
        <f t="shared" si="398"/>
        <v>1.5071254447908767E-3</v>
      </c>
      <c r="AU631" s="31">
        <f t="shared" si="399"/>
        <v>1.0673150130930307</v>
      </c>
      <c r="AV631" s="32">
        <f t="shared" si="400"/>
        <v>-2.4118185035042771E-6</v>
      </c>
      <c r="AW631" s="31">
        <f t="shared" si="401"/>
        <v>-4.2697531535504096E-2</v>
      </c>
      <c r="AX631" s="34">
        <f t="shared" si="402"/>
        <v>1.5047136262873724E-3</v>
      </c>
      <c r="AY631" s="35">
        <f t="shared" si="403"/>
        <v>1.0246174815575266</v>
      </c>
      <c r="AZ631" s="10">
        <f t="shared" si="404"/>
        <v>-37.759005426900281</v>
      </c>
      <c r="BA631" s="10">
        <f t="shared" si="405"/>
        <v>-179.02642882053192</v>
      </c>
      <c r="BB631" s="10">
        <f t="shared" si="406"/>
        <v>0.97357117946808103</v>
      </c>
      <c r="BC631" s="37"/>
      <c r="BD631" s="46">
        <f t="shared" si="407"/>
        <v>-38</v>
      </c>
      <c r="BE631" s="46">
        <f t="shared" si="408"/>
        <v>-179</v>
      </c>
      <c r="BF631" s="46">
        <f t="shared" si="409"/>
        <v>1</v>
      </c>
    </row>
    <row r="632" spans="22:58" x14ac:dyDescent="0.3">
      <c r="V632" s="29">
        <v>7.28000000000009</v>
      </c>
      <c r="W632" s="38">
        <f t="shared" si="379"/>
        <v>190546071.79636425</v>
      </c>
      <c r="X632" s="30">
        <f t="shared" si="378"/>
        <v>2.6066753699001226</v>
      </c>
      <c r="Y632" s="31">
        <f t="shared" si="380"/>
        <v>-100.46557996754333</v>
      </c>
      <c r="Z632" s="31">
        <f t="shared" si="381"/>
        <v>-89.999456945228374</v>
      </c>
      <c r="AA632" s="31">
        <f t="shared" si="382"/>
        <v>66.159952004368037</v>
      </c>
      <c r="AB632" s="31">
        <f t="shared" si="383"/>
        <v>-89.971808054334474</v>
      </c>
      <c r="AC632" s="31">
        <f t="shared" si="384"/>
        <v>55.005568241900448</v>
      </c>
      <c r="AD632" s="31">
        <f t="shared" si="385"/>
        <v>89.898177337509949</v>
      </c>
      <c r="AE632" s="31">
        <f t="shared" si="386"/>
        <v>23.306615648625268</v>
      </c>
      <c r="AF632" s="31">
        <f t="shared" si="387"/>
        <v>-90.073087662052885</v>
      </c>
      <c r="AG632" s="31">
        <f t="shared" si="375"/>
        <v>92.110410468749379</v>
      </c>
      <c r="AH632" s="31">
        <f t="shared" si="388"/>
        <v>-179.19813607469248</v>
      </c>
      <c r="AI632" s="31">
        <f t="shared" si="389"/>
        <v>-89.999999937162954</v>
      </c>
      <c r="AJ632" s="31">
        <f t="shared" si="390"/>
        <v>97.954476078697041</v>
      </c>
      <c r="AK632" s="31">
        <f t="shared" si="391"/>
        <v>89.999274898458353</v>
      </c>
      <c r="AL632" s="32">
        <f t="shared" si="392"/>
        <v>-67.584198037912174</v>
      </c>
      <c r="AM632" s="31">
        <f t="shared" si="393"/>
        <v>-89.976071650515578</v>
      </c>
      <c r="AN632" s="31">
        <f t="shared" si="394"/>
        <v>-56.717447565158238</v>
      </c>
      <c r="AO632" s="31">
        <f t="shared" si="395"/>
        <v>-89.97679668922018</v>
      </c>
      <c r="AP632" s="30">
        <f t="shared" si="376"/>
        <v>23.609121289162623</v>
      </c>
      <c r="AQ632" s="30">
        <f t="shared" si="377"/>
        <v>-27.95880017344075</v>
      </c>
      <c r="AR632" s="31">
        <f t="shared" si="396"/>
        <v>-37.760510800811097</v>
      </c>
      <c r="AS632" s="33">
        <f t="shared" si="397"/>
        <v>-180.04988435127308</v>
      </c>
      <c r="AT632" s="31">
        <f t="shared" si="398"/>
        <v>1.5781411750540532E-3</v>
      </c>
      <c r="AU632" s="31">
        <f t="shared" si="399"/>
        <v>1.0921700201099227</v>
      </c>
      <c r="AV632" s="32">
        <f t="shared" si="400"/>
        <v>-2.5254839753349115E-6</v>
      </c>
      <c r="AW632" s="31">
        <f t="shared" si="401"/>
        <v>-4.3692084426791643E-2</v>
      </c>
      <c r="AX632" s="34">
        <f t="shared" si="402"/>
        <v>1.5756156910787184E-3</v>
      </c>
      <c r="AY632" s="35">
        <f t="shared" si="403"/>
        <v>1.0484779356831311</v>
      </c>
      <c r="AZ632" s="10">
        <f t="shared" si="404"/>
        <v>-37.758935185120016</v>
      </c>
      <c r="BA632" s="10">
        <f t="shared" si="405"/>
        <v>-179.00140641558994</v>
      </c>
      <c r="BB632" s="10">
        <f t="shared" si="406"/>
        <v>0.99859358441005952</v>
      </c>
      <c r="BC632" s="37"/>
      <c r="BD632" s="46">
        <f t="shared" si="407"/>
        <v>-38</v>
      </c>
      <c r="BE632" s="46">
        <f t="shared" si="408"/>
        <v>-179</v>
      </c>
      <c r="BF632" s="46">
        <f t="shared" si="409"/>
        <v>1</v>
      </c>
    </row>
    <row r="633" spans="22:58" x14ac:dyDescent="0.3">
      <c r="V633" s="29">
        <v>7.2900000000000897</v>
      </c>
      <c r="W633" s="36">
        <f t="shared" si="379"/>
        <v>194984459.97584498</v>
      </c>
      <c r="X633" s="30">
        <f t="shared" si="378"/>
        <v>2.6066753699001226</v>
      </c>
      <c r="Y633" s="31">
        <f t="shared" si="380"/>
        <v>-100.66557996752579</v>
      </c>
      <c r="Z633" s="31">
        <f t="shared" si="381"/>
        <v>-89.999469306664139</v>
      </c>
      <c r="AA633" s="31">
        <f t="shared" si="382"/>
        <v>66.359951957044942</v>
      </c>
      <c r="AB633" s="31">
        <f t="shared" si="383"/>
        <v>-89.972449781264416</v>
      </c>
      <c r="AC633" s="31">
        <f t="shared" si="384"/>
        <v>55.205567624578691</v>
      </c>
      <c r="AD633" s="31">
        <f t="shared" si="385"/>
        <v>89.900495099563244</v>
      </c>
      <c r="AE633" s="31">
        <f t="shared" si="386"/>
        <v>23.506614983997963</v>
      </c>
      <c r="AF633" s="31">
        <f t="shared" si="387"/>
        <v>-90.071423988365297</v>
      </c>
      <c r="AG633" s="31">
        <f t="shared" si="375"/>
        <v>92.110410468749379</v>
      </c>
      <c r="AH633" s="31">
        <f t="shared" si="388"/>
        <v>-179.39813607469247</v>
      </c>
      <c r="AI633" s="31">
        <f t="shared" si="389"/>
        <v>-89.999999938593291</v>
      </c>
      <c r="AJ633" s="31">
        <f t="shared" si="390"/>
        <v>98.154476078665738</v>
      </c>
      <c r="AK633" s="31">
        <f t="shared" si="391"/>
        <v>89.999291403784525</v>
      </c>
      <c r="AL633" s="32">
        <f t="shared" si="392"/>
        <v>-67.784198003820478</v>
      </c>
      <c r="AM633" s="31">
        <f t="shared" si="393"/>
        <v>-89.976616326186601</v>
      </c>
      <c r="AN633" s="31">
        <f t="shared" si="394"/>
        <v>-56.917447531097835</v>
      </c>
      <c r="AO633" s="31">
        <f t="shared" si="395"/>
        <v>-89.977324860995367</v>
      </c>
      <c r="AP633" s="30">
        <f t="shared" si="376"/>
        <v>23.609121289162623</v>
      </c>
      <c r="AQ633" s="30">
        <f t="shared" si="377"/>
        <v>-27.95880017344075</v>
      </c>
      <c r="AR633" s="31">
        <f t="shared" si="396"/>
        <v>-37.760511431377999</v>
      </c>
      <c r="AS633" s="33">
        <f t="shared" si="397"/>
        <v>-180.04874884936066</v>
      </c>
      <c r="AT633" s="31">
        <f t="shared" si="398"/>
        <v>1.6525025289663609E-3</v>
      </c>
      <c r="AU633" s="31">
        <f t="shared" si="399"/>
        <v>1.1176035489624785</v>
      </c>
      <c r="AV633" s="32">
        <f t="shared" si="400"/>
        <v>-2.6445063308250856E-6</v>
      </c>
      <c r="AW633" s="31">
        <f t="shared" si="401"/>
        <v>-4.4709803403637297E-2</v>
      </c>
      <c r="AX633" s="34">
        <f t="shared" si="402"/>
        <v>1.6498580226355357E-3</v>
      </c>
      <c r="AY633" s="35">
        <f t="shared" si="403"/>
        <v>1.0728937455588412</v>
      </c>
      <c r="AZ633" s="10">
        <f t="shared" si="404"/>
        <v>-37.758861573355361</v>
      </c>
      <c r="BA633" s="10">
        <f t="shared" si="405"/>
        <v>-178.97585510380182</v>
      </c>
      <c r="BB633" s="10">
        <f t="shared" si="406"/>
        <v>1.0241448961981803</v>
      </c>
      <c r="BC633" s="48"/>
      <c r="BD633" s="46">
        <f t="shared" si="407"/>
        <v>-38</v>
      </c>
      <c r="BE633" s="46">
        <f t="shared" si="408"/>
        <v>-179</v>
      </c>
      <c r="BF633" s="46">
        <f t="shared" si="409"/>
        <v>1</v>
      </c>
    </row>
    <row r="634" spans="22:58" x14ac:dyDescent="0.3">
      <c r="V634" s="29">
        <v>7.3000000000000904</v>
      </c>
      <c r="W634" s="38">
        <f t="shared" si="379"/>
        <v>199526231.49693006</v>
      </c>
      <c r="X634" s="30">
        <f t="shared" si="378"/>
        <v>2.6066753699001226</v>
      </c>
      <c r="Y634" s="31">
        <f t="shared" si="380"/>
        <v>-100.86557996750905</v>
      </c>
      <c r="Z634" s="31">
        <f t="shared" si="381"/>
        <v>-89.999481386719282</v>
      </c>
      <c r="AA634" s="31">
        <f t="shared" si="382"/>
        <v>66.559951911851755</v>
      </c>
      <c r="AB634" s="31">
        <f t="shared" si="383"/>
        <v>-89.973076900712712</v>
      </c>
      <c r="AC634" s="31">
        <f t="shared" si="384"/>
        <v>55.405567035040953</v>
      </c>
      <c r="AD634" s="31">
        <f t="shared" si="385"/>
        <v>89.902760103225717</v>
      </c>
      <c r="AE634" s="31">
        <f t="shared" si="386"/>
        <v>23.706614349283775</v>
      </c>
      <c r="AF634" s="31">
        <f t="shared" si="387"/>
        <v>-90.069798184206263</v>
      </c>
      <c r="AG634" s="31">
        <f t="shared" si="375"/>
        <v>92.110410468749379</v>
      </c>
      <c r="AH634" s="31">
        <f t="shared" si="388"/>
        <v>-179.59813607469249</v>
      </c>
      <c r="AI634" s="31">
        <f t="shared" si="389"/>
        <v>-89.999999939991071</v>
      </c>
      <c r="AJ634" s="31">
        <f t="shared" si="390"/>
        <v>98.354476078635869</v>
      </c>
      <c r="AK634" s="31">
        <f t="shared" si="391"/>
        <v>89.999307533403623</v>
      </c>
      <c r="AL634" s="32">
        <f t="shared" si="392"/>
        <v>-67.9841979712632</v>
      </c>
      <c r="AM634" s="31">
        <f t="shared" si="393"/>
        <v>-89.977148603529756</v>
      </c>
      <c r="AN634" s="31">
        <f t="shared" si="394"/>
        <v>-57.117447498570442</v>
      </c>
      <c r="AO634" s="31">
        <f t="shared" si="395"/>
        <v>-89.977841010117203</v>
      </c>
      <c r="AP634" s="30">
        <f t="shared" si="376"/>
        <v>23.609121289162623</v>
      </c>
      <c r="AQ634" s="30">
        <f t="shared" si="377"/>
        <v>-27.95880017344075</v>
      </c>
      <c r="AR634" s="31">
        <f t="shared" si="396"/>
        <v>-37.760512033564794</v>
      </c>
      <c r="AS634" s="33">
        <f t="shared" si="397"/>
        <v>-180.04763919432347</v>
      </c>
      <c r="AT634" s="31">
        <f t="shared" si="398"/>
        <v>1.7303670608793138E-3</v>
      </c>
      <c r="AU634" s="31">
        <f t="shared" si="399"/>
        <v>1.143629044728725</v>
      </c>
      <c r="AV634" s="32">
        <f t="shared" si="400"/>
        <v>-2.7691380360278816E-6</v>
      </c>
      <c r="AW634" s="31">
        <f t="shared" si="401"/>
        <v>-4.5751228071543595E-2</v>
      </c>
      <c r="AX634" s="34">
        <f t="shared" si="402"/>
        <v>1.7275979228432859E-3</v>
      </c>
      <c r="AY634" s="35">
        <f t="shared" si="403"/>
        <v>1.0978778166571814</v>
      </c>
      <c r="AZ634" s="10">
        <f t="shared" si="404"/>
        <v>-37.75878443564195</v>
      </c>
      <c r="BA634" s="10">
        <f t="shared" si="405"/>
        <v>-178.94976137766628</v>
      </c>
      <c r="BB634" s="10">
        <f t="shared" si="406"/>
        <v>1.0502386223337226</v>
      </c>
      <c r="BC634" s="37"/>
      <c r="BD634" s="46">
        <f t="shared" si="407"/>
        <v>-38</v>
      </c>
      <c r="BE634" s="46">
        <f t="shared" si="408"/>
        <v>-179</v>
      </c>
      <c r="BF634" s="46">
        <f t="shared" si="409"/>
        <v>1</v>
      </c>
    </row>
    <row r="635" spans="22:58" x14ac:dyDescent="0.3">
      <c r="V635" s="29">
        <v>7.3100000000000902</v>
      </c>
      <c r="W635" s="38">
        <f t="shared" si="379"/>
        <v>204173794.46699595</v>
      </c>
      <c r="X635" s="30">
        <f t="shared" si="378"/>
        <v>2.6066753699001226</v>
      </c>
      <c r="Y635" s="31">
        <f t="shared" si="380"/>
        <v>-101.06557996749304</v>
      </c>
      <c r="Z635" s="31">
        <f t="shared" si="381"/>
        <v>-89.99949319179882</v>
      </c>
      <c r="AA635" s="31">
        <f t="shared" si="382"/>
        <v>66.759951868692568</v>
      </c>
      <c r="AB635" s="31">
        <f t="shared" si="383"/>
        <v>-89.973689745185823</v>
      </c>
      <c r="AC635" s="31">
        <f t="shared" si="384"/>
        <v>55.605566472036671</v>
      </c>
      <c r="AD635" s="31">
        <f t="shared" si="385"/>
        <v>89.904973549403977</v>
      </c>
      <c r="AE635" s="31">
        <f t="shared" si="386"/>
        <v>23.906613743136319</v>
      </c>
      <c r="AF635" s="31">
        <f t="shared" si="387"/>
        <v>-90.068209387580666</v>
      </c>
      <c r="AG635" s="31">
        <f t="shared" si="375"/>
        <v>92.110410468749379</v>
      </c>
      <c r="AH635" s="31">
        <f t="shared" si="388"/>
        <v>-179.79813607469251</v>
      </c>
      <c r="AI635" s="31">
        <f t="shared" si="389"/>
        <v>-89.999999941357046</v>
      </c>
      <c r="AJ635" s="31">
        <f t="shared" si="390"/>
        <v>98.554476078607323</v>
      </c>
      <c r="AK635" s="31">
        <f t="shared" si="391"/>
        <v>89.999323295867754</v>
      </c>
      <c r="AL635" s="32">
        <f t="shared" si="392"/>
        <v>-68.184197940171202</v>
      </c>
      <c r="AM635" s="31">
        <f t="shared" si="393"/>
        <v>-89.97766876476517</v>
      </c>
      <c r="AN635" s="31">
        <f t="shared" si="394"/>
        <v>-57.317447467507009</v>
      </c>
      <c r="AO635" s="31">
        <f t="shared" si="395"/>
        <v>-89.978345410254462</v>
      </c>
      <c r="AP635" s="30">
        <f t="shared" si="376"/>
        <v>23.609121289162623</v>
      </c>
      <c r="AQ635" s="30">
        <f t="shared" si="377"/>
        <v>-27.95880017344075</v>
      </c>
      <c r="AR635" s="31">
        <f t="shared" si="396"/>
        <v>-37.760512608648817</v>
      </c>
      <c r="AS635" s="33">
        <f t="shared" si="397"/>
        <v>-180.04655479783514</v>
      </c>
      <c r="AT635" s="31">
        <f t="shared" si="398"/>
        <v>1.8118997388836416E-3</v>
      </c>
      <c r="AU635" s="31">
        <f t="shared" si="399"/>
        <v>1.170260263488589</v>
      </c>
      <c r="AV635" s="32">
        <f t="shared" si="400"/>
        <v>-2.8996434452543959E-6</v>
      </c>
      <c r="AW635" s="31">
        <f t="shared" si="401"/>
        <v>-4.6816910604899932E-2</v>
      </c>
      <c r="AX635" s="34">
        <f t="shared" si="402"/>
        <v>1.8090000954383873E-3</v>
      </c>
      <c r="AY635" s="35">
        <f t="shared" si="403"/>
        <v>1.1234433528836891</v>
      </c>
      <c r="AZ635" s="10">
        <f t="shared" si="404"/>
        <v>-37.758703608553375</v>
      </c>
      <c r="BA635" s="10">
        <f t="shared" si="405"/>
        <v>-178.92311144495145</v>
      </c>
      <c r="BB635" s="10">
        <f t="shared" si="406"/>
        <v>1.076888555048555</v>
      </c>
      <c r="BC635" s="37"/>
      <c r="BD635" s="46">
        <f t="shared" si="407"/>
        <v>-38</v>
      </c>
      <c r="BE635" s="46">
        <f t="shared" si="408"/>
        <v>-179</v>
      </c>
      <c r="BF635" s="46">
        <f t="shared" si="409"/>
        <v>1</v>
      </c>
    </row>
    <row r="636" spans="22:58" x14ac:dyDescent="0.3">
      <c r="V636" s="29">
        <v>7.32000000000009</v>
      </c>
      <c r="W636" s="36">
        <f t="shared" si="379"/>
        <v>208929613.08544725</v>
      </c>
      <c r="X636" s="30">
        <f t="shared" si="378"/>
        <v>2.6066753699001226</v>
      </c>
      <c r="Y636" s="31">
        <f t="shared" si="380"/>
        <v>-101.26557996747771</v>
      </c>
      <c r="Z636" s="31">
        <f t="shared" si="381"/>
        <v>-89.999504728161909</v>
      </c>
      <c r="AA636" s="31">
        <f t="shared" si="382"/>
        <v>66.959951827475848</v>
      </c>
      <c r="AB636" s="31">
        <f t="shared" si="383"/>
        <v>-89.97428863962142</v>
      </c>
      <c r="AC636" s="31">
        <f t="shared" si="384"/>
        <v>55.805565934371657</v>
      </c>
      <c r="AD636" s="31">
        <f t="shared" si="385"/>
        <v>89.907136611670012</v>
      </c>
      <c r="AE636" s="31">
        <f t="shared" si="386"/>
        <v>24.106613164269916</v>
      </c>
      <c r="AF636" s="31">
        <f t="shared" si="387"/>
        <v>-90.066656756113332</v>
      </c>
      <c r="AG636" s="31">
        <f t="shared" si="375"/>
        <v>92.110410468749379</v>
      </c>
      <c r="AH636" s="31">
        <f t="shared" si="388"/>
        <v>-179.99813607469247</v>
      </c>
      <c r="AI636" s="31">
        <f t="shared" si="389"/>
        <v>-89.999999942691929</v>
      </c>
      <c r="AJ636" s="31">
        <f t="shared" si="390"/>
        <v>98.754476078580012</v>
      </c>
      <c r="AK636" s="31">
        <f t="shared" si="391"/>
        <v>89.999338699534377</v>
      </c>
      <c r="AL636" s="32">
        <f t="shared" si="392"/>
        <v>-68.384197910478548</v>
      </c>
      <c r="AM636" s="31">
        <f t="shared" si="393"/>
        <v>-89.978177085688856</v>
      </c>
      <c r="AN636" s="31">
        <f t="shared" si="394"/>
        <v>-57.517447437841625</v>
      </c>
      <c r="AO636" s="31">
        <f t="shared" si="395"/>
        <v>-89.978838328846408</v>
      </c>
      <c r="AP636" s="30">
        <f t="shared" si="376"/>
        <v>23.609121289162623</v>
      </c>
      <c r="AQ636" s="30">
        <f t="shared" si="377"/>
        <v>-27.95880017344075</v>
      </c>
      <c r="AR636" s="31">
        <f t="shared" si="396"/>
        <v>-37.760513157849836</v>
      </c>
      <c r="AS636" s="33">
        <f t="shared" si="397"/>
        <v>-180.04549508495973</v>
      </c>
      <c r="AT636" s="31">
        <f t="shared" si="398"/>
        <v>1.8972732930848581E-3</v>
      </c>
      <c r="AU636" s="31">
        <f t="shared" si="399"/>
        <v>1.1975112794128215</v>
      </c>
      <c r="AV636" s="32">
        <f t="shared" si="400"/>
        <v>-3.0362993835303358E-6</v>
      </c>
      <c r="AW636" s="31">
        <f t="shared" si="401"/>
        <v>-4.7907416039740414E-2</v>
      </c>
      <c r="AX636" s="34">
        <f t="shared" si="402"/>
        <v>1.8942369937013277E-3</v>
      </c>
      <c r="AY636" s="35">
        <f t="shared" si="403"/>
        <v>1.1496038633730812</v>
      </c>
      <c r="AZ636" s="10">
        <f t="shared" si="404"/>
        <v>-37.758618920856136</v>
      </c>
      <c r="BA636" s="10">
        <f t="shared" si="405"/>
        <v>-178.89589122158665</v>
      </c>
      <c r="BB636" s="10">
        <f t="shared" si="406"/>
        <v>1.1041087784133481</v>
      </c>
      <c r="BC636" s="48"/>
      <c r="BD636" s="46">
        <f t="shared" si="407"/>
        <v>-38</v>
      </c>
      <c r="BE636" s="46">
        <f t="shared" si="408"/>
        <v>-179</v>
      </c>
      <c r="BF636" s="46">
        <f t="shared" si="409"/>
        <v>1</v>
      </c>
    </row>
    <row r="637" spans="22:58" x14ac:dyDescent="0.3">
      <c r="V637" s="29">
        <v>7.3300000000000898</v>
      </c>
      <c r="W637" s="38">
        <f t="shared" si="379"/>
        <v>213796208.95026746</v>
      </c>
      <c r="X637" s="30">
        <f t="shared" si="378"/>
        <v>2.6066753699001226</v>
      </c>
      <c r="Y637" s="31">
        <f t="shared" si="380"/>
        <v>-101.4655799674631</v>
      </c>
      <c r="Z637" s="31">
        <f t="shared" si="381"/>
        <v>-89.999516001925329</v>
      </c>
      <c r="AA637" s="31">
        <f t="shared" si="382"/>
        <v>67.159951788114213</v>
      </c>
      <c r="AB637" s="31">
        <f t="shared" si="383"/>
        <v>-89.974873901560741</v>
      </c>
      <c r="AC637" s="31">
        <f t="shared" si="384"/>
        <v>56.005565420905526</v>
      </c>
      <c r="AD637" s="31">
        <f t="shared" si="385"/>
        <v>89.909250436883426</v>
      </c>
      <c r="AE637" s="31">
        <f t="shared" si="386"/>
        <v>24.306612611456757</v>
      </c>
      <c r="AF637" s="31">
        <f t="shared" si="387"/>
        <v>-90.065139466602645</v>
      </c>
      <c r="AG637" s="31">
        <f t="shared" si="375"/>
        <v>92.110410468749379</v>
      </c>
      <c r="AH637" s="31">
        <f t="shared" si="388"/>
        <v>-180.19813607469246</v>
      </c>
      <c r="AI637" s="31">
        <f t="shared" si="389"/>
        <v>-89.999999943996428</v>
      </c>
      <c r="AJ637" s="31">
        <f t="shared" si="390"/>
        <v>98.954476078553967</v>
      </c>
      <c r="AK637" s="31">
        <f t="shared" si="391"/>
        <v>89.999353752570755</v>
      </c>
      <c r="AL637" s="32">
        <f t="shared" si="392"/>
        <v>-68.584197882122297</v>
      </c>
      <c r="AM637" s="31">
        <f t="shared" si="393"/>
        <v>-89.978673835819009</v>
      </c>
      <c r="AN637" s="31">
        <f t="shared" si="394"/>
        <v>-57.717447409511408</v>
      </c>
      <c r="AO637" s="31">
        <f t="shared" si="395"/>
        <v>-89.979320027244682</v>
      </c>
      <c r="AP637" s="30">
        <f t="shared" si="376"/>
        <v>23.609121289162623</v>
      </c>
      <c r="AQ637" s="30">
        <f t="shared" si="377"/>
        <v>-27.95880017344075</v>
      </c>
      <c r="AR637" s="31">
        <f t="shared" si="396"/>
        <v>-37.760513682332778</v>
      </c>
      <c r="AS637" s="33">
        <f t="shared" si="397"/>
        <v>-180.04445949384734</v>
      </c>
      <c r="AT637" s="31">
        <f t="shared" si="398"/>
        <v>1.9866685801962374E-3</v>
      </c>
      <c r="AU637" s="31">
        <f t="shared" si="399"/>
        <v>1.2253964920059415</v>
      </c>
      <c r="AV637" s="32">
        <f t="shared" si="400"/>
        <v>-3.1793957116949768E-6</v>
      </c>
      <c r="AW637" s="31">
        <f t="shared" si="401"/>
        <v>-4.9023322573319338E-2</v>
      </c>
      <c r="AX637" s="34">
        <f t="shared" si="402"/>
        <v>1.9834891844845424E-3</v>
      </c>
      <c r="AY637" s="35">
        <f t="shared" si="403"/>
        <v>1.176373169432622</v>
      </c>
      <c r="AZ637" s="10">
        <f t="shared" si="404"/>
        <v>-37.758530193148296</v>
      </c>
      <c r="BA637" s="10">
        <f t="shared" si="405"/>
        <v>-178.86808632441472</v>
      </c>
      <c r="BB637" s="10">
        <f t="shared" si="406"/>
        <v>1.131913675585281</v>
      </c>
      <c r="BC637" s="37"/>
      <c r="BD637" s="46">
        <f t="shared" si="407"/>
        <v>-38</v>
      </c>
      <c r="BE637" s="46">
        <f t="shared" si="408"/>
        <v>-179</v>
      </c>
      <c r="BF637" s="46">
        <f t="shared" si="409"/>
        <v>1</v>
      </c>
    </row>
    <row r="638" spans="22:58" x14ac:dyDescent="0.3">
      <c r="V638" s="29">
        <v>7.3400000000000896</v>
      </c>
      <c r="W638" s="38">
        <f t="shared" si="379"/>
        <v>218776162.39500052</v>
      </c>
      <c r="X638" s="30">
        <f t="shared" si="378"/>
        <v>2.6066753699001226</v>
      </c>
      <c r="Y638" s="31">
        <f t="shared" si="380"/>
        <v>-101.66557996744915</v>
      </c>
      <c r="Z638" s="31">
        <f t="shared" si="381"/>
        <v>-89.999527019066562</v>
      </c>
      <c r="AA638" s="31">
        <f t="shared" si="382"/>
        <v>67.359951750524132</v>
      </c>
      <c r="AB638" s="31">
        <f t="shared" si="383"/>
        <v>-89.975445841316912</v>
      </c>
      <c r="AC638" s="31">
        <f t="shared" si="384"/>
        <v>56.205564930549123</v>
      </c>
      <c r="AD638" s="31">
        <f t="shared" si="385"/>
        <v>89.911316145799276</v>
      </c>
      <c r="AE638" s="31">
        <f t="shared" si="386"/>
        <v>24.506612083524224</v>
      </c>
      <c r="AF638" s="31">
        <f t="shared" si="387"/>
        <v>-90.063656714584198</v>
      </c>
      <c r="AG638" s="31">
        <f t="shared" si="375"/>
        <v>92.110410468749379</v>
      </c>
      <c r="AH638" s="31">
        <f t="shared" si="388"/>
        <v>-180.39813607469245</v>
      </c>
      <c r="AI638" s="31">
        <f t="shared" si="389"/>
        <v>-89.999999945271213</v>
      </c>
      <c r="AJ638" s="31">
        <f t="shared" si="390"/>
        <v>99.154476078529115</v>
      </c>
      <c r="AK638" s="31">
        <f t="shared" si="391"/>
        <v>89.999368462958202</v>
      </c>
      <c r="AL638" s="32">
        <f t="shared" si="392"/>
        <v>-68.784197855042308</v>
      </c>
      <c r="AM638" s="31">
        <f t="shared" si="393"/>
        <v>-89.979159278538802</v>
      </c>
      <c r="AN638" s="31">
        <f t="shared" si="394"/>
        <v>-57.91744738245626</v>
      </c>
      <c r="AO638" s="31">
        <f t="shared" si="395"/>
        <v>-89.979790760851813</v>
      </c>
      <c r="AP638" s="30">
        <f t="shared" si="376"/>
        <v>23.609121289162623</v>
      </c>
      <c r="AQ638" s="30">
        <f t="shared" si="377"/>
        <v>-27.95880017344075</v>
      </c>
      <c r="AR638" s="31">
        <f t="shared" si="396"/>
        <v>-37.760514183210162</v>
      </c>
      <c r="AS638" s="33">
        <f t="shared" si="397"/>
        <v>-180.04344747543601</v>
      </c>
      <c r="AT638" s="31">
        <f t="shared" si="398"/>
        <v>2.0802749651931949E-3</v>
      </c>
      <c r="AU638" s="31">
        <f t="shared" si="399"/>
        <v>1.253930633506011</v>
      </c>
      <c r="AV638" s="32">
        <f t="shared" si="400"/>
        <v>-3.3292359590033516E-6</v>
      </c>
      <c r="AW638" s="31">
        <f t="shared" si="401"/>
        <v>-5.0165221870663163E-2</v>
      </c>
      <c r="AX638" s="34">
        <f t="shared" si="402"/>
        <v>2.0769457292341914E-3</v>
      </c>
      <c r="AY638" s="35">
        <f t="shared" si="403"/>
        <v>1.2037654116353478</v>
      </c>
      <c r="AZ638" s="10">
        <f t="shared" si="404"/>
        <v>-37.758437237480926</v>
      </c>
      <c r="BA638" s="10">
        <f t="shared" si="405"/>
        <v>-178.83968206380067</v>
      </c>
      <c r="BB638" s="10">
        <f t="shared" si="406"/>
        <v>1.1603179361993341</v>
      </c>
      <c r="BC638" s="37"/>
      <c r="BD638" s="46">
        <f t="shared" si="407"/>
        <v>-38</v>
      </c>
      <c r="BE638" s="46">
        <f t="shared" si="408"/>
        <v>-179</v>
      </c>
      <c r="BF638" s="46">
        <f t="shared" si="409"/>
        <v>1</v>
      </c>
    </row>
    <row r="639" spans="22:58" x14ac:dyDescent="0.3">
      <c r="V639" s="29">
        <v>7.3500000000000902</v>
      </c>
      <c r="W639" s="36">
        <f t="shared" si="379"/>
        <v>223872113.85688108</v>
      </c>
      <c r="X639" s="30">
        <f t="shared" si="378"/>
        <v>2.6066753699001226</v>
      </c>
      <c r="Y639" s="31">
        <f t="shared" si="380"/>
        <v>-101.86557996743586</v>
      </c>
      <c r="Z639" s="31">
        <f t="shared" si="381"/>
        <v>-89.999537785427037</v>
      </c>
      <c r="AA639" s="31">
        <f t="shared" si="382"/>
        <v>67.559951714625925</v>
      </c>
      <c r="AB639" s="31">
        <f t="shared" si="383"/>
        <v>-89.97600476213951</v>
      </c>
      <c r="AC639" s="31">
        <f t="shared" si="384"/>
        <v>56.405564462262362</v>
      </c>
      <c r="AD639" s="31">
        <f t="shared" si="385"/>
        <v>89.91333483366229</v>
      </c>
      <c r="AE639" s="31">
        <f t="shared" si="386"/>
        <v>24.70661157935254</v>
      </c>
      <c r="AF639" s="31">
        <f t="shared" si="387"/>
        <v>-90.062207713904243</v>
      </c>
      <c r="AG639" s="31">
        <f t="shared" si="375"/>
        <v>92.110410468749379</v>
      </c>
      <c r="AH639" s="31">
        <f t="shared" si="388"/>
        <v>-180.59813607469249</v>
      </c>
      <c r="AI639" s="31">
        <f t="shared" si="389"/>
        <v>-89.999999946517008</v>
      </c>
      <c r="AJ639" s="31">
        <f t="shared" si="390"/>
        <v>99.3544760785054</v>
      </c>
      <c r="AK639" s="31">
        <f t="shared" si="391"/>
        <v>89.999382838496345</v>
      </c>
      <c r="AL639" s="32">
        <f t="shared" si="392"/>
        <v>-68.984197829181142</v>
      </c>
      <c r="AM639" s="31">
        <f t="shared" si="393"/>
        <v>-89.979633671236115</v>
      </c>
      <c r="AN639" s="31">
        <f t="shared" si="394"/>
        <v>-58.117447356618854</v>
      </c>
      <c r="AO639" s="31">
        <f t="shared" si="395"/>
        <v>-89.980250779256778</v>
      </c>
      <c r="AP639" s="30">
        <f t="shared" si="376"/>
        <v>23.609121289162623</v>
      </c>
      <c r="AQ639" s="30">
        <f t="shared" si="377"/>
        <v>-27.95880017344075</v>
      </c>
      <c r="AR639" s="31">
        <f t="shared" si="396"/>
        <v>-37.760514661544441</v>
      </c>
      <c r="AS639" s="33">
        <f t="shared" si="397"/>
        <v>-180.04245849316101</v>
      </c>
      <c r="AT639" s="31">
        <f t="shared" si="398"/>
        <v>2.1782907208222225E-3</v>
      </c>
      <c r="AU639" s="31">
        <f t="shared" si="399"/>
        <v>1.2831287764440999</v>
      </c>
      <c r="AV639" s="32">
        <f t="shared" si="400"/>
        <v>-3.4861379528357716E-6</v>
      </c>
      <c r="AW639" s="31">
        <f t="shared" si="401"/>
        <v>-5.1333719378263754E-2</v>
      </c>
      <c r="AX639" s="34">
        <f t="shared" si="402"/>
        <v>2.1748045828693867E-3</v>
      </c>
      <c r="AY639" s="35">
        <f t="shared" si="403"/>
        <v>1.2317950570658363</v>
      </c>
      <c r="AZ639" s="10">
        <f t="shared" si="404"/>
        <v>-37.75833985696157</v>
      </c>
      <c r="BA639" s="10">
        <f t="shared" si="405"/>
        <v>-178.81066343609518</v>
      </c>
      <c r="BB639" s="10">
        <f t="shared" si="406"/>
        <v>1.189336563904817</v>
      </c>
      <c r="BC639" s="48"/>
      <c r="BD639" s="46">
        <f t="shared" si="407"/>
        <v>-38</v>
      </c>
      <c r="BE639" s="46">
        <f t="shared" si="408"/>
        <v>-179</v>
      </c>
      <c r="BF639" s="46">
        <f t="shared" si="409"/>
        <v>1</v>
      </c>
    </row>
    <row r="640" spans="22:58" x14ac:dyDescent="0.3">
      <c r="V640" s="29">
        <v>7.36000000000009</v>
      </c>
      <c r="W640" s="38">
        <f t="shared" si="379"/>
        <v>229086765.27682549</v>
      </c>
      <c r="X640" s="30">
        <f t="shared" si="378"/>
        <v>2.6066753699001226</v>
      </c>
      <c r="Y640" s="31">
        <f t="shared" si="380"/>
        <v>-102.06557996742313</v>
      </c>
      <c r="Z640" s="31">
        <f t="shared" si="381"/>
        <v>-89.999548306715226</v>
      </c>
      <c r="AA640" s="31">
        <f t="shared" si="382"/>
        <v>67.759951680343363</v>
      </c>
      <c r="AB640" s="31">
        <f t="shared" si="383"/>
        <v>-89.976550960375334</v>
      </c>
      <c r="AC640" s="31">
        <f t="shared" si="384"/>
        <v>56.605564015051904</v>
      </c>
      <c r="AD640" s="31">
        <f t="shared" si="385"/>
        <v>89.915307570787419</v>
      </c>
      <c r="AE640" s="31">
        <f t="shared" si="386"/>
        <v>24.906611097872251</v>
      </c>
      <c r="AF640" s="31">
        <f t="shared" si="387"/>
        <v>-90.060791696303127</v>
      </c>
      <c r="AG640" s="31">
        <f t="shared" si="375"/>
        <v>92.110410468749379</v>
      </c>
      <c r="AH640" s="31">
        <f t="shared" si="388"/>
        <v>-180.79813607469248</v>
      </c>
      <c r="AI640" s="31">
        <f t="shared" si="389"/>
        <v>-89.999999947734409</v>
      </c>
      <c r="AJ640" s="31">
        <f t="shared" si="390"/>
        <v>99.554476078482708</v>
      </c>
      <c r="AK640" s="31">
        <f t="shared" si="391"/>
        <v>89.99939688680729</v>
      </c>
      <c r="AL640" s="32">
        <f t="shared" si="392"/>
        <v>-69.184197804483901</v>
      </c>
      <c r="AM640" s="31">
        <f t="shared" si="393"/>
        <v>-89.980097265439994</v>
      </c>
      <c r="AN640" s="31">
        <f t="shared" si="394"/>
        <v>-58.317447331944294</v>
      </c>
      <c r="AO640" s="31">
        <f t="shared" si="395"/>
        <v>-89.980700326367113</v>
      </c>
      <c r="AP640" s="30">
        <f t="shared" si="376"/>
        <v>23.609121289162623</v>
      </c>
      <c r="AQ640" s="30">
        <f t="shared" si="377"/>
        <v>-27.95880017344075</v>
      </c>
      <c r="AR640" s="31">
        <f t="shared" si="396"/>
        <v>-37.76051511835017</v>
      </c>
      <c r="AS640" s="33">
        <f t="shared" si="397"/>
        <v>-180.04149202267024</v>
      </c>
      <c r="AT640" s="31">
        <f t="shared" si="398"/>
        <v>2.280923445804692E-3</v>
      </c>
      <c r="AU640" s="31">
        <f t="shared" si="399"/>
        <v>1.3130063413661781</v>
      </c>
      <c r="AV640" s="32">
        <f t="shared" si="400"/>
        <v>-3.6504345024100468E-6</v>
      </c>
      <c r="AW640" s="31">
        <f t="shared" si="401"/>
        <v>-5.2529434645075902E-2</v>
      </c>
      <c r="AX640" s="34">
        <f t="shared" si="402"/>
        <v>2.2772730113022818E-3</v>
      </c>
      <c r="AY640" s="35">
        <f t="shared" si="403"/>
        <v>1.2604769067211021</v>
      </c>
      <c r="AZ640" s="10">
        <f t="shared" si="404"/>
        <v>-37.758237845338869</v>
      </c>
      <c r="BA640" s="10">
        <f t="shared" si="405"/>
        <v>-178.78101511594915</v>
      </c>
      <c r="BB640" s="10">
        <f t="shared" si="406"/>
        <v>1.2189848840508546</v>
      </c>
      <c r="BC640" s="37"/>
      <c r="BD640" s="46">
        <f t="shared" si="407"/>
        <v>-38</v>
      </c>
      <c r="BE640" s="46">
        <f t="shared" si="408"/>
        <v>-179</v>
      </c>
      <c r="BF640" s="46">
        <f t="shared" si="409"/>
        <v>1</v>
      </c>
    </row>
    <row r="641" spans="22:58" x14ac:dyDescent="0.3">
      <c r="V641" s="29">
        <v>7.3700000000000996</v>
      </c>
      <c r="W641" s="38">
        <f t="shared" si="379"/>
        <v>234422881.5320465</v>
      </c>
      <c r="X641" s="30">
        <f t="shared" si="378"/>
        <v>2.6066753699001226</v>
      </c>
      <c r="Y641" s="31">
        <f t="shared" si="380"/>
        <v>-102.26557996741118</v>
      </c>
      <c r="Z641" s="31">
        <f t="shared" si="381"/>
        <v>-89.999558588509672</v>
      </c>
      <c r="AA641" s="31">
        <f t="shared" si="382"/>
        <v>67.959951647603958</v>
      </c>
      <c r="AB641" s="31">
        <f t="shared" si="383"/>
        <v>-89.977084725625531</v>
      </c>
      <c r="AC641" s="31">
        <f t="shared" si="384"/>
        <v>56.805563587969381</v>
      </c>
      <c r="AD641" s="31">
        <f t="shared" si="385"/>
        <v>89.917235403127293</v>
      </c>
      <c r="AE641" s="31">
        <f t="shared" si="386"/>
        <v>25.106610638062271</v>
      </c>
      <c r="AF641" s="31">
        <f t="shared" si="387"/>
        <v>-90.059407911007909</v>
      </c>
      <c r="AG641" s="31">
        <f t="shared" si="375"/>
        <v>92.110410468749379</v>
      </c>
      <c r="AH641" s="31">
        <f t="shared" si="388"/>
        <v>-180.9981360746927</v>
      </c>
      <c r="AI641" s="31">
        <f t="shared" si="389"/>
        <v>-89.999999948924128</v>
      </c>
      <c r="AJ641" s="31">
        <f t="shared" si="390"/>
        <v>99.754476078461238</v>
      </c>
      <c r="AK641" s="31">
        <f t="shared" si="391"/>
        <v>89.999410615339627</v>
      </c>
      <c r="AL641" s="32">
        <f t="shared" si="392"/>
        <v>-69.38419778089839</v>
      </c>
      <c r="AM641" s="31">
        <f t="shared" si="393"/>
        <v>-89.980550306953944</v>
      </c>
      <c r="AN641" s="31">
        <f t="shared" si="394"/>
        <v>-58.517447308380468</v>
      </c>
      <c r="AO641" s="31">
        <f t="shared" si="395"/>
        <v>-89.981139640538444</v>
      </c>
      <c r="AP641" s="30">
        <f t="shared" si="376"/>
        <v>23.609121289162623</v>
      </c>
      <c r="AQ641" s="30">
        <f t="shared" si="377"/>
        <v>-27.95880017344075</v>
      </c>
      <c r="AR641" s="31">
        <f t="shared" si="396"/>
        <v>-37.760515554596324</v>
      </c>
      <c r="AS641" s="33">
        <f t="shared" si="397"/>
        <v>-180.04054755154635</v>
      </c>
      <c r="AT641" s="31">
        <f t="shared" si="398"/>
        <v>2.3883905025843116E-3</v>
      </c>
      <c r="AU641" s="31">
        <f t="shared" si="399"/>
        <v>1.3435791047203705</v>
      </c>
      <c r="AV641" s="32">
        <f t="shared" si="400"/>
        <v>-3.8224741056379579E-6</v>
      </c>
      <c r="AW641" s="31">
        <f t="shared" si="401"/>
        <v>-5.3753001650994107E-2</v>
      </c>
      <c r="AX641" s="34">
        <f t="shared" si="402"/>
        <v>2.3845680284786735E-3</v>
      </c>
      <c r="AY641" s="35">
        <f t="shared" si="403"/>
        <v>1.2898261030693763</v>
      </c>
      <c r="AZ641" s="10">
        <f t="shared" si="404"/>
        <v>-37.758130986567842</v>
      </c>
      <c r="BA641" s="10">
        <f t="shared" si="405"/>
        <v>-178.75072144847698</v>
      </c>
      <c r="BB641" s="10">
        <f t="shared" si="406"/>
        <v>1.2492785515230196</v>
      </c>
      <c r="BC641" s="37"/>
      <c r="BD641" s="46">
        <f t="shared" si="407"/>
        <v>-38</v>
      </c>
      <c r="BE641" s="46">
        <f t="shared" si="408"/>
        <v>-179</v>
      </c>
      <c r="BF641" s="46">
        <f t="shared" si="409"/>
        <v>1</v>
      </c>
    </row>
    <row r="642" spans="22:58" x14ac:dyDescent="0.3">
      <c r="V642" s="29">
        <v>7.3800000000001003</v>
      </c>
      <c r="W642" s="36">
        <f t="shared" si="379"/>
        <v>239883291.9020046</v>
      </c>
      <c r="X642" s="30">
        <f t="shared" si="378"/>
        <v>2.6066753699001226</v>
      </c>
      <c r="Y642" s="31">
        <f t="shared" si="380"/>
        <v>-102.46557996739958</v>
      </c>
      <c r="Z642" s="31">
        <f t="shared" si="381"/>
        <v>-89.999568636261898</v>
      </c>
      <c r="AA642" s="31">
        <f t="shared" si="382"/>
        <v>68.159951616337892</v>
      </c>
      <c r="AB642" s="31">
        <f t="shared" si="383"/>
        <v>-89.977606340899129</v>
      </c>
      <c r="AC642" s="31">
        <f t="shared" si="384"/>
        <v>57.005563180108524</v>
      </c>
      <c r="AD642" s="31">
        <f t="shared" si="385"/>
        <v>89.919119352826655</v>
      </c>
      <c r="AE642" s="31">
        <f t="shared" si="386"/>
        <v>25.306610198946956</v>
      </c>
      <c r="AF642" s="31">
        <f t="shared" si="387"/>
        <v>-90.058055624334386</v>
      </c>
      <c r="AG642" s="31">
        <f t="shared" si="375"/>
        <v>92.110410468749379</v>
      </c>
      <c r="AH642" s="31">
        <f t="shared" si="388"/>
        <v>-181.19813607469268</v>
      </c>
      <c r="AI642" s="31">
        <f t="shared" si="389"/>
        <v>-89.99999995008676</v>
      </c>
      <c r="AJ642" s="31">
        <f t="shared" si="390"/>
        <v>99.954476078440564</v>
      </c>
      <c r="AK642" s="31">
        <f t="shared" si="391"/>
        <v>89.999424031372413</v>
      </c>
      <c r="AL642" s="32">
        <f t="shared" si="392"/>
        <v>-69.584197758374231</v>
      </c>
      <c r="AM642" s="31">
        <f t="shared" si="393"/>
        <v>-89.980993035986373</v>
      </c>
      <c r="AN642" s="31">
        <f t="shared" si="394"/>
        <v>-58.717447285876972</v>
      </c>
      <c r="AO642" s="31">
        <f t="shared" si="395"/>
        <v>-89.98156895470072</v>
      </c>
      <c r="AP642" s="30">
        <f t="shared" si="376"/>
        <v>23.609121289162623</v>
      </c>
      <c r="AQ642" s="30">
        <f t="shared" si="377"/>
        <v>-27.95880017344075</v>
      </c>
      <c r="AR642" s="31">
        <f t="shared" si="396"/>
        <v>-37.760515971208143</v>
      </c>
      <c r="AS642" s="33">
        <f t="shared" si="397"/>
        <v>-180.03962457903509</v>
      </c>
      <c r="AT642" s="31">
        <f t="shared" si="398"/>
        <v>2.5009194755448013E-3</v>
      </c>
      <c r="AU642" s="31">
        <f t="shared" si="399"/>
        <v>1.3748632069121167</v>
      </c>
      <c r="AV642" s="32">
        <f t="shared" si="400"/>
        <v>-4.0026216771973546E-6</v>
      </c>
      <c r="AW642" s="31">
        <f t="shared" si="401"/>
        <v>-5.5005069142971846E-2</v>
      </c>
      <c r="AX642" s="34">
        <f t="shared" si="402"/>
        <v>2.4969168538676039E-3</v>
      </c>
      <c r="AY642" s="35">
        <f t="shared" si="403"/>
        <v>1.319858137769145</v>
      </c>
      <c r="AZ642" s="10">
        <f t="shared" si="404"/>
        <v>-37.758019054354278</v>
      </c>
      <c r="BA642" s="10">
        <f t="shared" si="405"/>
        <v>-178.71976644126596</v>
      </c>
      <c r="BB642" s="10">
        <f t="shared" si="406"/>
        <v>1.2802335587340394</v>
      </c>
      <c r="BC642" s="48"/>
      <c r="BD642" s="46">
        <f t="shared" si="407"/>
        <v>-38</v>
      </c>
      <c r="BE642" s="46">
        <f t="shared" si="408"/>
        <v>-179</v>
      </c>
      <c r="BF642" s="46">
        <f t="shared" si="409"/>
        <v>1</v>
      </c>
    </row>
    <row r="643" spans="22:58" x14ac:dyDescent="0.3">
      <c r="V643" s="29">
        <v>7.3900000000000903</v>
      </c>
      <c r="W643" s="38">
        <f t="shared" si="379"/>
        <v>245470891.56855461</v>
      </c>
      <c r="X643" s="30">
        <f t="shared" si="378"/>
        <v>2.6066753699001226</v>
      </c>
      <c r="Y643" s="31">
        <f t="shared" si="380"/>
        <v>-102.66557996738831</v>
      </c>
      <c r="Z643" s="31">
        <f t="shared" si="381"/>
        <v>-89.999578455299357</v>
      </c>
      <c r="AA643" s="31">
        <f t="shared" si="382"/>
        <v>68.359951586478843</v>
      </c>
      <c r="AB643" s="31">
        <f t="shared" si="383"/>
        <v>-89.97811608276308</v>
      </c>
      <c r="AC643" s="31">
        <f t="shared" si="384"/>
        <v>57.205562790604191</v>
      </c>
      <c r="AD643" s="31">
        <f t="shared" si="385"/>
        <v>89.920960418764295</v>
      </c>
      <c r="AE643" s="31">
        <f t="shared" si="386"/>
        <v>25.506609779594839</v>
      </c>
      <c r="AF643" s="31">
        <f t="shared" si="387"/>
        <v>-90.056734119298156</v>
      </c>
      <c r="AG643" s="31">
        <f t="shared" si="375"/>
        <v>92.110410468749379</v>
      </c>
      <c r="AH643" s="31">
        <f t="shared" si="388"/>
        <v>-181.3981360746925</v>
      </c>
      <c r="AI643" s="31">
        <f t="shared" si="389"/>
        <v>-89.999999951222918</v>
      </c>
      <c r="AJ643" s="31">
        <f t="shared" si="390"/>
        <v>100.15447607842061</v>
      </c>
      <c r="AK643" s="31">
        <f t="shared" si="391"/>
        <v>89.999437142019033</v>
      </c>
      <c r="AL643" s="32">
        <f t="shared" si="392"/>
        <v>-69.784197736863632</v>
      </c>
      <c r="AM643" s="31">
        <f t="shared" si="393"/>
        <v>-89.981425687277849</v>
      </c>
      <c r="AN643" s="31">
        <f t="shared" si="394"/>
        <v>-58.917447264386141</v>
      </c>
      <c r="AO643" s="31">
        <f t="shared" si="395"/>
        <v>-89.981988496481733</v>
      </c>
      <c r="AP643" s="30">
        <f t="shared" si="376"/>
        <v>23.609121289162623</v>
      </c>
      <c r="AQ643" s="30">
        <f t="shared" si="377"/>
        <v>-27.95880017344075</v>
      </c>
      <c r="AR643" s="31">
        <f t="shared" si="396"/>
        <v>-37.760516369069428</v>
      </c>
      <c r="AS643" s="33">
        <f t="shared" si="397"/>
        <v>-180.03872261577988</v>
      </c>
      <c r="AT643" s="31">
        <f t="shared" si="398"/>
        <v>2.6187486506306845E-3</v>
      </c>
      <c r="AU643" s="31">
        <f t="shared" si="399"/>
        <v>1.4068751605305123</v>
      </c>
      <c r="AV643" s="32">
        <f t="shared" si="400"/>
        <v>-4.1912593354286999E-6</v>
      </c>
      <c r="AW643" s="31">
        <f t="shared" si="401"/>
        <v>-5.6286300978980318E-2</v>
      </c>
      <c r="AX643" s="34">
        <f t="shared" si="402"/>
        <v>2.6145573912952557E-3</v>
      </c>
      <c r="AY643" s="35">
        <f t="shared" si="403"/>
        <v>1.3505888595515321</v>
      </c>
      <c r="AZ643" s="10">
        <f t="shared" si="404"/>
        <v>-37.757901811678131</v>
      </c>
      <c r="BA643" s="10">
        <f t="shared" si="405"/>
        <v>-178.68813375622835</v>
      </c>
      <c r="BB643" s="10">
        <f t="shared" si="406"/>
        <v>1.3118662437716466</v>
      </c>
      <c r="BC643" s="37"/>
      <c r="BD643" s="46">
        <f t="shared" si="407"/>
        <v>-38</v>
      </c>
      <c r="BE643" s="46">
        <f t="shared" si="408"/>
        <v>-179</v>
      </c>
      <c r="BF643" s="46">
        <f t="shared" si="409"/>
        <v>1</v>
      </c>
    </row>
    <row r="644" spans="22:58" x14ac:dyDescent="0.3">
      <c r="V644" s="29">
        <v>7.4000000000000998</v>
      </c>
      <c r="W644" s="38">
        <f t="shared" si="379"/>
        <v>251188643.15101612</v>
      </c>
      <c r="X644" s="30">
        <f t="shared" si="378"/>
        <v>2.6066753699001226</v>
      </c>
      <c r="Y644" s="31">
        <f t="shared" si="380"/>
        <v>-102.86557996737791</v>
      </c>
      <c r="Z644" s="31">
        <f t="shared" si="381"/>
        <v>-89.999588050828223</v>
      </c>
      <c r="AA644" s="31">
        <f t="shared" si="382"/>
        <v>68.559951557964041</v>
      </c>
      <c r="AB644" s="31">
        <f t="shared" si="383"/>
        <v>-89.978614221488954</v>
      </c>
      <c r="AC644" s="31">
        <f t="shared" si="384"/>
        <v>57.405562418630787</v>
      </c>
      <c r="AD644" s="31">
        <f t="shared" si="385"/>
        <v>89.922759577082488</v>
      </c>
      <c r="AE644" s="31">
        <f t="shared" si="386"/>
        <v>25.706609379117033</v>
      </c>
      <c r="AF644" s="31">
        <f t="shared" si="387"/>
        <v>-90.055442695234674</v>
      </c>
      <c r="AG644" s="31">
        <f t="shared" ref="AG644:AG707" si="410">DC_gain_comp</f>
        <v>92.110410468749379</v>
      </c>
      <c r="AH644" s="31">
        <f t="shared" si="388"/>
        <v>-181.59813607469266</v>
      </c>
      <c r="AI644" s="31">
        <f t="shared" si="389"/>
        <v>-89.999999952333212</v>
      </c>
      <c r="AJ644" s="31">
        <f t="shared" si="390"/>
        <v>100.35447607840194</v>
      </c>
      <c r="AK644" s="31">
        <f t="shared" si="391"/>
        <v>89.999449954230883</v>
      </c>
      <c r="AL644" s="32">
        <f t="shared" si="392"/>
        <v>-69.984197716321546</v>
      </c>
      <c r="AM644" s="31">
        <f t="shared" si="393"/>
        <v>-89.981848490225616</v>
      </c>
      <c r="AN644" s="31">
        <f t="shared" si="394"/>
        <v>-59.117447243862884</v>
      </c>
      <c r="AO644" s="31">
        <f t="shared" si="395"/>
        <v>-89.982398488327945</v>
      </c>
      <c r="AP644" s="30">
        <f t="shared" ref="AP644:AP707" si="411">-20*LOG(GmPS*Rsns)</f>
        <v>23.609121289162623</v>
      </c>
      <c r="AQ644" s="30">
        <f t="shared" ref="AQ644:AQ707" si="412">20*LOG(Vref/Vout)</f>
        <v>-27.95880017344075</v>
      </c>
      <c r="AR644" s="31">
        <f t="shared" si="396"/>
        <v>-37.760516749023978</v>
      </c>
      <c r="AS644" s="33">
        <f t="shared" si="397"/>
        <v>-180.03784118356262</v>
      </c>
      <c r="AT644" s="31">
        <f t="shared" si="398"/>
        <v>2.7421275173661898E-3</v>
      </c>
      <c r="AU644" s="31">
        <f t="shared" si="399"/>
        <v>1.4396318587482311</v>
      </c>
      <c r="AV644" s="32">
        <f t="shared" si="400"/>
        <v>-4.3887872017683917E-6</v>
      </c>
      <c r="AW644" s="31">
        <f t="shared" si="401"/>
        <v>-5.759737647997331E-2</v>
      </c>
      <c r="AX644" s="34">
        <f t="shared" si="402"/>
        <v>2.7377387301644215E-3</v>
      </c>
      <c r="AY644" s="35">
        <f t="shared" si="403"/>
        <v>1.3820344822682578</v>
      </c>
      <c r="AZ644" s="10">
        <f t="shared" si="404"/>
        <v>-37.757779010293817</v>
      </c>
      <c r="BA644" s="10">
        <f t="shared" si="405"/>
        <v>-178.65580670129435</v>
      </c>
      <c r="BB644" s="10">
        <f t="shared" si="406"/>
        <v>1.3441932987056475</v>
      </c>
      <c r="BC644" s="37"/>
      <c r="BD644" s="46">
        <f t="shared" si="407"/>
        <v>-38</v>
      </c>
      <c r="BE644" s="46">
        <f t="shared" si="408"/>
        <v>-179</v>
      </c>
      <c r="BF644" s="46">
        <f t="shared" si="409"/>
        <v>1</v>
      </c>
    </row>
    <row r="645" spans="22:58" x14ac:dyDescent="0.3">
      <c r="V645" s="29">
        <v>7.4100000000000996</v>
      </c>
      <c r="W645" s="36">
        <f t="shared" si="379"/>
        <v>257039578.2769458</v>
      </c>
      <c r="X645" s="30">
        <f t="shared" ref="X645:X708" si="413">DC_gain_power</f>
        <v>2.6066753699001226</v>
      </c>
      <c r="Y645" s="31">
        <f t="shared" si="380"/>
        <v>-103.06557996736782</v>
      </c>
      <c r="Z645" s="31">
        <f t="shared" si="381"/>
        <v>-89.999597427936195</v>
      </c>
      <c r="AA645" s="31">
        <f t="shared" si="382"/>
        <v>68.759951530732437</v>
      </c>
      <c r="AB645" s="31">
        <f t="shared" si="383"/>
        <v>-89.9791010211962</v>
      </c>
      <c r="AC645" s="31">
        <f t="shared" si="384"/>
        <v>57.605562063398736</v>
      </c>
      <c r="AD645" s="31">
        <f t="shared" si="385"/>
        <v>89.924517781704608</v>
      </c>
      <c r="AE645" s="31">
        <f t="shared" si="386"/>
        <v>25.906608996663465</v>
      </c>
      <c r="AF645" s="31">
        <f t="shared" si="387"/>
        <v>-90.054180667427786</v>
      </c>
      <c r="AG645" s="31">
        <f t="shared" si="410"/>
        <v>92.110410468749379</v>
      </c>
      <c r="AH645" s="31">
        <f t="shared" si="388"/>
        <v>-181.79813607469268</v>
      </c>
      <c r="AI645" s="31">
        <f t="shared" si="389"/>
        <v>-89.999999953418239</v>
      </c>
      <c r="AJ645" s="31">
        <f t="shared" si="390"/>
        <v>100.55447607838391</v>
      </c>
      <c r="AK645" s="31">
        <f t="shared" si="391"/>
        <v>89.999462474801192</v>
      </c>
      <c r="AL645" s="32">
        <f t="shared" si="392"/>
        <v>-70.184197696703819</v>
      </c>
      <c r="AM645" s="31">
        <f t="shared" si="393"/>
        <v>-89.982261669005226</v>
      </c>
      <c r="AN645" s="31">
        <f t="shared" si="394"/>
        <v>-59.317447224263205</v>
      </c>
      <c r="AO645" s="31">
        <f t="shared" si="395"/>
        <v>-89.982799147622273</v>
      </c>
      <c r="AP645" s="30">
        <f t="shared" si="411"/>
        <v>23.609121289162623</v>
      </c>
      <c r="AQ645" s="30">
        <f t="shared" si="412"/>
        <v>-27.95880017344075</v>
      </c>
      <c r="AR645" s="31">
        <f t="shared" si="396"/>
        <v>-37.760517111877867</v>
      </c>
      <c r="AS645" s="33">
        <f t="shared" si="397"/>
        <v>-180.03697981505007</v>
      </c>
      <c r="AT645" s="31">
        <f t="shared" si="398"/>
        <v>2.8713172943079937E-3</v>
      </c>
      <c r="AU645" s="31">
        <f t="shared" si="399"/>
        <v>1.4731505838976025</v>
      </c>
      <c r="AV645" s="32">
        <f t="shared" si="400"/>
        <v>-4.5956242609352718E-6</v>
      </c>
      <c r="AW645" s="31">
        <f t="shared" si="401"/>
        <v>-5.8938990790036887E-2</v>
      </c>
      <c r="AX645" s="34">
        <f t="shared" si="402"/>
        <v>2.8667216700470587E-3</v>
      </c>
      <c r="AY645" s="35">
        <f t="shared" si="403"/>
        <v>1.4142115931075656</v>
      </c>
      <c r="AZ645" s="10">
        <f t="shared" si="404"/>
        <v>-37.757650390207822</v>
      </c>
      <c r="BA645" s="10">
        <f t="shared" si="405"/>
        <v>-178.62276822194252</v>
      </c>
      <c r="BB645" s="10">
        <f t="shared" si="406"/>
        <v>1.3772317780574781</v>
      </c>
      <c r="BC645" s="48"/>
      <c r="BD645" s="46">
        <f t="shared" si="407"/>
        <v>-38</v>
      </c>
      <c r="BE645" s="46">
        <f t="shared" si="408"/>
        <v>-179</v>
      </c>
      <c r="BF645" s="46">
        <f t="shared" si="409"/>
        <v>1</v>
      </c>
    </row>
    <row r="646" spans="22:58" x14ac:dyDescent="0.3">
      <c r="V646" s="29">
        <v>7.4200000000001003</v>
      </c>
      <c r="W646" s="38">
        <f t="shared" si="379"/>
        <v>263026799.18959898</v>
      </c>
      <c r="X646" s="30">
        <f t="shared" si="413"/>
        <v>2.6066753699001226</v>
      </c>
      <c r="Y646" s="31">
        <f t="shared" si="380"/>
        <v>-103.26557996735816</v>
      </c>
      <c r="Z646" s="31">
        <f t="shared" si="381"/>
        <v>-89.999606591595139</v>
      </c>
      <c r="AA646" s="31">
        <f t="shared" si="382"/>
        <v>68.959951504726462</v>
      </c>
      <c r="AB646" s="31">
        <f t="shared" si="383"/>
        <v>-89.979576739992211</v>
      </c>
      <c r="AC646" s="31">
        <f t="shared" si="384"/>
        <v>57.805561724154728</v>
      </c>
      <c r="AD646" s="31">
        <f t="shared" si="385"/>
        <v>89.926235964840771</v>
      </c>
      <c r="AE646" s="31">
        <f t="shared" si="386"/>
        <v>26.106608631423143</v>
      </c>
      <c r="AF646" s="31">
        <f t="shared" si="387"/>
        <v>-90.052947366746594</v>
      </c>
      <c r="AG646" s="31">
        <f t="shared" si="410"/>
        <v>92.110410468749379</v>
      </c>
      <c r="AH646" s="31">
        <f t="shared" si="388"/>
        <v>-181.99813607469267</v>
      </c>
      <c r="AI646" s="31">
        <f t="shared" si="389"/>
        <v>-89.999999954478582</v>
      </c>
      <c r="AJ646" s="31">
        <f t="shared" si="390"/>
        <v>100.75447607836672</v>
      </c>
      <c r="AK646" s="31">
        <f t="shared" si="391"/>
        <v>89.999474710368517</v>
      </c>
      <c r="AL646" s="32">
        <f t="shared" si="392"/>
        <v>-70.384197677969041</v>
      </c>
      <c r="AM646" s="31">
        <f t="shared" si="393"/>
        <v>-89.982665442689353</v>
      </c>
      <c r="AN646" s="31">
        <f t="shared" si="394"/>
        <v>-59.517447205545608</v>
      </c>
      <c r="AO646" s="31">
        <f t="shared" si="395"/>
        <v>-89.983190686799418</v>
      </c>
      <c r="AP646" s="30">
        <f t="shared" si="411"/>
        <v>23.609121289162623</v>
      </c>
      <c r="AQ646" s="30">
        <f t="shared" si="412"/>
        <v>-27.95880017344075</v>
      </c>
      <c r="AR646" s="31">
        <f t="shared" si="396"/>
        <v>-37.760517458400592</v>
      </c>
      <c r="AS646" s="33">
        <f t="shared" si="397"/>
        <v>-180.03613805354601</v>
      </c>
      <c r="AT646" s="31">
        <f t="shared" si="398"/>
        <v>3.0065914790331971E-3</v>
      </c>
      <c r="AU646" s="31">
        <f t="shared" si="399"/>
        <v>1.5074490162264711</v>
      </c>
      <c r="AV646" s="32">
        <f t="shared" si="400"/>
        <v>-4.8122092394399815E-6</v>
      </c>
      <c r="AW646" s="31">
        <f t="shared" si="401"/>
        <v>-6.0311855244949683E-2</v>
      </c>
      <c r="AX646" s="34">
        <f t="shared" si="402"/>
        <v>3.0017792697937572E-3</v>
      </c>
      <c r="AY646" s="35">
        <f t="shared" si="403"/>
        <v>1.4471371609815213</v>
      </c>
      <c r="AZ646" s="10">
        <f t="shared" si="404"/>
        <v>-37.757515679130798</v>
      </c>
      <c r="BA646" s="10">
        <f t="shared" si="405"/>
        <v>-178.58900089256448</v>
      </c>
      <c r="BB646" s="10">
        <f t="shared" si="406"/>
        <v>1.410999107435515</v>
      </c>
      <c r="BC646" s="37"/>
      <c r="BD646" s="46">
        <f t="shared" si="407"/>
        <v>-38</v>
      </c>
      <c r="BE646" s="46">
        <f t="shared" si="408"/>
        <v>-179</v>
      </c>
      <c r="BF646" s="46">
        <f t="shared" si="409"/>
        <v>1</v>
      </c>
    </row>
    <row r="647" spans="22:58" x14ac:dyDescent="0.3">
      <c r="V647" s="29">
        <v>7.4300000000001001</v>
      </c>
      <c r="W647" s="38">
        <f t="shared" si="379"/>
        <v>269153480.39275372</v>
      </c>
      <c r="X647" s="30">
        <f t="shared" si="413"/>
        <v>2.6066753699001226</v>
      </c>
      <c r="Y647" s="31">
        <f t="shared" si="380"/>
        <v>-103.46557996734894</v>
      </c>
      <c r="Z647" s="31">
        <f t="shared" si="381"/>
        <v>-89.999615546663733</v>
      </c>
      <c r="AA647" s="31">
        <f t="shared" si="382"/>
        <v>69.159951479890935</v>
      </c>
      <c r="AB647" s="31">
        <f t="shared" si="383"/>
        <v>-89.980041630109071</v>
      </c>
      <c r="AC647" s="31">
        <f t="shared" si="384"/>
        <v>58.005561400179189</v>
      </c>
      <c r="AD647" s="31">
        <f t="shared" si="385"/>
        <v>89.927915037482038</v>
      </c>
      <c r="AE647" s="31">
        <f t="shared" si="386"/>
        <v>26.306608282621298</v>
      </c>
      <c r="AF647" s="31">
        <f t="shared" si="387"/>
        <v>-90.051742139290766</v>
      </c>
      <c r="AG647" s="31">
        <f t="shared" si="410"/>
        <v>92.110410468749379</v>
      </c>
      <c r="AH647" s="31">
        <f t="shared" si="388"/>
        <v>-182.19813607469266</v>
      </c>
      <c r="AI647" s="31">
        <f t="shared" si="389"/>
        <v>-89.999999955514781</v>
      </c>
      <c r="AJ647" s="31">
        <f t="shared" si="390"/>
        <v>100.95447607835028</v>
      </c>
      <c r="AK647" s="31">
        <f t="shared" si="391"/>
        <v>89.999486667420328</v>
      </c>
      <c r="AL647" s="32">
        <f t="shared" si="392"/>
        <v>-70.584197660077464</v>
      </c>
      <c r="AM647" s="31">
        <f t="shared" si="393"/>
        <v>-89.983060025363969</v>
      </c>
      <c r="AN647" s="31">
        <f t="shared" si="394"/>
        <v>-59.717447187670459</v>
      </c>
      <c r="AO647" s="31">
        <f t="shared" si="395"/>
        <v>-89.983573313458422</v>
      </c>
      <c r="AP647" s="30">
        <f t="shared" si="411"/>
        <v>23.609121289162623</v>
      </c>
      <c r="AQ647" s="30">
        <f t="shared" si="412"/>
        <v>-27.95880017344075</v>
      </c>
      <c r="AR647" s="31">
        <f t="shared" si="396"/>
        <v>-37.760517789327288</v>
      </c>
      <c r="AS647" s="33">
        <f t="shared" si="397"/>
        <v>-180.03531545274919</v>
      </c>
      <c r="AT647" s="31">
        <f t="shared" si="398"/>
        <v>3.1482364237484196E-3</v>
      </c>
      <c r="AU647" s="31">
        <f t="shared" si="399"/>
        <v>1.5425452428355289</v>
      </c>
      <c r="AV647" s="32">
        <f t="shared" si="400"/>
        <v>-5.0390015429189641E-6</v>
      </c>
      <c r="AW647" s="31">
        <f t="shared" si="401"/>
        <v>-6.1716697749308443E-2</v>
      </c>
      <c r="AX647" s="34">
        <f t="shared" si="402"/>
        <v>3.1431974222055005E-3</v>
      </c>
      <c r="AY647" s="35">
        <f t="shared" si="403"/>
        <v>1.4808285450862204</v>
      </c>
      <c r="AZ647" s="10">
        <f t="shared" si="404"/>
        <v>-37.757374591905084</v>
      </c>
      <c r="BA647" s="10">
        <f t="shared" si="405"/>
        <v>-178.55448690766298</v>
      </c>
      <c r="BB647" s="10">
        <f t="shared" si="406"/>
        <v>1.4455130923370234</v>
      </c>
      <c r="BC647" s="37"/>
      <c r="BD647" s="46">
        <f t="shared" si="407"/>
        <v>-38</v>
      </c>
      <c r="BE647" s="46">
        <f t="shared" si="408"/>
        <v>-179</v>
      </c>
      <c r="BF647" s="46">
        <f t="shared" si="409"/>
        <v>1</v>
      </c>
    </row>
    <row r="648" spans="22:58" x14ac:dyDescent="0.3">
      <c r="V648" s="29">
        <v>7.4400000000000999</v>
      </c>
      <c r="W648" s="36">
        <f t="shared" si="379"/>
        <v>275422870.33388025</v>
      </c>
      <c r="X648" s="30">
        <f t="shared" si="413"/>
        <v>2.6066753699001226</v>
      </c>
      <c r="Y648" s="31">
        <f t="shared" si="380"/>
        <v>-103.66557996734015</v>
      </c>
      <c r="Z648" s="31">
        <f t="shared" si="381"/>
        <v>-89.99962429789008</v>
      </c>
      <c r="AA648" s="31">
        <f t="shared" si="382"/>
        <v>69.359951456173206</v>
      </c>
      <c r="AB648" s="31">
        <f t="shared" si="383"/>
        <v>-89.980495938037478</v>
      </c>
      <c r="AC648" s="31">
        <f t="shared" si="384"/>
        <v>58.20556109078494</v>
      </c>
      <c r="AD648" s="31">
        <f t="shared" si="385"/>
        <v>89.929555889883417</v>
      </c>
      <c r="AE648" s="31">
        <f t="shared" si="386"/>
        <v>26.506607949518113</v>
      </c>
      <c r="AF648" s="31">
        <f t="shared" si="387"/>
        <v>-90.050564346044141</v>
      </c>
      <c r="AG648" s="31">
        <f t="shared" si="410"/>
        <v>92.110410468749379</v>
      </c>
      <c r="AH648" s="31">
        <f t="shared" si="388"/>
        <v>-182.39813607469267</v>
      </c>
      <c r="AI648" s="31">
        <f t="shared" si="389"/>
        <v>-89.999999956527375</v>
      </c>
      <c r="AJ648" s="31">
        <f t="shared" si="390"/>
        <v>101.1544760783346</v>
      </c>
      <c r="AK648" s="31">
        <f t="shared" si="391"/>
        <v>89.999498352296413</v>
      </c>
      <c r="AL648" s="32">
        <f t="shared" si="392"/>
        <v>-70.784197642991145</v>
      </c>
      <c r="AM648" s="31">
        <f t="shared" si="393"/>
        <v>-89.983445626241917</v>
      </c>
      <c r="AN648" s="31">
        <f t="shared" si="394"/>
        <v>-59.917447170599843</v>
      </c>
      <c r="AO648" s="31">
        <f t="shared" si="395"/>
        <v>-89.983947230472879</v>
      </c>
      <c r="AP648" s="30">
        <f t="shared" si="411"/>
        <v>23.609121289162623</v>
      </c>
      <c r="AQ648" s="30">
        <f t="shared" si="412"/>
        <v>-27.95880017344075</v>
      </c>
      <c r="AR648" s="31">
        <f t="shared" si="396"/>
        <v>-37.760518105359857</v>
      </c>
      <c r="AS648" s="33">
        <f t="shared" si="397"/>
        <v>-180.03451157651702</v>
      </c>
      <c r="AT648" s="31">
        <f t="shared" si="398"/>
        <v>3.296551937754074E-3</v>
      </c>
      <c r="AU648" s="31">
        <f t="shared" si="399"/>
        <v>1.5784577668004247</v>
      </c>
      <c r="AV648" s="32">
        <f t="shared" si="400"/>
        <v>-5.276482224327696E-6</v>
      </c>
      <c r="AW648" s="31">
        <f t="shared" si="401"/>
        <v>-6.3154263162443824E-2</v>
      </c>
      <c r="AX648" s="34">
        <f t="shared" si="402"/>
        <v>3.2912754555297465E-3</v>
      </c>
      <c r="AY648" s="35">
        <f t="shared" si="403"/>
        <v>1.5153035036379809</v>
      </c>
      <c r="AZ648" s="10">
        <f t="shared" si="404"/>
        <v>-37.757226829904326</v>
      </c>
      <c r="BA648" s="10">
        <f t="shared" si="405"/>
        <v>-178.51920807287902</v>
      </c>
      <c r="BB648" s="10">
        <f t="shared" si="406"/>
        <v>1.4807919271209755</v>
      </c>
      <c r="BC648" s="48"/>
      <c r="BD648" s="46">
        <f t="shared" si="407"/>
        <v>-38</v>
      </c>
      <c r="BE648" s="46">
        <f t="shared" si="408"/>
        <v>-179</v>
      </c>
      <c r="BF648" s="46">
        <f t="shared" si="409"/>
        <v>1</v>
      </c>
    </row>
    <row r="649" spans="22:58" x14ac:dyDescent="0.3">
      <c r="V649" s="29">
        <v>7.4500000000000997</v>
      </c>
      <c r="W649" s="38">
        <f t="shared" si="379"/>
        <v>281838293.12651044</v>
      </c>
      <c r="X649" s="30">
        <f t="shared" si="413"/>
        <v>2.6066753699001226</v>
      </c>
      <c r="Y649" s="31">
        <f t="shared" si="380"/>
        <v>-103.86557996733174</v>
      </c>
      <c r="Z649" s="31">
        <f t="shared" si="381"/>
        <v>-89.999632849914192</v>
      </c>
      <c r="AA649" s="31">
        <f t="shared" si="382"/>
        <v>69.55995143352294</v>
      </c>
      <c r="AB649" s="31">
        <f t="shared" si="383"/>
        <v>-89.980939904657262</v>
      </c>
      <c r="AC649" s="31">
        <f t="shared" si="384"/>
        <v>58.405560795315694</v>
      </c>
      <c r="AD649" s="31">
        <f t="shared" si="385"/>
        <v>89.931159392035781</v>
      </c>
      <c r="AE649" s="31">
        <f t="shared" si="386"/>
        <v>26.70660763140701</v>
      </c>
      <c r="AF649" s="31">
        <f t="shared" si="387"/>
        <v>-90.049413362535674</v>
      </c>
      <c r="AG649" s="31">
        <f t="shared" si="410"/>
        <v>92.110410468749379</v>
      </c>
      <c r="AH649" s="31">
        <f t="shared" si="388"/>
        <v>-182.59813607469266</v>
      </c>
      <c r="AI649" s="31">
        <f t="shared" si="389"/>
        <v>-89.999999957516934</v>
      </c>
      <c r="AJ649" s="31">
        <f t="shared" si="390"/>
        <v>101.35447607831962</v>
      </c>
      <c r="AK649" s="31">
        <f t="shared" si="391"/>
        <v>89.999509771192251</v>
      </c>
      <c r="AL649" s="32">
        <f t="shared" si="392"/>
        <v>-70.984197626673819</v>
      </c>
      <c r="AM649" s="31">
        <f t="shared" si="393"/>
        <v>-89.983822449773726</v>
      </c>
      <c r="AN649" s="31">
        <f t="shared" si="394"/>
        <v>-60.11744715429748</v>
      </c>
      <c r="AO649" s="31">
        <f t="shared" si="395"/>
        <v>-89.984312636098409</v>
      </c>
      <c r="AP649" s="30">
        <f t="shared" si="411"/>
        <v>23.609121289162623</v>
      </c>
      <c r="AQ649" s="30">
        <f t="shared" si="412"/>
        <v>-27.95880017344075</v>
      </c>
      <c r="AR649" s="31">
        <f t="shared" si="396"/>
        <v>-37.760518407168597</v>
      </c>
      <c r="AS649" s="33">
        <f t="shared" si="397"/>
        <v>-180.03372599863408</v>
      </c>
      <c r="AT649" s="31">
        <f t="shared" si="398"/>
        <v>3.4518519179800541E-3</v>
      </c>
      <c r="AU649" s="31">
        <f t="shared" si="399"/>
        <v>1.6152055164810646</v>
      </c>
      <c r="AV649" s="32">
        <f t="shared" si="400"/>
        <v>-5.5251550119230334E-6</v>
      </c>
      <c r="AW649" s="31">
        <f t="shared" si="401"/>
        <v>-6.4625313693322278E-2</v>
      </c>
      <c r="AX649" s="34">
        <f t="shared" si="402"/>
        <v>3.4463267629681309E-3</v>
      </c>
      <c r="AY649" s="35">
        <f t="shared" si="403"/>
        <v>1.5505802027877422</v>
      </c>
      <c r="AZ649" s="10">
        <f t="shared" si="404"/>
        <v>-37.757072080405628</v>
      </c>
      <c r="BA649" s="10">
        <f t="shared" si="405"/>
        <v>-178.48314579584633</v>
      </c>
      <c r="BB649" s="10">
        <f t="shared" si="406"/>
        <v>1.5168542041536739</v>
      </c>
      <c r="BC649" s="37"/>
      <c r="BD649" s="46">
        <f t="shared" si="407"/>
        <v>-38</v>
      </c>
      <c r="BE649" s="46">
        <f t="shared" si="408"/>
        <v>-178</v>
      </c>
      <c r="BF649" s="46">
        <f t="shared" si="409"/>
        <v>2</v>
      </c>
    </row>
    <row r="650" spans="22:58" x14ac:dyDescent="0.3">
      <c r="V650" s="29">
        <v>7.4600000000001003</v>
      </c>
      <c r="W650" s="38">
        <f t="shared" si="379"/>
        <v>288403150.31272817</v>
      </c>
      <c r="X650" s="30">
        <f t="shared" si="413"/>
        <v>2.6066753699001226</v>
      </c>
      <c r="Y650" s="31">
        <f t="shared" si="380"/>
        <v>-104.06557996732374</v>
      </c>
      <c r="Z650" s="31">
        <f t="shared" si="381"/>
        <v>-89.999641207270471</v>
      </c>
      <c r="AA650" s="31">
        <f t="shared" si="382"/>
        <v>69.759951411892132</v>
      </c>
      <c r="AB650" s="31">
        <f t="shared" si="383"/>
        <v>-89.981373765365191</v>
      </c>
      <c r="AC650" s="31">
        <f t="shared" si="384"/>
        <v>58.605560513144766</v>
      </c>
      <c r="AD650" s="31">
        <f t="shared" si="385"/>
        <v>89.932726394127172</v>
      </c>
      <c r="AE650" s="31">
        <f t="shared" si="386"/>
        <v>26.906607327613273</v>
      </c>
      <c r="AF650" s="31">
        <f t="shared" si="387"/>
        <v>-90.048288578508476</v>
      </c>
      <c r="AG650" s="31">
        <f t="shared" si="410"/>
        <v>92.110410468749379</v>
      </c>
      <c r="AH650" s="31">
        <f t="shared" si="388"/>
        <v>-182.79813607469268</v>
      </c>
      <c r="AI650" s="31">
        <f t="shared" si="389"/>
        <v>-89.999999958483983</v>
      </c>
      <c r="AJ650" s="31">
        <f t="shared" si="390"/>
        <v>101.55447607830533</v>
      </c>
      <c r="AK650" s="31">
        <f t="shared" si="391"/>
        <v>89.999520930162291</v>
      </c>
      <c r="AL650" s="32">
        <f t="shared" si="392"/>
        <v>-71.184197611090937</v>
      </c>
      <c r="AM650" s="31">
        <f t="shared" si="393"/>
        <v>-89.984190695756098</v>
      </c>
      <c r="AN650" s="31">
        <f t="shared" si="394"/>
        <v>-60.317447138728909</v>
      </c>
      <c r="AO650" s="31">
        <f t="shared" si="395"/>
        <v>-89.98466972407779</v>
      </c>
      <c r="AP650" s="30">
        <f t="shared" si="411"/>
        <v>23.609121289162623</v>
      </c>
      <c r="AQ650" s="30">
        <f t="shared" si="412"/>
        <v>-27.95880017344075</v>
      </c>
      <c r="AR650" s="31">
        <f t="shared" si="396"/>
        <v>-37.760518695393763</v>
      </c>
      <c r="AS650" s="33">
        <f t="shared" si="397"/>
        <v>-180.03295830258628</v>
      </c>
      <c r="AT650" s="31">
        <f t="shared" si="398"/>
        <v>3.6144650088604023E-3</v>
      </c>
      <c r="AU650" s="31">
        <f t="shared" si="399"/>
        <v>1.652807855020711</v>
      </c>
      <c r="AV650" s="32">
        <f t="shared" si="400"/>
        <v>-5.7855473709979188E-6</v>
      </c>
      <c r="AW650" s="31">
        <f t="shared" si="401"/>
        <v>-6.6130629304645167E-2</v>
      </c>
      <c r="AX650" s="34">
        <f t="shared" si="402"/>
        <v>3.6086794614894045E-3</v>
      </c>
      <c r="AY650" s="35">
        <f t="shared" si="403"/>
        <v>1.586677225716066</v>
      </c>
      <c r="AZ650" s="10">
        <f t="shared" si="404"/>
        <v>-37.756910015932277</v>
      </c>
      <c r="BA650" s="10">
        <f t="shared" si="405"/>
        <v>-178.44628107687021</v>
      </c>
      <c r="BB650" s="10">
        <f t="shared" si="406"/>
        <v>1.553718923129793</v>
      </c>
      <c r="BC650" s="37"/>
      <c r="BD650" s="46">
        <f t="shared" si="407"/>
        <v>-38</v>
      </c>
      <c r="BE650" s="46">
        <f t="shared" si="408"/>
        <v>-178</v>
      </c>
      <c r="BF650" s="46">
        <f t="shared" si="409"/>
        <v>2</v>
      </c>
    </row>
    <row r="651" spans="22:58" x14ac:dyDescent="0.3">
      <c r="V651" s="29">
        <v>7.4700000000001001</v>
      </c>
      <c r="W651" s="36">
        <f t="shared" si="379"/>
        <v>295120922.66670662</v>
      </c>
      <c r="X651" s="30">
        <f t="shared" si="413"/>
        <v>2.6066753699001226</v>
      </c>
      <c r="Y651" s="31">
        <f t="shared" si="380"/>
        <v>-104.26557996731604</v>
      </c>
      <c r="Z651" s="31">
        <f t="shared" si="381"/>
        <v>-89.999649374390103</v>
      </c>
      <c r="AA651" s="31">
        <f t="shared" si="382"/>
        <v>69.959951391234824</v>
      </c>
      <c r="AB651" s="31">
        <f t="shared" si="383"/>
        <v>-89.981797750199746</v>
      </c>
      <c r="AC651" s="31">
        <f t="shared" si="384"/>
        <v>58.805560243673547</v>
      </c>
      <c r="AD651" s="31">
        <f t="shared" si="385"/>
        <v>89.934257726993437</v>
      </c>
      <c r="AE651" s="31">
        <f t="shared" si="386"/>
        <v>27.106607037492445</v>
      </c>
      <c r="AF651" s="31">
        <f t="shared" si="387"/>
        <v>-90.047189397596426</v>
      </c>
      <c r="AG651" s="31">
        <f t="shared" si="410"/>
        <v>92.110410468749379</v>
      </c>
      <c r="AH651" s="31">
        <f t="shared" si="388"/>
        <v>-182.99813607469264</v>
      </c>
      <c r="AI651" s="31">
        <f t="shared" si="389"/>
        <v>-89.99999995942899</v>
      </c>
      <c r="AJ651" s="31">
        <f t="shared" si="390"/>
        <v>101.75447607829163</v>
      </c>
      <c r="AK651" s="31">
        <f t="shared" si="391"/>
        <v>89.99953183512315</v>
      </c>
      <c r="AL651" s="32">
        <f t="shared" si="392"/>
        <v>-71.384197596209347</v>
      </c>
      <c r="AM651" s="31">
        <f t="shared" si="393"/>
        <v>-89.984550559437807</v>
      </c>
      <c r="AN651" s="31">
        <f t="shared" si="394"/>
        <v>-60.517447123860975</v>
      </c>
      <c r="AO651" s="31">
        <f t="shared" si="395"/>
        <v>-89.985018683743647</v>
      </c>
      <c r="AP651" s="30">
        <f t="shared" si="411"/>
        <v>23.609121289162623</v>
      </c>
      <c r="AQ651" s="30">
        <f t="shared" si="412"/>
        <v>-27.95880017344075</v>
      </c>
      <c r="AR651" s="31">
        <f t="shared" si="396"/>
        <v>-37.760518970646658</v>
      </c>
      <c r="AS651" s="33">
        <f t="shared" si="397"/>
        <v>-180.03220808134006</v>
      </c>
      <c r="AT651" s="31">
        <f t="shared" si="398"/>
        <v>3.7847352929369542E-3</v>
      </c>
      <c r="AU651" s="31">
        <f t="shared" si="399"/>
        <v>1.6912845900373352</v>
      </c>
      <c r="AV651" s="32">
        <f t="shared" si="400"/>
        <v>-6.0582116282983412E-6</v>
      </c>
      <c r="AW651" s="31">
        <f t="shared" si="401"/>
        <v>-6.7671008126356874E-2</v>
      </c>
      <c r="AX651" s="34">
        <f t="shared" si="402"/>
        <v>3.7786770813086558E-3</v>
      </c>
      <c r="AY651" s="35">
        <f t="shared" si="403"/>
        <v>1.6236135819109783</v>
      </c>
      <c r="AZ651" s="10">
        <f t="shared" si="404"/>
        <v>-37.75674029356535</v>
      </c>
      <c r="BA651" s="10">
        <f t="shared" si="405"/>
        <v>-178.40859449942909</v>
      </c>
      <c r="BB651" s="10">
        <f t="shared" si="406"/>
        <v>1.5914055005709145</v>
      </c>
      <c r="BC651" s="48"/>
      <c r="BD651" s="46">
        <f t="shared" si="407"/>
        <v>-38</v>
      </c>
      <c r="BE651" s="46">
        <f t="shared" si="408"/>
        <v>-178</v>
      </c>
      <c r="BF651" s="46">
        <f t="shared" si="409"/>
        <v>2</v>
      </c>
    </row>
    <row r="652" spans="22:58" x14ac:dyDescent="0.3">
      <c r="V652" s="29">
        <v>7.4800000000000999</v>
      </c>
      <c r="W652" s="38">
        <f t="shared" si="379"/>
        <v>301995172.04027122</v>
      </c>
      <c r="X652" s="30">
        <f t="shared" si="413"/>
        <v>2.6066753699001226</v>
      </c>
      <c r="Y652" s="31">
        <f t="shared" si="380"/>
        <v>-104.46557996730873</v>
      </c>
      <c r="Z652" s="31">
        <f t="shared" si="381"/>
        <v>-89.999657355603389</v>
      </c>
      <c r="AA652" s="31">
        <f t="shared" si="382"/>
        <v>70.159951371507262</v>
      </c>
      <c r="AB652" s="31">
        <f t="shared" si="383"/>
        <v>-89.98221208396312</v>
      </c>
      <c r="AC652" s="31">
        <f t="shared" si="384"/>
        <v>59.005559986330553</v>
      </c>
      <c r="AD652" s="31">
        <f t="shared" si="385"/>
        <v>89.935754202558769</v>
      </c>
      <c r="AE652" s="31">
        <f t="shared" si="386"/>
        <v>27.306606760429204</v>
      </c>
      <c r="AF652" s="31">
        <f t="shared" si="387"/>
        <v>-90.04611523700774</v>
      </c>
      <c r="AG652" s="31">
        <f t="shared" si="410"/>
        <v>92.110410468749379</v>
      </c>
      <c r="AH652" s="31">
        <f t="shared" si="388"/>
        <v>-183.19813607469268</v>
      </c>
      <c r="AI652" s="31">
        <f t="shared" si="389"/>
        <v>-89.999999960352497</v>
      </c>
      <c r="AJ652" s="31">
        <f t="shared" si="390"/>
        <v>101.95447607827859</v>
      </c>
      <c r="AK652" s="31">
        <f t="shared" si="391"/>
        <v>89.999542491856801</v>
      </c>
      <c r="AL652" s="32">
        <f t="shared" si="392"/>
        <v>-71.584197581997557</v>
      </c>
      <c r="AM652" s="31">
        <f t="shared" si="393"/>
        <v>-89.984902231623209</v>
      </c>
      <c r="AN652" s="31">
        <f t="shared" si="394"/>
        <v>-60.717447109662274</v>
      </c>
      <c r="AO652" s="31">
        <f t="shared" si="395"/>
        <v>-89.985359700118906</v>
      </c>
      <c r="AP652" s="30">
        <f t="shared" si="411"/>
        <v>23.609121289162623</v>
      </c>
      <c r="AQ652" s="30">
        <f t="shared" si="412"/>
        <v>-27.95880017344075</v>
      </c>
      <c r="AR652" s="31">
        <f t="shared" si="396"/>
        <v>-37.760519233511197</v>
      </c>
      <c r="AS652" s="33">
        <f t="shared" si="397"/>
        <v>-180.03147493712663</v>
      </c>
      <c r="AT652" s="31">
        <f t="shared" si="398"/>
        <v>3.9630230135883999E-3</v>
      </c>
      <c r="AU652" s="31">
        <f t="shared" si="399"/>
        <v>1.7306559835097768</v>
      </c>
      <c r="AV652" s="32">
        <f t="shared" si="400"/>
        <v>-6.3437261369431431E-6</v>
      </c>
      <c r="AW652" s="31">
        <f t="shared" si="401"/>
        <v>-6.924726687878667E-2</v>
      </c>
      <c r="AX652" s="34">
        <f t="shared" si="402"/>
        <v>3.956679287451457E-3</v>
      </c>
      <c r="AY652" s="35">
        <f t="shared" si="403"/>
        <v>1.6614087166309901</v>
      </c>
      <c r="AZ652" s="10">
        <f t="shared" si="404"/>
        <v>-37.756562554223748</v>
      </c>
      <c r="BA652" s="10">
        <f t="shared" si="405"/>
        <v>-178.37006622049563</v>
      </c>
      <c r="BB652" s="10">
        <f t="shared" si="406"/>
        <v>1.6299337795043698</v>
      </c>
      <c r="BC652" s="37"/>
      <c r="BD652" s="46">
        <f t="shared" si="407"/>
        <v>-38</v>
      </c>
      <c r="BE652" s="46">
        <f t="shared" si="408"/>
        <v>-178</v>
      </c>
      <c r="BF652" s="46">
        <f t="shared" si="409"/>
        <v>2</v>
      </c>
    </row>
    <row r="653" spans="22:58" x14ac:dyDescent="0.3">
      <c r="V653" s="29">
        <v>7.4900000000000997</v>
      </c>
      <c r="W653" s="38">
        <f t="shared" si="379"/>
        <v>309029543.25143027</v>
      </c>
      <c r="X653" s="30">
        <f t="shared" si="413"/>
        <v>2.6066753699001226</v>
      </c>
      <c r="Y653" s="31">
        <f t="shared" si="380"/>
        <v>-104.66557996730174</v>
      </c>
      <c r="Z653" s="31">
        <f t="shared" si="381"/>
        <v>-89.999665155142068</v>
      </c>
      <c r="AA653" s="31">
        <f t="shared" si="382"/>
        <v>70.359951352667608</v>
      </c>
      <c r="AB653" s="31">
        <f t="shared" si="383"/>
        <v>-89.982616986340389</v>
      </c>
      <c r="AC653" s="31">
        <f t="shared" si="384"/>
        <v>59.205559740569875</v>
      </c>
      <c r="AD653" s="31">
        <f t="shared" si="385"/>
        <v>89.937216614266177</v>
      </c>
      <c r="AE653" s="31">
        <f t="shared" si="386"/>
        <v>27.506606495835861</v>
      </c>
      <c r="AF653" s="31">
        <f t="shared" si="387"/>
        <v>-90.045065527216295</v>
      </c>
      <c r="AG653" s="31">
        <f t="shared" si="410"/>
        <v>92.110410468749379</v>
      </c>
      <c r="AH653" s="31">
        <f t="shared" si="388"/>
        <v>-183.39813607469267</v>
      </c>
      <c r="AI653" s="31">
        <f t="shared" si="389"/>
        <v>-89.999999961254986</v>
      </c>
      <c r="AJ653" s="31">
        <f t="shared" si="390"/>
        <v>102.15447607826611</v>
      </c>
      <c r="AK653" s="31">
        <f t="shared" si="391"/>
        <v>89.999552906013562</v>
      </c>
      <c r="AL653" s="32">
        <f t="shared" si="392"/>
        <v>-71.784197568425412</v>
      </c>
      <c r="AM653" s="31">
        <f t="shared" si="393"/>
        <v>-89.985245898773456</v>
      </c>
      <c r="AN653" s="31">
        <f t="shared" si="394"/>
        <v>-60.917447096102592</v>
      </c>
      <c r="AO653" s="31">
        <f t="shared" si="395"/>
        <v>-89.98569295401488</v>
      </c>
      <c r="AP653" s="30">
        <f t="shared" si="411"/>
        <v>23.609121289162623</v>
      </c>
      <c r="AQ653" s="30">
        <f t="shared" si="412"/>
        <v>-27.95880017344075</v>
      </c>
      <c r="AR653" s="31">
        <f t="shared" si="396"/>
        <v>-37.760519484544858</v>
      </c>
      <c r="AS653" s="33">
        <f t="shared" si="397"/>
        <v>-180.03075848123117</v>
      </c>
      <c r="AT653" s="31">
        <f t="shared" si="398"/>
        <v>4.1497053313259563E-3</v>
      </c>
      <c r="AU653" s="31">
        <f t="shared" si="399"/>
        <v>1.7709427618608367</v>
      </c>
      <c r="AV653" s="32">
        <f t="shared" si="400"/>
        <v>-6.6426965107765659E-6</v>
      </c>
      <c r="AW653" s="31">
        <f t="shared" si="401"/>
        <v>-7.0860241305639726E-2</v>
      </c>
      <c r="AX653" s="34">
        <f t="shared" si="402"/>
        <v>4.1430626348151799E-3</v>
      </c>
      <c r="AY653" s="35">
        <f t="shared" si="403"/>
        <v>1.7000825205551968</v>
      </c>
      <c r="AZ653" s="10">
        <f t="shared" si="404"/>
        <v>-37.756376421910041</v>
      </c>
      <c r="BA653" s="10">
        <f t="shared" si="405"/>
        <v>-178.33067596067599</v>
      </c>
      <c r="BB653" s="10">
        <f t="shared" si="406"/>
        <v>1.6693240393240103</v>
      </c>
      <c r="BC653" s="37"/>
      <c r="BD653" s="46">
        <f t="shared" si="407"/>
        <v>-38</v>
      </c>
      <c r="BE653" s="46">
        <f t="shared" si="408"/>
        <v>-178</v>
      </c>
      <c r="BF653" s="46">
        <f t="shared" si="409"/>
        <v>2</v>
      </c>
    </row>
    <row r="654" spans="22:58" x14ac:dyDescent="0.3">
      <c r="V654" s="29">
        <v>7.5000000000001004</v>
      </c>
      <c r="W654" s="36">
        <f t="shared" si="379"/>
        <v>316227766.01691192</v>
      </c>
      <c r="X654" s="30">
        <f t="shared" si="413"/>
        <v>2.6066753699001226</v>
      </c>
      <c r="Y654" s="31">
        <f t="shared" si="380"/>
        <v>-104.86557996729509</v>
      </c>
      <c r="Z654" s="31">
        <f t="shared" si="381"/>
        <v>-89.999672777141598</v>
      </c>
      <c r="AA654" s="31">
        <f t="shared" si="382"/>
        <v>70.559951334675887</v>
      </c>
      <c r="AB654" s="31">
        <f t="shared" si="383"/>
        <v>-89.983012672015988</v>
      </c>
      <c r="AC654" s="31">
        <f t="shared" si="384"/>
        <v>59.405559505870272</v>
      </c>
      <c r="AD654" s="31">
        <f t="shared" si="385"/>
        <v>89.938645737498049</v>
      </c>
      <c r="AE654" s="31">
        <f t="shared" si="386"/>
        <v>27.706606243151185</v>
      </c>
      <c r="AF654" s="31">
        <f t="shared" si="387"/>
        <v>-90.044039711659551</v>
      </c>
      <c r="AG654" s="31">
        <f t="shared" si="410"/>
        <v>92.110410468749379</v>
      </c>
      <c r="AH654" s="31">
        <f t="shared" si="388"/>
        <v>-183.59813607469272</v>
      </c>
      <c r="AI654" s="31">
        <f t="shared" si="389"/>
        <v>-89.99999996213694</v>
      </c>
      <c r="AJ654" s="31">
        <f t="shared" si="390"/>
        <v>102.35447607825424</v>
      </c>
      <c r="AK654" s="31">
        <f t="shared" si="391"/>
        <v>89.999563083115191</v>
      </c>
      <c r="AL654" s="32">
        <f t="shared" si="392"/>
        <v>-71.984197555464135</v>
      </c>
      <c r="AM654" s="31">
        <f t="shared" si="393"/>
        <v>-89.985581743105328</v>
      </c>
      <c r="AN654" s="31">
        <f t="shared" si="394"/>
        <v>-61.117447083153237</v>
      </c>
      <c r="AO654" s="31">
        <f t="shared" si="395"/>
        <v>-89.986018622127077</v>
      </c>
      <c r="AP654" s="30">
        <f t="shared" si="411"/>
        <v>23.609121289162623</v>
      </c>
      <c r="AQ654" s="30">
        <f t="shared" si="412"/>
        <v>-27.95880017344075</v>
      </c>
      <c r="AR654" s="31">
        <f t="shared" si="396"/>
        <v>-37.760519724280179</v>
      </c>
      <c r="AS654" s="33">
        <f t="shared" si="397"/>
        <v>-180.03005833378663</v>
      </c>
      <c r="AT654" s="31">
        <f t="shared" si="398"/>
        <v>4.3451771152626436E-3</v>
      </c>
      <c r="AU654" s="31">
        <f t="shared" si="399"/>
        <v>1.812166126239751</v>
      </c>
      <c r="AV654" s="32">
        <f t="shared" si="400"/>
        <v>-6.9557569021168365E-6</v>
      </c>
      <c r="AW654" s="31">
        <f t="shared" si="401"/>
        <v>-7.2510786617075274E-2</v>
      </c>
      <c r="AX654" s="34">
        <f t="shared" si="402"/>
        <v>4.3382213583605268E-3</v>
      </c>
      <c r="AY654" s="35">
        <f t="shared" si="403"/>
        <v>1.7396553396226757</v>
      </c>
      <c r="AZ654" s="10">
        <f t="shared" si="404"/>
        <v>-37.75618150292182</v>
      </c>
      <c r="BA654" s="10">
        <f t="shared" si="405"/>
        <v>-178.29040299416394</v>
      </c>
      <c r="BB654" s="10">
        <f t="shared" si="406"/>
        <v>1.7095970058360592</v>
      </c>
      <c r="BC654" s="48"/>
      <c r="BD654" s="46">
        <f t="shared" si="407"/>
        <v>-38</v>
      </c>
      <c r="BE654" s="46">
        <f t="shared" si="408"/>
        <v>-178</v>
      </c>
      <c r="BF654" s="46">
        <f t="shared" si="409"/>
        <v>2</v>
      </c>
    </row>
    <row r="655" spans="22:58" x14ac:dyDescent="0.3">
      <c r="V655" s="29">
        <v>7.5100000000001002</v>
      </c>
      <c r="W655" s="38">
        <f t="shared" si="379"/>
        <v>323593656.92970389</v>
      </c>
      <c r="X655" s="30">
        <f t="shared" si="413"/>
        <v>2.6066753699001226</v>
      </c>
      <c r="Y655" s="31">
        <f t="shared" si="380"/>
        <v>-105.06557996728871</v>
      </c>
      <c r="Z655" s="31">
        <f t="shared" si="381"/>
        <v>-89.999680225643218</v>
      </c>
      <c r="AA655" s="31">
        <f t="shared" si="382"/>
        <v>70.759951317493901</v>
      </c>
      <c r="AB655" s="31">
        <f t="shared" si="383"/>
        <v>-89.983399350787536</v>
      </c>
      <c r="AC655" s="31">
        <f t="shared" si="384"/>
        <v>59.605559281733854</v>
      </c>
      <c r="AD655" s="31">
        <f t="shared" si="385"/>
        <v>89.940042329987349</v>
      </c>
      <c r="AE655" s="31">
        <f t="shared" si="386"/>
        <v>27.906606001839158</v>
      </c>
      <c r="AF655" s="31">
        <f t="shared" si="387"/>
        <v>-90.043037246443404</v>
      </c>
      <c r="AG655" s="31">
        <f t="shared" si="410"/>
        <v>92.110410468749379</v>
      </c>
      <c r="AH655" s="31">
        <f t="shared" si="388"/>
        <v>-183.79813607469271</v>
      </c>
      <c r="AI655" s="31">
        <f t="shared" si="389"/>
        <v>-89.9999999629988</v>
      </c>
      <c r="AJ655" s="31">
        <f t="shared" si="390"/>
        <v>102.55447607824289</v>
      </c>
      <c r="AK655" s="31">
        <f t="shared" si="391"/>
        <v>89.999573028557705</v>
      </c>
      <c r="AL655" s="32">
        <f t="shared" si="392"/>
        <v>-72.184197543086185</v>
      </c>
      <c r="AM655" s="31">
        <f t="shared" si="393"/>
        <v>-89.98590994268784</v>
      </c>
      <c r="AN655" s="31">
        <f t="shared" si="394"/>
        <v>-61.317447070786628</v>
      </c>
      <c r="AO655" s="31">
        <f t="shared" si="395"/>
        <v>-89.986336877128934</v>
      </c>
      <c r="AP655" s="30">
        <f t="shared" si="411"/>
        <v>23.609121289162623</v>
      </c>
      <c r="AQ655" s="30">
        <f t="shared" si="412"/>
        <v>-27.95880017344075</v>
      </c>
      <c r="AR655" s="31">
        <f t="shared" si="396"/>
        <v>-37.760519953225597</v>
      </c>
      <c r="AS655" s="33">
        <f t="shared" si="397"/>
        <v>-180.02937412357232</v>
      </c>
      <c r="AT655" s="31">
        <f t="shared" si="398"/>
        <v>4.5498517712741927E-3</v>
      </c>
      <c r="AU655" s="31">
        <f t="shared" si="399"/>
        <v>1.8543477630060092</v>
      </c>
      <c r="AV655" s="32">
        <f t="shared" si="400"/>
        <v>-7.2835713518307275E-6</v>
      </c>
      <c r="AW655" s="31">
        <f t="shared" si="401"/>
        <v>-7.4199777943100245E-2</v>
      </c>
      <c r="AX655" s="34">
        <f t="shared" si="402"/>
        <v>4.542568199922362E-3</v>
      </c>
      <c r="AY655" s="35">
        <f t="shared" si="403"/>
        <v>1.7801479850629089</v>
      </c>
      <c r="AZ655" s="10">
        <f t="shared" si="404"/>
        <v>-37.755977385025673</v>
      </c>
      <c r="BA655" s="10">
        <f t="shared" si="405"/>
        <v>-178.24922613850941</v>
      </c>
      <c r="BB655" s="10">
        <f t="shared" si="406"/>
        <v>1.7507738614905861</v>
      </c>
      <c r="BC655" s="37"/>
      <c r="BD655" s="46">
        <f t="shared" si="407"/>
        <v>-38</v>
      </c>
      <c r="BE655" s="46">
        <f t="shared" si="408"/>
        <v>-178</v>
      </c>
      <c r="BF655" s="46">
        <f t="shared" si="409"/>
        <v>2</v>
      </c>
    </row>
    <row r="656" spans="22:58" x14ac:dyDescent="0.3">
      <c r="V656" s="29">
        <v>7.5200000000000999</v>
      </c>
      <c r="W656" s="38">
        <f t="shared" si="379"/>
        <v>331131121.48266727</v>
      </c>
      <c r="X656" s="30">
        <f t="shared" si="413"/>
        <v>2.6066753699001226</v>
      </c>
      <c r="Y656" s="31">
        <f t="shared" si="380"/>
        <v>-105.26557996728259</v>
      </c>
      <c r="Z656" s="31">
        <f t="shared" si="381"/>
        <v>-89.999687504596238</v>
      </c>
      <c r="AA656" s="31">
        <f t="shared" si="382"/>
        <v>70.959951301085212</v>
      </c>
      <c r="AB656" s="31">
        <f t="shared" si="383"/>
        <v>-89.983777227677137</v>
      </c>
      <c r="AC656" s="31">
        <f t="shared" si="384"/>
        <v>59.805559067685188</v>
      </c>
      <c r="AD656" s="31">
        <f t="shared" si="385"/>
        <v>89.94140713221924</v>
      </c>
      <c r="AE656" s="31">
        <f t="shared" si="386"/>
        <v>28.106605771387926</v>
      </c>
      <c r="AF656" s="31">
        <f t="shared" si="387"/>
        <v>-90.042057600054136</v>
      </c>
      <c r="AG656" s="31">
        <f t="shared" si="410"/>
        <v>92.110410468749379</v>
      </c>
      <c r="AH656" s="31">
        <f t="shared" si="388"/>
        <v>-183.99813607469267</v>
      </c>
      <c r="AI656" s="31">
        <f t="shared" si="389"/>
        <v>-89.999999963841049</v>
      </c>
      <c r="AJ656" s="31">
        <f t="shared" si="390"/>
        <v>102.75447607823199</v>
      </c>
      <c r="AK656" s="31">
        <f t="shared" si="391"/>
        <v>89.999582747614298</v>
      </c>
      <c r="AL656" s="32">
        <f t="shared" si="392"/>
        <v>-72.384197531265315</v>
      </c>
      <c r="AM656" s="31">
        <f t="shared" si="393"/>
        <v>-89.98623067153666</v>
      </c>
      <c r="AN656" s="31">
        <f t="shared" si="394"/>
        <v>-61.517447058976614</v>
      </c>
      <c r="AO656" s="31">
        <f t="shared" si="395"/>
        <v>-89.986647887763411</v>
      </c>
      <c r="AP656" s="30">
        <f t="shared" si="411"/>
        <v>23.609121289162623</v>
      </c>
      <c r="AQ656" s="30">
        <f t="shared" si="412"/>
        <v>-27.95880017344075</v>
      </c>
      <c r="AR656" s="31">
        <f t="shared" si="396"/>
        <v>-37.760520171866816</v>
      </c>
      <c r="AS656" s="33">
        <f t="shared" si="397"/>
        <v>-180.02870548781755</v>
      </c>
      <c r="AT656" s="31">
        <f t="shared" si="398"/>
        <v>4.7641621086156449E-3</v>
      </c>
      <c r="AU656" s="31">
        <f t="shared" si="399"/>
        <v>1.8975098544166362</v>
      </c>
      <c r="AV656" s="32">
        <f t="shared" si="400"/>
        <v>-7.6268351914833439E-6</v>
      </c>
      <c r="AW656" s="31">
        <f t="shared" si="401"/>
        <v>-7.5928110797523832E-2</v>
      </c>
      <c r="AX656" s="34">
        <f t="shared" si="402"/>
        <v>4.7565352734241619E-3</v>
      </c>
      <c r="AY656" s="35">
        <f t="shared" si="403"/>
        <v>1.8215817436191124</v>
      </c>
      <c r="AZ656" s="10">
        <f t="shared" si="404"/>
        <v>-37.755763636593393</v>
      </c>
      <c r="BA656" s="10">
        <f t="shared" si="405"/>
        <v>-178.20712374419844</v>
      </c>
      <c r="BB656" s="10">
        <f t="shared" si="406"/>
        <v>1.7928762558015592</v>
      </c>
      <c r="BC656" s="37"/>
      <c r="BD656" s="46">
        <f t="shared" si="407"/>
        <v>-38</v>
      </c>
      <c r="BE656" s="46">
        <f t="shared" si="408"/>
        <v>-178</v>
      </c>
      <c r="BF656" s="46">
        <f t="shared" si="409"/>
        <v>2</v>
      </c>
    </row>
    <row r="657" spans="22:58" x14ac:dyDescent="0.3">
      <c r="V657" s="29">
        <v>7.5300000000000997</v>
      </c>
      <c r="W657" s="36">
        <f t="shared" si="379"/>
        <v>338844156.1392805</v>
      </c>
      <c r="X657" s="30">
        <f t="shared" si="413"/>
        <v>2.6066753699001226</v>
      </c>
      <c r="Y657" s="31">
        <f t="shared" si="380"/>
        <v>-105.46557996727678</v>
      </c>
      <c r="Z657" s="31">
        <f t="shared" si="381"/>
        <v>-89.999694617860072</v>
      </c>
      <c r="AA657" s="31">
        <f t="shared" si="382"/>
        <v>71.159951285415048</v>
      </c>
      <c r="AB657" s="31">
        <f t="shared" si="383"/>
        <v>-89.984146503039938</v>
      </c>
      <c r="AC657" s="31">
        <f t="shared" si="384"/>
        <v>60.005558863270323</v>
      </c>
      <c r="AD657" s="31">
        <f t="shared" si="385"/>
        <v>89.94274086782373</v>
      </c>
      <c r="AE657" s="31">
        <f t="shared" si="386"/>
        <v>28.306605551308706</v>
      </c>
      <c r="AF657" s="31">
        <f t="shared" si="387"/>
        <v>-90.041100253076294</v>
      </c>
      <c r="AG657" s="31">
        <f t="shared" si="410"/>
        <v>92.110410468749379</v>
      </c>
      <c r="AH657" s="31">
        <f t="shared" si="388"/>
        <v>-184.19813607469266</v>
      </c>
      <c r="AI657" s="31">
        <f t="shared" si="389"/>
        <v>-89.999999964664127</v>
      </c>
      <c r="AJ657" s="31">
        <f t="shared" si="390"/>
        <v>102.95447607822163</v>
      </c>
      <c r="AK657" s="31">
        <f t="shared" si="391"/>
        <v>89.999592245438166</v>
      </c>
      <c r="AL657" s="32">
        <f t="shared" si="392"/>
        <v>-72.584197519976485</v>
      </c>
      <c r="AM657" s="31">
        <f t="shared" si="393"/>
        <v>-89.986544099706393</v>
      </c>
      <c r="AN657" s="31">
        <f t="shared" si="394"/>
        <v>-61.71744704769813</v>
      </c>
      <c r="AO657" s="31">
        <f t="shared" si="395"/>
        <v>-89.986951818932354</v>
      </c>
      <c r="AP657" s="30">
        <f t="shared" si="411"/>
        <v>23.609121289162623</v>
      </c>
      <c r="AQ657" s="30">
        <f t="shared" si="412"/>
        <v>-27.95880017344075</v>
      </c>
      <c r="AR657" s="31">
        <f t="shared" si="396"/>
        <v>-37.76052038066755</v>
      </c>
      <c r="AS657" s="33">
        <f t="shared" si="397"/>
        <v>-180.02805207200865</v>
      </c>
      <c r="AT657" s="31">
        <f t="shared" si="398"/>
        <v>4.9885612466832579E-3</v>
      </c>
      <c r="AU657" s="31">
        <f t="shared" si="399"/>
        <v>1.9416750895186989</v>
      </c>
      <c r="AV657" s="32">
        <f t="shared" si="400"/>
        <v>-7.9862765293861301E-6</v>
      </c>
      <c r="AW657" s="31">
        <f t="shared" si="401"/>
        <v>-7.7696701552714589E-2</v>
      </c>
      <c r="AX657" s="34">
        <f t="shared" si="402"/>
        <v>4.9805749701538719E-3</v>
      </c>
      <c r="AY657" s="35">
        <f t="shared" si="403"/>
        <v>1.8639783879659844</v>
      </c>
      <c r="AZ657" s="10">
        <f t="shared" si="404"/>
        <v>-37.755539805697396</v>
      </c>
      <c r="BA657" s="10">
        <f t="shared" si="405"/>
        <v>-178.16407368404268</v>
      </c>
      <c r="BB657" s="10">
        <f t="shared" si="406"/>
        <v>1.8359263159573231</v>
      </c>
      <c r="BC657" s="48"/>
      <c r="BD657" s="46">
        <f t="shared" si="407"/>
        <v>-38</v>
      </c>
      <c r="BE657" s="46">
        <f t="shared" si="408"/>
        <v>-178</v>
      </c>
      <c r="BF657" s="46">
        <f t="shared" si="409"/>
        <v>2</v>
      </c>
    </row>
    <row r="658" spans="22:58" x14ac:dyDescent="0.3">
      <c r="V658" s="29">
        <v>7.5400000000001004</v>
      </c>
      <c r="W658" s="38">
        <f t="shared" si="379"/>
        <v>346736850.45261264</v>
      </c>
      <c r="X658" s="30">
        <f t="shared" si="413"/>
        <v>2.6066753699001226</v>
      </c>
      <c r="Y658" s="31">
        <f t="shared" si="380"/>
        <v>-105.66557996727126</v>
      </c>
      <c r="Z658" s="31">
        <f t="shared" si="381"/>
        <v>-89.999701569206238</v>
      </c>
      <c r="AA658" s="31">
        <f t="shared" si="382"/>
        <v>71.359951270450196</v>
      </c>
      <c r="AB658" s="31">
        <f t="shared" si="383"/>
        <v>-89.984507372670507</v>
      </c>
      <c r="AC658" s="31">
        <f t="shared" si="384"/>
        <v>60.205558668055666</v>
      </c>
      <c r="AD658" s="31">
        <f t="shared" si="385"/>
        <v>89.944044243959326</v>
      </c>
      <c r="AE658" s="31">
        <f t="shared" si="386"/>
        <v>28.506605341134723</v>
      </c>
      <c r="AF658" s="31">
        <f t="shared" si="387"/>
        <v>-90.040164697917419</v>
      </c>
      <c r="AG658" s="31">
        <f t="shared" si="410"/>
        <v>92.110410468749379</v>
      </c>
      <c r="AH658" s="31">
        <f t="shared" si="388"/>
        <v>-184.39813607469267</v>
      </c>
      <c r="AI658" s="31">
        <f t="shared" si="389"/>
        <v>-89.999999965468476</v>
      </c>
      <c r="AJ658" s="31">
        <f t="shared" si="390"/>
        <v>103.15447607821176</v>
      </c>
      <c r="AK658" s="31">
        <f t="shared" si="391"/>
        <v>89.999601527065167</v>
      </c>
      <c r="AL658" s="32">
        <f t="shared" si="392"/>
        <v>-72.784197509195778</v>
      </c>
      <c r="AM658" s="31">
        <f t="shared" si="393"/>
        <v>-89.986850393380749</v>
      </c>
      <c r="AN658" s="31">
        <f t="shared" si="394"/>
        <v>-61.917447036927314</v>
      </c>
      <c r="AO658" s="31">
        <f t="shared" si="395"/>
        <v>-89.987248831784058</v>
      </c>
      <c r="AP658" s="30">
        <f t="shared" si="411"/>
        <v>23.609121289162623</v>
      </c>
      <c r="AQ658" s="30">
        <f t="shared" si="412"/>
        <v>-27.95880017344075</v>
      </c>
      <c r="AR658" s="31">
        <f t="shared" si="396"/>
        <v>-37.760520580070718</v>
      </c>
      <c r="AS658" s="33">
        <f t="shared" si="397"/>
        <v>-180.02741352970148</v>
      </c>
      <c r="AT658" s="31">
        <f t="shared" si="398"/>
        <v>5.2235235637755522E-3</v>
      </c>
      <c r="AU658" s="31">
        <f t="shared" si="399"/>
        <v>1.9868666752487301</v>
      </c>
      <c r="AV658" s="32">
        <f t="shared" si="400"/>
        <v>-8.3626577858274115E-6</v>
      </c>
      <c r="AW658" s="31">
        <f t="shared" si="401"/>
        <v>-7.9506487925412136E-2</v>
      </c>
      <c r="AX658" s="34">
        <f t="shared" si="402"/>
        <v>5.215160905989725E-3</v>
      </c>
      <c r="AY658" s="35">
        <f t="shared" si="403"/>
        <v>1.9073601873233179</v>
      </c>
      <c r="AZ658" s="10">
        <f t="shared" si="404"/>
        <v>-37.755305419164728</v>
      </c>
      <c r="BA658" s="10">
        <f t="shared" si="405"/>
        <v>-178.12005334237816</v>
      </c>
      <c r="BB658" s="10">
        <f t="shared" si="406"/>
        <v>1.8799466576218435</v>
      </c>
      <c r="BC658" s="37"/>
      <c r="BD658" s="46">
        <f t="shared" si="407"/>
        <v>-38</v>
      </c>
      <c r="BE658" s="46">
        <f t="shared" si="408"/>
        <v>-178</v>
      </c>
      <c r="BF658" s="46">
        <f t="shared" si="409"/>
        <v>2</v>
      </c>
    </row>
    <row r="659" spans="22:58" x14ac:dyDescent="0.3">
      <c r="V659" s="29">
        <v>7.5500000000001002</v>
      </c>
      <c r="W659" s="38">
        <f t="shared" si="379"/>
        <v>354813389.23365825</v>
      </c>
      <c r="X659" s="30">
        <f t="shared" si="413"/>
        <v>2.6066753699001226</v>
      </c>
      <c r="Y659" s="31">
        <f t="shared" si="380"/>
        <v>-105.86557996726596</v>
      </c>
      <c r="Z659" s="31">
        <f t="shared" si="381"/>
        <v>-89.999708362320462</v>
      </c>
      <c r="AA659" s="31">
        <f t="shared" si="382"/>
        <v>71.559951256158854</v>
      </c>
      <c r="AB659" s="31">
        <f t="shared" si="383"/>
        <v>-89.98486002790662</v>
      </c>
      <c r="AC659" s="31">
        <f t="shared" si="384"/>
        <v>60.405558481627075</v>
      </c>
      <c r="AD659" s="31">
        <f t="shared" si="385"/>
        <v>89.945317951687883</v>
      </c>
      <c r="AE659" s="31">
        <f t="shared" si="386"/>
        <v>28.706605140420088</v>
      </c>
      <c r="AF659" s="31">
        <f t="shared" si="387"/>
        <v>-90.039250438539199</v>
      </c>
      <c r="AG659" s="31">
        <f t="shared" si="410"/>
        <v>92.110410468749379</v>
      </c>
      <c r="AH659" s="31">
        <f t="shared" si="388"/>
        <v>-184.59813607469269</v>
      </c>
      <c r="AI659" s="31">
        <f t="shared" si="389"/>
        <v>-89.999999966254506</v>
      </c>
      <c r="AJ659" s="31">
        <f t="shared" si="390"/>
        <v>103.3544760782023</v>
      </c>
      <c r="AK659" s="31">
        <f t="shared" si="391"/>
        <v>89.999610597416535</v>
      </c>
      <c r="AL659" s="32">
        <f t="shared" si="392"/>
        <v>-72.984197498900244</v>
      </c>
      <c r="AM659" s="31">
        <f t="shared" si="393"/>
        <v>-89.98714971496058</v>
      </c>
      <c r="AN659" s="31">
        <f t="shared" si="394"/>
        <v>-62.117447026641258</v>
      </c>
      <c r="AO659" s="31">
        <f t="shared" si="395"/>
        <v>-89.987539083798552</v>
      </c>
      <c r="AP659" s="30">
        <f t="shared" si="411"/>
        <v>23.609121289162623</v>
      </c>
      <c r="AQ659" s="30">
        <f t="shared" si="412"/>
        <v>-27.95880017344075</v>
      </c>
      <c r="AR659" s="31">
        <f t="shared" si="396"/>
        <v>-37.760520770499298</v>
      </c>
      <c r="AS659" s="33">
        <f t="shared" si="397"/>
        <v>-180.02678952233776</v>
      </c>
      <c r="AT659" s="31">
        <f t="shared" si="398"/>
        <v>5.4695456897706288E-3</v>
      </c>
      <c r="AU659" s="31">
        <f t="shared" si="399"/>
        <v>2.0331083477406313</v>
      </c>
      <c r="AV659" s="32">
        <f t="shared" si="400"/>
        <v>-8.7567773073798584E-6</v>
      </c>
      <c r="AW659" s="31">
        <f t="shared" si="401"/>
        <v>-8.1358429473852426E-2</v>
      </c>
      <c r="AX659" s="34">
        <f t="shared" si="402"/>
        <v>5.4607889124632493E-3</v>
      </c>
      <c r="AY659" s="35">
        <f t="shared" si="403"/>
        <v>1.9517499182667788</v>
      </c>
      <c r="AZ659" s="10">
        <f t="shared" si="404"/>
        <v>-37.755059981586832</v>
      </c>
      <c r="BA659" s="10">
        <f t="shared" si="405"/>
        <v>-178.07503960407098</v>
      </c>
      <c r="BB659" s="10">
        <f t="shared" si="406"/>
        <v>1.9249603959290198</v>
      </c>
      <c r="BC659" s="37"/>
      <c r="BD659" s="46">
        <f t="shared" si="407"/>
        <v>-38</v>
      </c>
      <c r="BE659" s="46">
        <f t="shared" si="408"/>
        <v>-178</v>
      </c>
      <c r="BF659" s="46">
        <f t="shared" si="409"/>
        <v>2</v>
      </c>
    </row>
    <row r="660" spans="22:58" x14ac:dyDescent="0.3">
      <c r="V660" s="29">
        <v>7.5600000000001</v>
      </c>
      <c r="W660" s="36">
        <f t="shared" si="379"/>
        <v>363078054.77018601</v>
      </c>
      <c r="X660" s="30">
        <f t="shared" si="413"/>
        <v>2.6066753699001226</v>
      </c>
      <c r="Y660" s="31">
        <f t="shared" si="380"/>
        <v>-106.06557996726089</v>
      </c>
      <c r="Z660" s="31">
        <f t="shared" si="381"/>
        <v>-89.999715000804514</v>
      </c>
      <c r="AA660" s="31">
        <f t="shared" si="382"/>
        <v>71.759951242510724</v>
      </c>
      <c r="AB660" s="31">
        <f t="shared" si="383"/>
        <v>-89.985204655730627</v>
      </c>
      <c r="AC660" s="31">
        <f t="shared" si="384"/>
        <v>60.605558303589142</v>
      </c>
      <c r="AD660" s="31">
        <f t="shared" si="385"/>
        <v>89.94656266634108</v>
      </c>
      <c r="AE660" s="31">
        <f t="shared" si="386"/>
        <v>28.906604948739094</v>
      </c>
      <c r="AF660" s="31">
        <f t="shared" si="387"/>
        <v>-90.03835699019406</v>
      </c>
      <c r="AG660" s="31">
        <f t="shared" si="410"/>
        <v>92.110410468749379</v>
      </c>
      <c r="AH660" s="31">
        <f t="shared" si="388"/>
        <v>-184.79813607469268</v>
      </c>
      <c r="AI660" s="31">
        <f t="shared" si="389"/>
        <v>-89.999999967022646</v>
      </c>
      <c r="AJ660" s="31">
        <f t="shared" si="390"/>
        <v>103.55447607819328</v>
      </c>
      <c r="AK660" s="31">
        <f t="shared" si="391"/>
        <v>89.999619461301506</v>
      </c>
      <c r="AL660" s="32">
        <f t="shared" si="392"/>
        <v>-73.184197489068097</v>
      </c>
      <c r="AM660" s="31">
        <f t="shared" si="393"/>
        <v>-89.987442223150111</v>
      </c>
      <c r="AN660" s="31">
        <f t="shared" si="394"/>
        <v>-62.317447016818122</v>
      </c>
      <c r="AO660" s="31">
        <f t="shared" si="395"/>
        <v>-89.987822728871251</v>
      </c>
      <c r="AP660" s="30">
        <f t="shared" si="411"/>
        <v>23.609121289162623</v>
      </c>
      <c r="AQ660" s="30">
        <f t="shared" si="412"/>
        <v>-27.95880017344075</v>
      </c>
      <c r="AR660" s="31">
        <f t="shared" si="396"/>
        <v>-37.760520952357155</v>
      </c>
      <c r="AS660" s="33">
        <f t="shared" si="397"/>
        <v>-180.02617971906531</v>
      </c>
      <c r="AT660" s="31">
        <f t="shared" si="398"/>
        <v>5.7271475446824338E-3</v>
      </c>
      <c r="AU660" s="31">
        <f t="shared" si="399"/>
        <v>2.0804243838433951</v>
      </c>
      <c r="AV660" s="32">
        <f t="shared" si="400"/>
        <v>-9.1694710718569778E-6</v>
      </c>
      <c r="AW660" s="31">
        <f t="shared" si="401"/>
        <v>-8.3253508106470794E-2</v>
      </c>
      <c r="AX660" s="34">
        <f t="shared" si="402"/>
        <v>5.7179780736105771E-3</v>
      </c>
      <c r="AY660" s="35">
        <f t="shared" si="403"/>
        <v>1.9971708757369244</v>
      </c>
      <c r="AZ660" s="10">
        <f t="shared" si="404"/>
        <v>-37.754802974283542</v>
      </c>
      <c r="BA660" s="10">
        <f t="shared" si="405"/>
        <v>-178.0290088433284</v>
      </c>
      <c r="BB660" s="10">
        <f t="shared" si="406"/>
        <v>1.9709911566716016</v>
      </c>
      <c r="BC660" s="48"/>
      <c r="BD660" s="46">
        <f t="shared" si="407"/>
        <v>-38</v>
      </c>
      <c r="BE660" s="46">
        <f t="shared" si="408"/>
        <v>-178</v>
      </c>
      <c r="BF660" s="46">
        <f t="shared" si="409"/>
        <v>2</v>
      </c>
    </row>
    <row r="661" spans="22:58" x14ac:dyDescent="0.3">
      <c r="V661" s="29">
        <v>7.5700000000000998</v>
      </c>
      <c r="W661" s="38">
        <f t="shared" si="379"/>
        <v>371535229.09725785</v>
      </c>
      <c r="X661" s="30">
        <f t="shared" si="413"/>
        <v>2.6066753699001226</v>
      </c>
      <c r="Y661" s="31">
        <f t="shared" si="380"/>
        <v>-106.26557996725602</v>
      </c>
      <c r="Z661" s="31">
        <f t="shared" si="381"/>
        <v>-89.999721488178238</v>
      </c>
      <c r="AA661" s="31">
        <f t="shared" si="382"/>
        <v>71.959951229476815</v>
      </c>
      <c r="AB661" s="31">
        <f t="shared" si="383"/>
        <v>-89.985541438868651</v>
      </c>
      <c r="AC661" s="31">
        <f t="shared" si="384"/>
        <v>60.805558133564205</v>
      </c>
      <c r="AD661" s="31">
        <f t="shared" si="385"/>
        <v>89.947779047878385</v>
      </c>
      <c r="AE661" s="31">
        <f t="shared" si="386"/>
        <v>29.10660476568512</v>
      </c>
      <c r="AF661" s="31">
        <f t="shared" si="387"/>
        <v>-90.037483879168519</v>
      </c>
      <c r="AG661" s="31">
        <f t="shared" si="410"/>
        <v>92.110410468749379</v>
      </c>
      <c r="AH661" s="31">
        <f t="shared" si="388"/>
        <v>-184.99813607469264</v>
      </c>
      <c r="AI661" s="31">
        <f t="shared" si="389"/>
        <v>-89.999999967773306</v>
      </c>
      <c r="AJ661" s="31">
        <f t="shared" si="390"/>
        <v>103.75447607818461</v>
      </c>
      <c r="AK661" s="31">
        <f t="shared" si="391"/>
        <v>89.999628123419797</v>
      </c>
      <c r="AL661" s="32">
        <f t="shared" si="392"/>
        <v>-73.384197479678434</v>
      </c>
      <c r="AM661" s="31">
        <f t="shared" si="393"/>
        <v>-89.987728073040998</v>
      </c>
      <c r="AN661" s="31">
        <f t="shared" si="394"/>
        <v>-62.517447007437084</v>
      </c>
      <c r="AO661" s="31">
        <f t="shared" si="395"/>
        <v>-89.988099917394507</v>
      </c>
      <c r="AP661" s="30">
        <f t="shared" si="411"/>
        <v>23.609121289162623</v>
      </c>
      <c r="AQ661" s="30">
        <f t="shared" si="412"/>
        <v>-27.95880017344075</v>
      </c>
      <c r="AR661" s="31">
        <f t="shared" si="396"/>
        <v>-37.760521126030092</v>
      </c>
      <c r="AS661" s="33">
        <f t="shared" si="397"/>
        <v>-180.02558379656301</v>
      </c>
      <c r="AT661" s="31">
        <f t="shared" si="398"/>
        <v>5.9968734252036429E-3</v>
      </c>
      <c r="AU661" s="31">
        <f t="shared" si="399"/>
        <v>2.1288396128496254</v>
      </c>
      <c r="AV661" s="32">
        <f t="shared" si="400"/>
        <v>-9.6016144520960375E-6</v>
      </c>
      <c r="AW661" s="31">
        <f t="shared" si="401"/>
        <v>-8.519272860244731E-2</v>
      </c>
      <c r="AX661" s="34">
        <f t="shared" si="402"/>
        <v>5.9872718107515472E-3</v>
      </c>
      <c r="AY661" s="35">
        <f t="shared" si="403"/>
        <v>2.043646884247178</v>
      </c>
      <c r="AZ661" s="10">
        <f t="shared" si="404"/>
        <v>-37.754533854219339</v>
      </c>
      <c r="BA661" s="10">
        <f t="shared" si="405"/>
        <v>-177.98193691231583</v>
      </c>
      <c r="BB661" s="10">
        <f t="shared" si="406"/>
        <v>2.018063087684169</v>
      </c>
      <c r="BC661" s="37"/>
      <c r="BD661" s="46">
        <f t="shared" si="407"/>
        <v>-38</v>
      </c>
      <c r="BE661" s="46">
        <f t="shared" si="408"/>
        <v>-178</v>
      </c>
      <c r="BF661" s="46">
        <f t="shared" si="409"/>
        <v>2</v>
      </c>
    </row>
    <row r="662" spans="22:58" x14ac:dyDescent="0.3">
      <c r="V662" s="29">
        <v>7.5800000000001004</v>
      </c>
      <c r="W662" s="38">
        <f t="shared" si="379"/>
        <v>380189396.32064986</v>
      </c>
      <c r="X662" s="30">
        <f t="shared" si="413"/>
        <v>2.6066753699001226</v>
      </c>
      <c r="Y662" s="31">
        <f t="shared" si="380"/>
        <v>-106.46557996725143</v>
      </c>
      <c r="Z662" s="31">
        <f t="shared" si="381"/>
        <v>-89.999727827881301</v>
      </c>
      <c r="AA662" s="31">
        <f t="shared" si="382"/>
        <v>72.159951217029615</v>
      </c>
      <c r="AB662" s="31">
        <f t="shared" si="383"/>
        <v>-89.985870555887487</v>
      </c>
      <c r="AC662" s="31">
        <f t="shared" si="384"/>
        <v>61.005557971191706</v>
      </c>
      <c r="AD662" s="31">
        <f t="shared" si="385"/>
        <v>89.948967741237027</v>
      </c>
      <c r="AE662" s="31">
        <f t="shared" si="386"/>
        <v>29.306604590870009</v>
      </c>
      <c r="AF662" s="31">
        <f t="shared" si="387"/>
        <v>-90.036630642531748</v>
      </c>
      <c r="AG662" s="31">
        <f t="shared" si="410"/>
        <v>92.110410468749379</v>
      </c>
      <c r="AH662" s="31">
        <f t="shared" si="388"/>
        <v>-185.19813607469268</v>
      </c>
      <c r="AI662" s="31">
        <f t="shared" si="389"/>
        <v>-89.99999996850687</v>
      </c>
      <c r="AJ662" s="31">
        <f t="shared" si="390"/>
        <v>103.95447607817643</v>
      </c>
      <c r="AK662" s="31">
        <f t="shared" si="391"/>
        <v>89.999636588364226</v>
      </c>
      <c r="AL662" s="32">
        <f t="shared" si="392"/>
        <v>-73.58419747071143</v>
      </c>
      <c r="AM662" s="31">
        <f t="shared" si="393"/>
        <v>-89.988007416194549</v>
      </c>
      <c r="AN662" s="31">
        <f t="shared" si="394"/>
        <v>-62.717446998478309</v>
      </c>
      <c r="AO662" s="31">
        <f t="shared" si="395"/>
        <v>-89.988370796337193</v>
      </c>
      <c r="AP662" s="30">
        <f t="shared" si="411"/>
        <v>23.609121289162623</v>
      </c>
      <c r="AQ662" s="30">
        <f t="shared" si="412"/>
        <v>-27.95880017344075</v>
      </c>
      <c r="AR662" s="31">
        <f t="shared" si="396"/>
        <v>-37.760521291886427</v>
      </c>
      <c r="AS662" s="33">
        <f t="shared" si="397"/>
        <v>-180.02500143886894</v>
      </c>
      <c r="AT662" s="31">
        <f t="shared" si="398"/>
        <v>6.2792931413812349E-3</v>
      </c>
      <c r="AU662" s="31">
        <f t="shared" si="399"/>
        <v>2.1783794284358726</v>
      </c>
      <c r="AV662" s="32">
        <f t="shared" si="400"/>
        <v>-1.0054124076176431E-5</v>
      </c>
      <c r="AW662" s="31">
        <f t="shared" si="401"/>
        <v>-8.7177119144376702E-2</v>
      </c>
      <c r="AX662" s="34">
        <f t="shared" si="402"/>
        <v>6.2692390173050587E-3</v>
      </c>
      <c r="AY662" s="35">
        <f t="shared" si="403"/>
        <v>2.091202309291496</v>
      </c>
      <c r="AZ662" s="10">
        <f t="shared" si="404"/>
        <v>-37.75425205286912</v>
      </c>
      <c r="BA662" s="10">
        <f t="shared" si="405"/>
        <v>-177.93379912957744</v>
      </c>
      <c r="BB662" s="10">
        <f t="shared" si="406"/>
        <v>2.0662008704225627</v>
      </c>
      <c r="BC662" s="37"/>
      <c r="BD662" s="46">
        <f t="shared" si="407"/>
        <v>-38</v>
      </c>
      <c r="BE662" s="46">
        <f t="shared" si="408"/>
        <v>-178</v>
      </c>
      <c r="BF662" s="46">
        <f t="shared" si="409"/>
        <v>2</v>
      </c>
    </row>
    <row r="663" spans="22:58" x14ac:dyDescent="0.3">
      <c r="V663" s="29">
        <v>7.5900000000001002</v>
      </c>
      <c r="W663" s="36">
        <f t="shared" si="379"/>
        <v>389045144.99437124</v>
      </c>
      <c r="X663" s="30">
        <f t="shared" si="413"/>
        <v>2.6066753699001226</v>
      </c>
      <c r="Y663" s="31">
        <f t="shared" si="380"/>
        <v>-106.66557996724703</v>
      </c>
      <c r="Z663" s="31">
        <f t="shared" si="381"/>
        <v>-89.999734023275096</v>
      </c>
      <c r="AA663" s="31">
        <f t="shared" si="382"/>
        <v>72.359951205142579</v>
      </c>
      <c r="AB663" s="31">
        <f t="shared" si="383"/>
        <v>-89.986192181289226</v>
      </c>
      <c r="AC663" s="31">
        <f t="shared" si="384"/>
        <v>61.205557816127126</v>
      </c>
      <c r="AD663" s="31">
        <f t="shared" si="385"/>
        <v>89.950129376673829</v>
      </c>
      <c r="AE663" s="31">
        <f t="shared" si="386"/>
        <v>29.506604423922795</v>
      </c>
      <c r="AF663" s="31">
        <f t="shared" si="387"/>
        <v>-90.035796827890493</v>
      </c>
      <c r="AG663" s="31">
        <f t="shared" si="410"/>
        <v>92.110410468749379</v>
      </c>
      <c r="AH663" s="31">
        <f t="shared" si="388"/>
        <v>-185.3981360746927</v>
      </c>
      <c r="AI663" s="31">
        <f t="shared" si="389"/>
        <v>-89.999999969223751</v>
      </c>
      <c r="AJ663" s="31">
        <f t="shared" si="390"/>
        <v>104.15447607816856</v>
      </c>
      <c r="AK663" s="31">
        <f t="shared" si="391"/>
        <v>89.999644860622993</v>
      </c>
      <c r="AL663" s="32">
        <f t="shared" si="392"/>
        <v>-73.784197462147986</v>
      </c>
      <c r="AM663" s="31">
        <f t="shared" si="393"/>
        <v>-89.988280400722175</v>
      </c>
      <c r="AN663" s="31">
        <f t="shared" si="394"/>
        <v>-62.917446989922752</v>
      </c>
      <c r="AO663" s="31">
        <f t="shared" si="395"/>
        <v>-89.988635509322933</v>
      </c>
      <c r="AP663" s="30">
        <f t="shared" si="411"/>
        <v>23.609121289162623</v>
      </c>
      <c r="AQ663" s="30">
        <f t="shared" si="412"/>
        <v>-27.95880017344075</v>
      </c>
      <c r="AR663" s="31">
        <f t="shared" si="396"/>
        <v>-37.760521450278084</v>
      </c>
      <c r="AS663" s="33">
        <f t="shared" si="397"/>
        <v>-180.02443233721343</v>
      </c>
      <c r="AT663" s="31">
        <f t="shared" si="398"/>
        <v>6.5750032057067167E-3</v>
      </c>
      <c r="AU663" s="31">
        <f t="shared" si="399"/>
        <v>2.2290698008151852</v>
      </c>
      <c r="AV663" s="32">
        <f t="shared" si="400"/>
        <v>-1.0527959770573176E-5</v>
      </c>
      <c r="AW663" s="31">
        <f t="shared" si="401"/>
        <v>-8.9207731863336318E-2</v>
      </c>
      <c r="AX663" s="34">
        <f t="shared" si="402"/>
        <v>6.5644752459361431E-3</v>
      </c>
      <c r="AY663" s="35">
        <f t="shared" si="403"/>
        <v>2.1398620689518491</v>
      </c>
      <c r="AZ663" s="10">
        <f t="shared" si="404"/>
        <v>-37.753956975032146</v>
      </c>
      <c r="BA663" s="10">
        <f t="shared" si="405"/>
        <v>-177.88457026826157</v>
      </c>
      <c r="BB663" s="10">
        <f t="shared" si="406"/>
        <v>2.1154297317384305</v>
      </c>
      <c r="BC663" s="48"/>
      <c r="BD663" s="46">
        <f t="shared" si="407"/>
        <v>-38</v>
      </c>
      <c r="BE663" s="46">
        <f t="shared" si="408"/>
        <v>-178</v>
      </c>
      <c r="BF663" s="46">
        <f t="shared" si="409"/>
        <v>2</v>
      </c>
    </row>
    <row r="664" spans="22:58" x14ac:dyDescent="0.3">
      <c r="V664" s="29">
        <v>7.6000000000001</v>
      </c>
      <c r="W664" s="38">
        <f t="shared" si="379"/>
        <v>398107170.55359</v>
      </c>
      <c r="X664" s="30">
        <f t="shared" si="413"/>
        <v>2.6066753699001226</v>
      </c>
      <c r="Y664" s="31">
        <f t="shared" si="380"/>
        <v>-106.86557996724281</v>
      </c>
      <c r="Z664" s="31">
        <f t="shared" si="381"/>
        <v>-89.999740077644518</v>
      </c>
      <c r="AA664" s="31">
        <f t="shared" si="382"/>
        <v>72.559951193790553</v>
      </c>
      <c r="AB664" s="31">
        <f t="shared" si="383"/>
        <v>-89.986506485603869</v>
      </c>
      <c r="AC664" s="31">
        <f t="shared" si="384"/>
        <v>61.40555766804161</v>
      </c>
      <c r="AD664" s="31">
        <f t="shared" si="385"/>
        <v>89.951264570099468</v>
      </c>
      <c r="AE664" s="31">
        <f t="shared" si="386"/>
        <v>29.706604264489471</v>
      </c>
      <c r="AF664" s="31">
        <f t="shared" si="387"/>
        <v>-90.034981993148918</v>
      </c>
      <c r="AG664" s="31">
        <f t="shared" si="410"/>
        <v>92.110410468749379</v>
      </c>
      <c r="AH664" s="31">
        <f t="shared" si="388"/>
        <v>-185.59813607469269</v>
      </c>
      <c r="AI664" s="31">
        <f t="shared" si="389"/>
        <v>-89.999999969924289</v>
      </c>
      <c r="AJ664" s="31">
        <f t="shared" si="390"/>
        <v>104.35447607816104</v>
      </c>
      <c r="AK664" s="31">
        <f t="shared" si="391"/>
        <v>89.999652944582166</v>
      </c>
      <c r="AL664" s="32">
        <f t="shared" si="392"/>
        <v>-73.984197453969955</v>
      </c>
      <c r="AM664" s="31">
        <f t="shared" si="393"/>
        <v>-89.988547171363834</v>
      </c>
      <c r="AN664" s="31">
        <f t="shared" si="394"/>
        <v>-63.117446981752224</v>
      </c>
      <c r="AO664" s="31">
        <f t="shared" si="395"/>
        <v>-89.988894196705957</v>
      </c>
      <c r="AP664" s="30">
        <f t="shared" si="411"/>
        <v>23.609121289162623</v>
      </c>
      <c r="AQ664" s="30">
        <f t="shared" si="412"/>
        <v>-27.95880017344075</v>
      </c>
      <c r="AR664" s="31">
        <f t="shared" si="396"/>
        <v>-37.76052160154088</v>
      </c>
      <c r="AS664" s="33">
        <f t="shared" si="397"/>
        <v>-180.02387618985489</v>
      </c>
      <c r="AT664" s="31">
        <f t="shared" si="398"/>
        <v>6.8846280769474825E-3</v>
      </c>
      <c r="AU664" s="31">
        <f t="shared" si="399"/>
        <v>2.2809372891024537</v>
      </c>
      <c r="AV664" s="32">
        <f t="shared" si="400"/>
        <v>-1.1024126599746414E-5</v>
      </c>
      <c r="AW664" s="31">
        <f t="shared" si="401"/>
        <v>-9.1285643396652197E-2</v>
      </c>
      <c r="AX664" s="34">
        <f t="shared" si="402"/>
        <v>6.8736039503477361E-3</v>
      </c>
      <c r="AY664" s="35">
        <f t="shared" si="403"/>
        <v>2.1896516457058017</v>
      </c>
      <c r="AZ664" s="10">
        <f t="shared" si="404"/>
        <v>-37.753647997590534</v>
      </c>
      <c r="BA664" s="10">
        <f t="shared" si="405"/>
        <v>-177.83422454414909</v>
      </c>
      <c r="BB664" s="10">
        <f t="shared" si="406"/>
        <v>2.1657754558509055</v>
      </c>
      <c r="BC664" s="37"/>
      <c r="BD664" s="46">
        <f t="shared" si="407"/>
        <v>-38</v>
      </c>
      <c r="BE664" s="46">
        <f t="shared" si="408"/>
        <v>-178</v>
      </c>
      <c r="BF664" s="46">
        <f t="shared" si="409"/>
        <v>2</v>
      </c>
    </row>
    <row r="665" spans="22:58" x14ac:dyDescent="0.3">
      <c r="V665" s="29">
        <v>7.6100000000000998</v>
      </c>
      <c r="W665" s="38">
        <f t="shared" si="379"/>
        <v>407380277.80420756</v>
      </c>
      <c r="X665" s="30">
        <f t="shared" si="413"/>
        <v>2.6066753699001226</v>
      </c>
      <c r="Y665" s="31">
        <f t="shared" si="380"/>
        <v>-107.06557996723879</v>
      </c>
      <c r="Z665" s="31">
        <f t="shared" si="381"/>
        <v>-89.999745994199657</v>
      </c>
      <c r="AA665" s="31">
        <f t="shared" si="382"/>
        <v>72.75995118294945</v>
      </c>
      <c r="AB665" s="31">
        <f t="shared" si="383"/>
        <v>-89.986813635479635</v>
      </c>
      <c r="AC665" s="31">
        <f t="shared" si="384"/>
        <v>61.605557526621027</v>
      </c>
      <c r="AD665" s="31">
        <f t="shared" si="385"/>
        <v>89.952373923404963</v>
      </c>
      <c r="AE665" s="31">
        <f t="shared" si="386"/>
        <v>29.906604112231804</v>
      </c>
      <c r="AF665" s="31">
        <f t="shared" si="387"/>
        <v>-90.034185706274314</v>
      </c>
      <c r="AG665" s="31">
        <f t="shared" si="410"/>
        <v>92.110410468749379</v>
      </c>
      <c r="AH665" s="31">
        <f t="shared" si="388"/>
        <v>-185.79813607469271</v>
      </c>
      <c r="AI665" s="31">
        <f t="shared" si="389"/>
        <v>-89.999999970608897</v>
      </c>
      <c r="AJ665" s="31">
        <f t="shared" si="390"/>
        <v>104.55447607815387</v>
      </c>
      <c r="AK665" s="31">
        <f t="shared" si="391"/>
        <v>89.999660844527952</v>
      </c>
      <c r="AL665" s="32">
        <f t="shared" si="392"/>
        <v>-74.184197446159999</v>
      </c>
      <c r="AM665" s="31">
        <f t="shared" si="393"/>
        <v>-89.988807869564795</v>
      </c>
      <c r="AN665" s="31">
        <f t="shared" si="394"/>
        <v>-63.317446973949458</v>
      </c>
      <c r="AO665" s="31">
        <f t="shared" si="395"/>
        <v>-89.98914699564574</v>
      </c>
      <c r="AP665" s="30">
        <f t="shared" si="411"/>
        <v>23.609121289162623</v>
      </c>
      <c r="AQ665" s="30">
        <f t="shared" si="412"/>
        <v>-27.95880017344075</v>
      </c>
      <c r="AR665" s="31">
        <f t="shared" si="396"/>
        <v>-37.760521745995781</v>
      </c>
      <c r="AS665" s="33">
        <f t="shared" si="397"/>
        <v>-180.02333270192005</v>
      </c>
      <c r="AT665" s="31">
        <f t="shared" si="398"/>
        <v>7.208821461216517E-3</v>
      </c>
      <c r="AU665" s="31">
        <f t="shared" si="399"/>
        <v>2.3340090538922671</v>
      </c>
      <c r="AV665" s="32">
        <f t="shared" si="400"/>
        <v>-1.1543676990595254E-5</v>
      </c>
      <c r="AW665" s="31">
        <f t="shared" si="401"/>
        <v>-9.3411955458647319E-2</v>
      </c>
      <c r="AX665" s="34">
        <f t="shared" si="402"/>
        <v>7.1972777842259214E-3</v>
      </c>
      <c r="AY665" s="35">
        <f t="shared" si="403"/>
        <v>2.2405970984336196</v>
      </c>
      <c r="AZ665" s="10">
        <f t="shared" si="404"/>
        <v>-37.753324468211552</v>
      </c>
      <c r="BA665" s="10">
        <f t="shared" si="405"/>
        <v>-177.78273560348643</v>
      </c>
      <c r="BB665" s="10">
        <f t="shared" si="406"/>
        <v>2.2172643965135705</v>
      </c>
      <c r="BC665" s="37"/>
      <c r="BD665" s="46">
        <f t="shared" si="407"/>
        <v>-38</v>
      </c>
      <c r="BE665" s="46">
        <f t="shared" si="408"/>
        <v>-178</v>
      </c>
      <c r="BF665" s="46">
        <f t="shared" si="409"/>
        <v>2</v>
      </c>
    </row>
    <row r="666" spans="22:58" x14ac:dyDescent="0.3">
      <c r="V666" s="29">
        <v>7.6200000000000996</v>
      </c>
      <c r="W666" s="36">
        <f t="shared" si="379"/>
        <v>416869383.47043097</v>
      </c>
      <c r="X666" s="30">
        <f t="shared" si="413"/>
        <v>2.6066753699001226</v>
      </c>
      <c r="Y666" s="31">
        <f t="shared" si="380"/>
        <v>-107.26557996723491</v>
      </c>
      <c r="Z666" s="31">
        <f t="shared" si="381"/>
        <v>-89.999751776077574</v>
      </c>
      <c r="AA666" s="31">
        <f t="shared" si="382"/>
        <v>72.959951172596249</v>
      </c>
      <c r="AB666" s="31">
        <f t="shared" si="383"/>
        <v>-89.987113793771357</v>
      </c>
      <c r="AC666" s="31">
        <f t="shared" si="384"/>
        <v>61.805557391565387</v>
      </c>
      <c r="AD666" s="31">
        <f t="shared" si="385"/>
        <v>89.953458024780801</v>
      </c>
      <c r="AE666" s="31">
        <f t="shared" si="386"/>
        <v>30.106603966826839</v>
      </c>
      <c r="AF666" s="31">
        <f t="shared" si="387"/>
        <v>-90.03340754506813</v>
      </c>
      <c r="AG666" s="31">
        <f t="shared" si="410"/>
        <v>92.110410468749379</v>
      </c>
      <c r="AH666" s="31">
        <f t="shared" si="388"/>
        <v>-185.99813607469264</v>
      </c>
      <c r="AI666" s="31">
        <f t="shared" si="389"/>
        <v>-89.99999997127793</v>
      </c>
      <c r="AJ666" s="31">
        <f t="shared" si="390"/>
        <v>104.75447607814699</v>
      </c>
      <c r="AK666" s="31">
        <f t="shared" si="391"/>
        <v>89.999668564649042</v>
      </c>
      <c r="AL666" s="32">
        <f t="shared" si="392"/>
        <v>-74.38419743870152</v>
      </c>
      <c r="AM666" s="31">
        <f t="shared" si="393"/>
        <v>-89.989062633550674</v>
      </c>
      <c r="AN666" s="31">
        <f t="shared" si="394"/>
        <v>-63.517446966497786</v>
      </c>
      <c r="AO666" s="31">
        <f t="shared" si="395"/>
        <v>-89.989394040179562</v>
      </c>
      <c r="AP666" s="30">
        <f t="shared" si="411"/>
        <v>23.609121289162623</v>
      </c>
      <c r="AQ666" s="30">
        <f t="shared" si="412"/>
        <v>-27.95880017344075</v>
      </c>
      <c r="AR666" s="31">
        <f t="shared" si="396"/>
        <v>-37.760521883949075</v>
      </c>
      <c r="AS666" s="33">
        <f t="shared" si="397"/>
        <v>-180.02280158524769</v>
      </c>
      <c r="AT666" s="31">
        <f t="shared" si="398"/>
        <v>7.5482676728164987E-3</v>
      </c>
      <c r="AU666" s="31">
        <f t="shared" si="399"/>
        <v>2.3883128700490959</v>
      </c>
      <c r="AV666" s="32">
        <f t="shared" si="400"/>
        <v>-1.2087712967813212E-5</v>
      </c>
      <c r="AW666" s="31">
        <f t="shared" si="401"/>
        <v>-9.5587795424680794E-2</v>
      </c>
      <c r="AX666" s="34">
        <f t="shared" si="402"/>
        <v>7.5361799598486854E-3</v>
      </c>
      <c r="AY666" s="35">
        <f t="shared" si="403"/>
        <v>2.292725074624415</v>
      </c>
      <c r="AZ666" s="10">
        <f t="shared" si="404"/>
        <v>-37.752985703989225</v>
      </c>
      <c r="BA666" s="10">
        <f t="shared" si="405"/>
        <v>-177.73007651062326</v>
      </c>
      <c r="BB666" s="10">
        <f t="shared" si="406"/>
        <v>2.2699234893767368</v>
      </c>
      <c r="BC666" s="48"/>
      <c r="BD666" s="46">
        <f t="shared" si="407"/>
        <v>-38</v>
      </c>
      <c r="BE666" s="46">
        <f t="shared" si="408"/>
        <v>-178</v>
      </c>
      <c r="BF666" s="46">
        <f t="shared" si="409"/>
        <v>2</v>
      </c>
    </row>
    <row r="667" spans="22:58" x14ac:dyDescent="0.3">
      <c r="V667" s="29">
        <v>7.6300000000001003</v>
      </c>
      <c r="W667" s="38">
        <f t="shared" si="379"/>
        <v>426579518.80169189</v>
      </c>
      <c r="X667" s="30">
        <f t="shared" si="413"/>
        <v>2.6066753699001226</v>
      </c>
      <c r="Y667" s="31">
        <f t="shared" si="380"/>
        <v>-107.46557996723126</v>
      </c>
      <c r="Z667" s="31">
        <f t="shared" si="381"/>
        <v>-89.999757426343876</v>
      </c>
      <c r="AA667" s="31">
        <f t="shared" si="382"/>
        <v>73.159951162709092</v>
      </c>
      <c r="AB667" s="31">
        <f t="shared" si="383"/>
        <v>-89.987407119626894</v>
      </c>
      <c r="AC667" s="31">
        <f t="shared" si="384"/>
        <v>62.005557262588312</v>
      </c>
      <c r="AD667" s="31">
        <f t="shared" si="385"/>
        <v>89.954517449028742</v>
      </c>
      <c r="AE667" s="31">
        <f t="shared" si="386"/>
        <v>30.306603827966256</v>
      </c>
      <c r="AF667" s="31">
        <f t="shared" si="387"/>
        <v>-90.032647096942014</v>
      </c>
      <c r="AG667" s="31">
        <f t="shared" si="410"/>
        <v>92.110410468749379</v>
      </c>
      <c r="AH667" s="31">
        <f t="shared" si="388"/>
        <v>-186.19813607469268</v>
      </c>
      <c r="AI667" s="31">
        <f t="shared" si="389"/>
        <v>-89.999999971931715</v>
      </c>
      <c r="AJ667" s="31">
        <f t="shared" si="390"/>
        <v>104.95447607814049</v>
      </c>
      <c r="AK667" s="31">
        <f t="shared" si="391"/>
        <v>89.999676109038688</v>
      </c>
      <c r="AL667" s="32">
        <f t="shared" si="392"/>
        <v>-74.584197431578772</v>
      </c>
      <c r="AM667" s="31">
        <f t="shared" si="393"/>
        <v>-89.989311598400633</v>
      </c>
      <c r="AN667" s="31">
        <f t="shared" si="394"/>
        <v>-63.71744695938159</v>
      </c>
      <c r="AO667" s="31">
        <f t="shared" si="395"/>
        <v>-89.989635461293659</v>
      </c>
      <c r="AP667" s="30">
        <f t="shared" si="411"/>
        <v>23.609121289162623</v>
      </c>
      <c r="AQ667" s="30">
        <f t="shared" si="412"/>
        <v>-27.95880017344075</v>
      </c>
      <c r="AR667" s="31">
        <f t="shared" si="396"/>
        <v>-37.760522015693461</v>
      </c>
      <c r="AS667" s="33">
        <f t="shared" si="397"/>
        <v>-180.02228255823567</v>
      </c>
      <c r="AT667" s="31">
        <f t="shared" si="398"/>
        <v>7.90368305752444E-3</v>
      </c>
      <c r="AU667" s="31">
        <f t="shared" si="399"/>
        <v>2.4438771397090591</v>
      </c>
      <c r="AV667" s="32">
        <f t="shared" si="400"/>
        <v>-1.2657388499181248E-5</v>
      </c>
      <c r="AW667" s="31">
        <f t="shared" si="401"/>
        <v>-9.7814316928786782E-2</v>
      </c>
      <c r="AX667" s="34">
        <f t="shared" si="402"/>
        <v>7.8910256690252582E-3</v>
      </c>
      <c r="AY667" s="35">
        <f t="shared" si="403"/>
        <v>2.3460628227802722</v>
      </c>
      <c r="AZ667" s="10">
        <f t="shared" si="404"/>
        <v>-37.752630990024436</v>
      </c>
      <c r="BA667" s="10">
        <f t="shared" si="405"/>
        <v>-177.67621973545539</v>
      </c>
      <c r="BB667" s="10">
        <f t="shared" si="406"/>
        <v>2.3237802645446095</v>
      </c>
      <c r="BC667" s="37"/>
      <c r="BD667" s="46">
        <f t="shared" si="407"/>
        <v>-38</v>
      </c>
      <c r="BE667" s="46">
        <f t="shared" si="408"/>
        <v>-178</v>
      </c>
      <c r="BF667" s="46">
        <f t="shared" si="409"/>
        <v>2</v>
      </c>
    </row>
    <row r="668" spans="22:58" x14ac:dyDescent="0.3">
      <c r="V668" s="29">
        <v>7.6400000000001</v>
      </c>
      <c r="W668" s="38">
        <f t="shared" si="379"/>
        <v>436515832.24026746</v>
      </c>
      <c r="X668" s="30">
        <f t="shared" si="413"/>
        <v>2.6066753699001226</v>
      </c>
      <c r="Y668" s="31">
        <f t="shared" si="380"/>
        <v>-107.66557996722776</v>
      </c>
      <c r="Z668" s="31">
        <f t="shared" si="381"/>
        <v>-89.999762947994412</v>
      </c>
      <c r="AA668" s="31">
        <f t="shared" si="382"/>
        <v>73.359951153266877</v>
      </c>
      <c r="AB668" s="31">
        <f t="shared" si="383"/>
        <v>-89.987693768571447</v>
      </c>
      <c r="AC668" s="31">
        <f t="shared" si="384"/>
        <v>62.205557139416115</v>
      </c>
      <c r="AD668" s="31">
        <f t="shared" si="385"/>
        <v>89.95555275786667</v>
      </c>
      <c r="AE668" s="31">
        <f t="shared" si="386"/>
        <v>30.506603695355352</v>
      </c>
      <c r="AF668" s="31">
        <f t="shared" si="387"/>
        <v>-90.031903958699203</v>
      </c>
      <c r="AG668" s="31">
        <f t="shared" si="410"/>
        <v>92.110410468749379</v>
      </c>
      <c r="AH668" s="31">
        <f t="shared" si="388"/>
        <v>-186.39813607469267</v>
      </c>
      <c r="AI668" s="31">
        <f t="shared" si="389"/>
        <v>-89.999999972570635</v>
      </c>
      <c r="AJ668" s="31">
        <f t="shared" si="390"/>
        <v>105.15447607813422</v>
      </c>
      <c r="AK668" s="31">
        <f t="shared" si="391"/>
        <v>89.999683481697076</v>
      </c>
      <c r="AL668" s="32">
        <f t="shared" si="392"/>
        <v>-74.784197424776579</v>
      </c>
      <c r="AM668" s="31">
        <f t="shared" si="393"/>
        <v>-89.989554896119131</v>
      </c>
      <c r="AN668" s="31">
        <f t="shared" si="394"/>
        <v>-63.917446952585649</v>
      </c>
      <c r="AO668" s="31">
        <f t="shared" si="395"/>
        <v>-89.989871386992689</v>
      </c>
      <c r="AP668" s="30">
        <f t="shared" si="411"/>
        <v>23.609121289162623</v>
      </c>
      <c r="AQ668" s="30">
        <f t="shared" si="412"/>
        <v>-27.95880017344075</v>
      </c>
      <c r="AR668" s="31">
        <f t="shared" si="396"/>
        <v>-37.760522141508424</v>
      </c>
      <c r="AS668" s="33">
        <f t="shared" si="397"/>
        <v>-180.02177534569188</v>
      </c>
      <c r="AT668" s="31">
        <f t="shared" si="398"/>
        <v>8.2758174811294206E-3</v>
      </c>
      <c r="AU668" s="31">
        <f t="shared" si="399"/>
        <v>2.5007309054919813</v>
      </c>
      <c r="AV668" s="32">
        <f t="shared" si="400"/>
        <v>-1.3253911932476605E-5</v>
      </c>
      <c r="AW668" s="31">
        <f t="shared" si="401"/>
        <v>-0.10009270047522349</v>
      </c>
      <c r="AX668" s="34">
        <f t="shared" si="402"/>
        <v>8.2625635691969436E-3</v>
      </c>
      <c r="AY668" s="35">
        <f t="shared" si="403"/>
        <v>2.4006382050167576</v>
      </c>
      <c r="AZ668" s="10">
        <f t="shared" si="404"/>
        <v>-37.752259577939228</v>
      </c>
      <c r="BA668" s="10">
        <f t="shared" si="405"/>
        <v>-177.62113714067513</v>
      </c>
      <c r="BB668" s="10">
        <f t="shared" si="406"/>
        <v>2.3788628593248689</v>
      </c>
      <c r="BC668" s="37"/>
      <c r="BD668" s="46">
        <f t="shared" si="407"/>
        <v>-38</v>
      </c>
      <c r="BE668" s="46">
        <f t="shared" si="408"/>
        <v>-178</v>
      </c>
      <c r="BF668" s="46">
        <f t="shared" si="409"/>
        <v>2</v>
      </c>
    </row>
    <row r="669" spans="22:58" x14ac:dyDescent="0.3">
      <c r="V669" s="29">
        <v>7.6500000000000998</v>
      </c>
      <c r="W669" s="36">
        <f t="shared" si="379"/>
        <v>446683592.15106696</v>
      </c>
      <c r="X669" s="30">
        <f t="shared" si="413"/>
        <v>2.6066753699001226</v>
      </c>
      <c r="Y669" s="31">
        <f t="shared" si="380"/>
        <v>-107.86557996722442</v>
      </c>
      <c r="Z669" s="31">
        <f t="shared" si="381"/>
        <v>-89.999768343956831</v>
      </c>
      <c r="AA669" s="31">
        <f t="shared" si="382"/>
        <v>73.559951144249652</v>
      </c>
      <c r="AB669" s="31">
        <f t="shared" si="383"/>
        <v>-89.987973892590006</v>
      </c>
      <c r="AC669" s="31">
        <f t="shared" si="384"/>
        <v>62.405557021787594</v>
      </c>
      <c r="AD669" s="31">
        <f t="shared" si="385"/>
        <v>89.956564500226321</v>
      </c>
      <c r="AE669" s="31">
        <f t="shared" si="386"/>
        <v>30.706603568712943</v>
      </c>
      <c r="AF669" s="31">
        <f t="shared" si="387"/>
        <v>-90.031177736320515</v>
      </c>
      <c r="AG669" s="31">
        <f t="shared" si="410"/>
        <v>92.110410468749379</v>
      </c>
      <c r="AH669" s="31">
        <f t="shared" si="388"/>
        <v>-186.59813607469266</v>
      </c>
      <c r="AI669" s="31">
        <f t="shared" si="389"/>
        <v>-89.999999973195003</v>
      </c>
      <c r="AJ669" s="31">
        <f t="shared" si="390"/>
        <v>105.35447607812827</v>
      </c>
      <c r="AK669" s="31">
        <f t="shared" si="391"/>
        <v>89.99969068653327</v>
      </c>
      <c r="AL669" s="32">
        <f t="shared" si="392"/>
        <v>-74.984197418280559</v>
      </c>
      <c r="AM669" s="31">
        <f t="shared" si="393"/>
        <v>-89.989792655705784</v>
      </c>
      <c r="AN669" s="31">
        <f t="shared" si="394"/>
        <v>-64.117446946095569</v>
      </c>
      <c r="AO669" s="31">
        <f t="shared" si="395"/>
        <v>-89.990101942367517</v>
      </c>
      <c r="AP669" s="30">
        <f t="shared" si="411"/>
        <v>23.609121289162623</v>
      </c>
      <c r="AQ669" s="30">
        <f t="shared" si="412"/>
        <v>-27.95880017344075</v>
      </c>
      <c r="AR669" s="31">
        <f t="shared" si="396"/>
        <v>-37.760522261660753</v>
      </c>
      <c r="AS669" s="33">
        <f t="shared" si="397"/>
        <v>-180.02127967868802</v>
      </c>
      <c r="AT669" s="31">
        <f t="shared" si="398"/>
        <v>8.6654558860903511E-3</v>
      </c>
      <c r="AU669" s="31">
        <f t="shared" si="399"/>
        <v>2.5589038639224229</v>
      </c>
      <c r="AV669" s="32">
        <f t="shared" si="400"/>
        <v>-1.3878548558713683E-5</v>
      </c>
      <c r="AW669" s="31">
        <f t="shared" si="401"/>
        <v>-0.10242415406426691</v>
      </c>
      <c r="AX669" s="34">
        <f t="shared" si="402"/>
        <v>8.6515773375316369E-3</v>
      </c>
      <c r="AY669" s="35">
        <f t="shared" si="403"/>
        <v>2.4564797098581561</v>
      </c>
      <c r="AZ669" s="10">
        <f t="shared" si="404"/>
        <v>-37.751870684323222</v>
      </c>
      <c r="BA669" s="10">
        <f t="shared" si="405"/>
        <v>-177.56479996882987</v>
      </c>
      <c r="BB669" s="10">
        <f t="shared" si="406"/>
        <v>2.4352000311701261</v>
      </c>
      <c r="BC669" s="48"/>
      <c r="BD669" s="46">
        <f t="shared" si="407"/>
        <v>-38</v>
      </c>
      <c r="BE669" s="46">
        <f t="shared" si="408"/>
        <v>-178</v>
      </c>
      <c r="BF669" s="46">
        <f t="shared" si="409"/>
        <v>2</v>
      </c>
    </row>
    <row r="670" spans="22:58" x14ac:dyDescent="0.3">
      <c r="V670" s="29">
        <v>7.6600000000000996</v>
      </c>
      <c r="W670" s="38">
        <f t="shared" si="379"/>
        <v>457088189.61498129</v>
      </c>
      <c r="X670" s="30">
        <f t="shared" si="413"/>
        <v>2.6066753699001226</v>
      </c>
      <c r="Y670" s="31">
        <f t="shared" si="380"/>
        <v>-108.06557996722121</v>
      </c>
      <c r="Z670" s="31">
        <f t="shared" si="381"/>
        <v>-89.99977361709216</v>
      </c>
      <c r="AA670" s="31">
        <f t="shared" si="382"/>
        <v>73.759951135638261</v>
      </c>
      <c r="AB670" s="31">
        <f t="shared" si="383"/>
        <v>-89.988247640207959</v>
      </c>
      <c r="AC670" s="31">
        <f t="shared" si="384"/>
        <v>62.605556909453213</v>
      </c>
      <c r="AD670" s="31">
        <f t="shared" si="385"/>
        <v>89.957553212544369</v>
      </c>
      <c r="AE670" s="31">
        <f t="shared" si="386"/>
        <v>30.906603447770379</v>
      </c>
      <c r="AF670" s="31">
        <f t="shared" si="387"/>
        <v>-90.03046804475575</v>
      </c>
      <c r="AG670" s="31">
        <f t="shared" si="410"/>
        <v>92.110410468749379</v>
      </c>
      <c r="AH670" s="31">
        <f t="shared" si="388"/>
        <v>-186.79813607469268</v>
      </c>
      <c r="AI670" s="31">
        <f t="shared" si="389"/>
        <v>-89.99999997380516</v>
      </c>
      <c r="AJ670" s="31">
        <f t="shared" si="390"/>
        <v>105.55447607812256</v>
      </c>
      <c r="AK670" s="31">
        <f t="shared" si="391"/>
        <v>89.999697727367376</v>
      </c>
      <c r="AL670" s="32">
        <f t="shared" si="392"/>
        <v>-75.184197412076884</v>
      </c>
      <c r="AM670" s="31">
        <f t="shared" si="393"/>
        <v>-89.99002500322382</v>
      </c>
      <c r="AN670" s="31">
        <f t="shared" si="394"/>
        <v>-64.317446939897621</v>
      </c>
      <c r="AO670" s="31">
        <f t="shared" si="395"/>
        <v>-89.990327249661604</v>
      </c>
      <c r="AP670" s="30">
        <f t="shared" si="411"/>
        <v>23.609121289162623</v>
      </c>
      <c r="AQ670" s="30">
        <f t="shared" si="412"/>
        <v>-27.95880017344075</v>
      </c>
      <c r="AR670" s="31">
        <f t="shared" si="396"/>
        <v>-37.760522376405369</v>
      </c>
      <c r="AS670" s="33">
        <f t="shared" si="397"/>
        <v>-180.02079529441735</v>
      </c>
      <c r="AT670" s="31">
        <f t="shared" si="398"/>
        <v>9.0734199193417686E-3</v>
      </c>
      <c r="AU670" s="31">
        <f t="shared" si="399"/>
        <v>2.618426379057337</v>
      </c>
      <c r="AV670" s="32">
        <f t="shared" si="400"/>
        <v>-1.4532623307503438E-5</v>
      </c>
      <c r="AW670" s="31">
        <f t="shared" si="401"/>
        <v>-0.10480991383256928</v>
      </c>
      <c r="AX670" s="34">
        <f t="shared" si="402"/>
        <v>9.0588872960342647E-3</v>
      </c>
      <c r="AY670" s="35">
        <f t="shared" si="403"/>
        <v>2.5136164652247679</v>
      </c>
      <c r="AZ670" s="10">
        <f t="shared" si="404"/>
        <v>-37.751463489109334</v>
      </c>
      <c r="BA670" s="10">
        <f t="shared" si="405"/>
        <v>-177.50717882919258</v>
      </c>
      <c r="BB670" s="10">
        <f t="shared" si="406"/>
        <v>2.4928211708074173</v>
      </c>
      <c r="BC670" s="37"/>
      <c r="BD670" s="46">
        <f t="shared" si="407"/>
        <v>-38</v>
      </c>
      <c r="BE670" s="46">
        <f t="shared" si="408"/>
        <v>-178</v>
      </c>
      <c r="BF670" s="46">
        <f t="shared" si="409"/>
        <v>2</v>
      </c>
    </row>
    <row r="671" spans="22:58" x14ac:dyDescent="0.3">
      <c r="V671" s="29">
        <v>7.6700000000001003</v>
      </c>
      <c r="W671" s="38">
        <f t="shared" si="379"/>
        <v>467735141.28730685</v>
      </c>
      <c r="X671" s="30">
        <f t="shared" si="413"/>
        <v>2.6066753699001226</v>
      </c>
      <c r="Y671" s="31">
        <f t="shared" si="380"/>
        <v>-108.26557996721817</v>
      </c>
      <c r="Z671" s="31">
        <f t="shared" si="381"/>
        <v>-89.999778770196258</v>
      </c>
      <c r="AA671" s="31">
        <f t="shared" si="382"/>
        <v>73.959951127414442</v>
      </c>
      <c r="AB671" s="31">
        <f t="shared" si="383"/>
        <v>-89.988515156569903</v>
      </c>
      <c r="AC671" s="31">
        <f t="shared" si="384"/>
        <v>62.805556802174713</v>
      </c>
      <c r="AD671" s="31">
        <f t="shared" si="385"/>
        <v>89.958519419046809</v>
      </c>
      <c r="AE671" s="31">
        <f t="shared" si="386"/>
        <v>31.106603332271099</v>
      </c>
      <c r="AF671" s="31">
        <f t="shared" si="387"/>
        <v>-90.029774507719367</v>
      </c>
      <c r="AG671" s="31">
        <f t="shared" si="410"/>
        <v>92.110410468749379</v>
      </c>
      <c r="AH671" s="31">
        <f t="shared" si="388"/>
        <v>-186.99813607469267</v>
      </c>
      <c r="AI671" s="31">
        <f t="shared" si="389"/>
        <v>-89.999999974401419</v>
      </c>
      <c r="AJ671" s="31">
        <f t="shared" si="390"/>
        <v>105.75447607811712</v>
      </c>
      <c r="AK671" s="31">
        <f t="shared" si="391"/>
        <v>89.999704607932514</v>
      </c>
      <c r="AL671" s="32">
        <f t="shared" si="392"/>
        <v>-75.384197406152424</v>
      </c>
      <c r="AM671" s="31">
        <f t="shared" si="393"/>
        <v>-89.990252061866968</v>
      </c>
      <c r="AN671" s="31">
        <f t="shared" si="394"/>
        <v>-64.51744693397859</v>
      </c>
      <c r="AO671" s="31">
        <f t="shared" si="395"/>
        <v>-89.990547428335873</v>
      </c>
      <c r="AP671" s="30">
        <f t="shared" si="411"/>
        <v>23.609121289162623</v>
      </c>
      <c r="AQ671" s="30">
        <f t="shared" si="412"/>
        <v>-27.95880017344075</v>
      </c>
      <c r="AR671" s="31">
        <f t="shared" si="396"/>
        <v>-37.760522485985618</v>
      </c>
      <c r="AS671" s="33">
        <f t="shared" si="397"/>
        <v>-180.02032193605524</v>
      </c>
      <c r="AT671" s="31">
        <f t="shared" si="398"/>
        <v>9.5005696344022256E-3</v>
      </c>
      <c r="AU671" s="31">
        <f t="shared" si="399"/>
        <v>2.6793294963179064</v>
      </c>
      <c r="AV671" s="32">
        <f t="shared" si="400"/>
        <v>-1.5217523543673329E-5</v>
      </c>
      <c r="AW671" s="31">
        <f t="shared" si="401"/>
        <v>-0.10725124470842781</v>
      </c>
      <c r="AX671" s="34">
        <f t="shared" si="402"/>
        <v>9.4853521108585522E-3</v>
      </c>
      <c r="AY671" s="35">
        <f t="shared" si="403"/>
        <v>2.5720782516094784</v>
      </c>
      <c r="AZ671" s="10">
        <f t="shared" si="404"/>
        <v>-37.75103713387476</v>
      </c>
      <c r="BA671" s="10">
        <f t="shared" si="405"/>
        <v>-177.44824368444577</v>
      </c>
      <c r="BB671" s="10">
        <f t="shared" si="406"/>
        <v>2.5517563155542291</v>
      </c>
      <c r="BC671" s="37"/>
      <c r="BD671" s="46">
        <f t="shared" si="407"/>
        <v>-38</v>
      </c>
      <c r="BE671" s="46">
        <f t="shared" si="408"/>
        <v>-177</v>
      </c>
      <c r="BF671" s="46">
        <f t="shared" si="409"/>
        <v>3</v>
      </c>
    </row>
    <row r="672" spans="22:58" x14ac:dyDescent="0.3">
      <c r="V672" s="29">
        <v>7.6800000000001001</v>
      </c>
      <c r="W672" s="36">
        <f t="shared" si="379"/>
        <v>478630092.3227495</v>
      </c>
      <c r="X672" s="30">
        <f t="shared" si="413"/>
        <v>2.6066753699001226</v>
      </c>
      <c r="Y672" s="31">
        <f t="shared" si="380"/>
        <v>-108.46557996721526</v>
      </c>
      <c r="Z672" s="31">
        <f t="shared" si="381"/>
        <v>-89.999783806001403</v>
      </c>
      <c r="AA672" s="31">
        <f t="shared" si="382"/>
        <v>74.159951119560773</v>
      </c>
      <c r="AB672" s="31">
        <f t="shared" si="383"/>
        <v>-89.988776583516497</v>
      </c>
      <c r="AC672" s="31">
        <f t="shared" si="384"/>
        <v>63.005556699724544</v>
      </c>
      <c r="AD672" s="31">
        <f t="shared" si="385"/>
        <v>89.95946363202691</v>
      </c>
      <c r="AE672" s="31">
        <f t="shared" si="386"/>
        <v>31.306603221970171</v>
      </c>
      <c r="AF672" s="31">
        <f t="shared" si="387"/>
        <v>-90.029096757490976</v>
      </c>
      <c r="AG672" s="31">
        <f t="shared" si="410"/>
        <v>92.110410468749379</v>
      </c>
      <c r="AH672" s="31">
        <f t="shared" si="388"/>
        <v>-187.19813607469266</v>
      </c>
      <c r="AI672" s="31">
        <f t="shared" si="389"/>
        <v>-89.999999974984121</v>
      </c>
      <c r="AJ672" s="31">
        <f t="shared" si="390"/>
        <v>105.95447607811194</v>
      </c>
      <c r="AK672" s="31">
        <f t="shared" si="391"/>
        <v>89.999711331876881</v>
      </c>
      <c r="AL672" s="32">
        <f t="shared" si="392"/>
        <v>-75.584197400494602</v>
      </c>
      <c r="AM672" s="31">
        <f t="shared" si="393"/>
        <v>-89.990473952024701</v>
      </c>
      <c r="AN672" s="31">
        <f t="shared" si="394"/>
        <v>-64.717446928325941</v>
      </c>
      <c r="AO672" s="31">
        <f t="shared" si="395"/>
        <v>-89.99076259513194</v>
      </c>
      <c r="AP672" s="30">
        <f t="shared" si="411"/>
        <v>23.609121289162623</v>
      </c>
      <c r="AQ672" s="30">
        <f t="shared" si="412"/>
        <v>-27.95880017344075</v>
      </c>
      <c r="AR672" s="31">
        <f t="shared" si="396"/>
        <v>-37.760522590633897</v>
      </c>
      <c r="AS672" s="33">
        <f t="shared" si="397"/>
        <v>-180.01985935262292</v>
      </c>
      <c r="AT672" s="31">
        <f t="shared" si="398"/>
        <v>9.9478052710321035E-3</v>
      </c>
      <c r="AU672" s="31">
        <f t="shared" si="399"/>
        <v>2.741644956522336</v>
      </c>
      <c r="AV672" s="32">
        <f t="shared" si="400"/>
        <v>-1.5934702016257805E-5</v>
      </c>
      <c r="AW672" s="31">
        <f t="shared" si="401"/>
        <v>-0.10974944108230854</v>
      </c>
      <c r="AX672" s="34">
        <f t="shared" si="402"/>
        <v>9.9318705690158455E-3</v>
      </c>
      <c r="AY672" s="35">
        <f t="shared" si="403"/>
        <v>2.6318955154400276</v>
      </c>
      <c r="AZ672" s="10">
        <f t="shared" si="404"/>
        <v>-37.750590720064885</v>
      </c>
      <c r="BA672" s="10">
        <f t="shared" si="405"/>
        <v>-177.38796383718289</v>
      </c>
      <c r="BB672" s="10">
        <f t="shared" si="406"/>
        <v>2.6120361628171054</v>
      </c>
      <c r="BC672" s="48"/>
      <c r="BD672" s="46">
        <f t="shared" si="407"/>
        <v>-38</v>
      </c>
      <c r="BE672" s="46">
        <f t="shared" si="408"/>
        <v>-177</v>
      </c>
      <c r="BF672" s="46">
        <f t="shared" si="409"/>
        <v>3</v>
      </c>
    </row>
    <row r="673" spans="22:58" x14ac:dyDescent="0.3">
      <c r="V673" s="29">
        <v>7.6900000000000999</v>
      </c>
      <c r="W673" s="38">
        <f t="shared" si="379"/>
        <v>489778819.36855984</v>
      </c>
      <c r="X673" s="30">
        <f t="shared" si="413"/>
        <v>2.6066753699001226</v>
      </c>
      <c r="Y673" s="31">
        <f t="shared" si="380"/>
        <v>-108.66557996721247</v>
      </c>
      <c r="Z673" s="31">
        <f t="shared" si="381"/>
        <v>-89.999788727177631</v>
      </c>
      <c r="AA673" s="31">
        <f t="shared" si="382"/>
        <v>74.359951112060557</v>
      </c>
      <c r="AB673" s="31">
        <f t="shared" si="383"/>
        <v>-89.989032059659721</v>
      </c>
      <c r="AC673" s="31">
        <f t="shared" si="384"/>
        <v>63.205556601885384</v>
      </c>
      <c r="AD673" s="31">
        <f t="shared" si="385"/>
        <v>89.960386352116871</v>
      </c>
      <c r="AE673" s="31">
        <f t="shared" si="386"/>
        <v>31.506603116633592</v>
      </c>
      <c r="AF673" s="31">
        <f t="shared" si="387"/>
        <v>-90.028434434720481</v>
      </c>
      <c r="AG673" s="31">
        <f t="shared" si="410"/>
        <v>92.110410468749379</v>
      </c>
      <c r="AH673" s="31">
        <f t="shared" si="388"/>
        <v>-187.39813607469267</v>
      </c>
      <c r="AI673" s="31">
        <f t="shared" si="389"/>
        <v>-89.99999997555355</v>
      </c>
      <c r="AJ673" s="31">
        <f t="shared" si="390"/>
        <v>106.15447607810697</v>
      </c>
      <c r="AK673" s="31">
        <f t="shared" si="391"/>
        <v>89.999717902765582</v>
      </c>
      <c r="AL673" s="32">
        <f t="shared" si="392"/>
        <v>-75.784197395091439</v>
      </c>
      <c r="AM673" s="31">
        <f t="shared" si="393"/>
        <v>-89.990690791346054</v>
      </c>
      <c r="AN673" s="31">
        <f t="shared" si="394"/>
        <v>-64.917446922927766</v>
      </c>
      <c r="AO673" s="31">
        <f t="shared" si="395"/>
        <v>-89.990972864134022</v>
      </c>
      <c r="AP673" s="30">
        <f t="shared" si="411"/>
        <v>23.609121289162623</v>
      </c>
      <c r="AQ673" s="30">
        <f t="shared" si="412"/>
        <v>-27.95880017344075</v>
      </c>
      <c r="AR673" s="31">
        <f t="shared" si="396"/>
        <v>-37.760522690572301</v>
      </c>
      <c r="AS673" s="33">
        <f t="shared" si="397"/>
        <v>-180.0194072988545</v>
      </c>
      <c r="AT673" s="31">
        <f t="shared" si="398"/>
        <v>1.0416069115858967E-2</v>
      </c>
      <c r="AU673" s="31">
        <f t="shared" si="399"/>
        <v>2.8054052101157954</v>
      </c>
      <c r="AV673" s="32">
        <f t="shared" si="400"/>
        <v>-1.6685679943466392E-5</v>
      </c>
      <c r="AW673" s="31">
        <f t="shared" si="401"/>
        <v>-0.11230582749297977</v>
      </c>
      <c r="AX673" s="34">
        <f t="shared" si="402"/>
        <v>1.03993834359155E-2</v>
      </c>
      <c r="AY673" s="35">
        <f t="shared" si="403"/>
        <v>2.6930993826228158</v>
      </c>
      <c r="AZ673" s="10">
        <f t="shared" si="404"/>
        <v>-37.750123307136384</v>
      </c>
      <c r="BA673" s="10">
        <f t="shared" si="405"/>
        <v>-177.32630791623168</v>
      </c>
      <c r="BB673" s="10">
        <f t="shared" si="406"/>
        <v>2.6736920837683158</v>
      </c>
      <c r="BC673" s="37"/>
      <c r="BD673" s="46">
        <f t="shared" si="407"/>
        <v>-38</v>
      </c>
      <c r="BE673" s="46">
        <f t="shared" si="408"/>
        <v>-177</v>
      </c>
      <c r="BF673" s="46">
        <f t="shared" si="409"/>
        <v>3</v>
      </c>
    </row>
    <row r="674" spans="22:58" x14ac:dyDescent="0.3">
      <c r="V674" s="29">
        <v>7.7000000000000997</v>
      </c>
      <c r="W674" s="38">
        <f t="shared" si="379"/>
        <v>501187233.62738854</v>
      </c>
      <c r="X674" s="30">
        <f t="shared" si="413"/>
        <v>2.6066753699001226</v>
      </c>
      <c r="Y674" s="31">
        <f t="shared" si="380"/>
        <v>-108.86557996720981</v>
      </c>
      <c r="Z674" s="31">
        <f t="shared" si="381"/>
        <v>-89.999793536334209</v>
      </c>
      <c r="AA674" s="31">
        <f t="shared" si="382"/>
        <v>74.55995110489792</v>
      </c>
      <c r="AB674" s="31">
        <f t="shared" si="383"/>
        <v>-89.989281720456361</v>
      </c>
      <c r="AC674" s="31">
        <f t="shared" si="384"/>
        <v>63.405556508449706</v>
      </c>
      <c r="AD674" s="31">
        <f t="shared" si="385"/>
        <v>89.961288068553145</v>
      </c>
      <c r="AE674" s="31">
        <f t="shared" si="386"/>
        <v>31.706603016037931</v>
      </c>
      <c r="AF674" s="31">
        <f t="shared" si="387"/>
        <v>-90.027787188237411</v>
      </c>
      <c r="AG674" s="31">
        <f t="shared" si="410"/>
        <v>92.110410468749379</v>
      </c>
      <c r="AH674" s="31">
        <f t="shared" si="388"/>
        <v>-187.59813607469269</v>
      </c>
      <c r="AI674" s="31">
        <f t="shared" si="389"/>
        <v>-89.999999976110033</v>
      </c>
      <c r="AJ674" s="31">
        <f t="shared" si="390"/>
        <v>106.35447607810222</v>
      </c>
      <c r="AK674" s="31">
        <f t="shared" si="391"/>
        <v>89.999724324082592</v>
      </c>
      <c r="AL674" s="32">
        <f t="shared" si="392"/>
        <v>-75.984197389931452</v>
      </c>
      <c r="AM674" s="31">
        <f t="shared" si="393"/>
        <v>-89.990902694802116</v>
      </c>
      <c r="AN674" s="31">
        <f t="shared" si="394"/>
        <v>-65.11744691777254</v>
      </c>
      <c r="AO674" s="31">
        <f t="shared" si="395"/>
        <v>-89.991178346829557</v>
      </c>
      <c r="AP674" s="30">
        <f t="shared" si="411"/>
        <v>23.609121289162623</v>
      </c>
      <c r="AQ674" s="30">
        <f t="shared" si="412"/>
        <v>-27.95880017344075</v>
      </c>
      <c r="AR674" s="31">
        <f t="shared" si="396"/>
        <v>-37.760522786012736</v>
      </c>
      <c r="AS674" s="33">
        <f t="shared" si="397"/>
        <v>-180.01896553506697</v>
      </c>
      <c r="AT674" s="31">
        <f t="shared" si="398"/>
        <v>1.0906347447511535E-2</v>
      </c>
      <c r="AU674" s="31">
        <f t="shared" si="399"/>
        <v>2.8706434315930638</v>
      </c>
      <c r="AV674" s="32">
        <f t="shared" si="400"/>
        <v>-1.7472050230737116E-5</v>
      </c>
      <c r="AW674" s="31">
        <f t="shared" si="401"/>
        <v>-0.11492175932961861</v>
      </c>
      <c r="AX674" s="34">
        <f t="shared" si="402"/>
        <v>1.0888875397280798E-2</v>
      </c>
      <c r="AY674" s="35">
        <f t="shared" si="403"/>
        <v>2.7557216722634452</v>
      </c>
      <c r="AZ674" s="10">
        <f t="shared" si="404"/>
        <v>-37.749633910615458</v>
      </c>
      <c r="BA674" s="10">
        <f t="shared" si="405"/>
        <v>-177.26324386280353</v>
      </c>
      <c r="BB674" s="10">
        <f t="shared" si="406"/>
        <v>2.7367561371964655</v>
      </c>
      <c r="BC674" s="37"/>
      <c r="BD674" s="46">
        <f t="shared" si="407"/>
        <v>-38</v>
      </c>
      <c r="BE674" s="46">
        <f t="shared" si="408"/>
        <v>-177</v>
      </c>
      <c r="BF674" s="46">
        <f t="shared" si="409"/>
        <v>3</v>
      </c>
    </row>
    <row r="675" spans="22:58" x14ac:dyDescent="0.3">
      <c r="V675" s="29">
        <v>7.7100000000001003</v>
      </c>
      <c r="W675" s="36">
        <f t="shared" si="379"/>
        <v>512861383.99148375</v>
      </c>
      <c r="X675" s="30">
        <f t="shared" si="413"/>
        <v>2.6066753699001226</v>
      </c>
      <c r="Y675" s="31">
        <f t="shared" si="380"/>
        <v>-109.06557996720727</v>
      </c>
      <c r="Z675" s="31">
        <f t="shared" si="381"/>
        <v>-89.999798236021007</v>
      </c>
      <c r="AA675" s="31">
        <f t="shared" si="382"/>
        <v>74.759951098057641</v>
      </c>
      <c r="AB675" s="31">
        <f t="shared" si="383"/>
        <v>-89.989525698279863</v>
      </c>
      <c r="AC675" s="31">
        <f t="shared" si="384"/>
        <v>63.605556419219333</v>
      </c>
      <c r="AD675" s="31">
        <f t="shared" si="385"/>
        <v>89.962169259435953</v>
      </c>
      <c r="AE675" s="31">
        <f t="shared" si="386"/>
        <v>31.906602919969821</v>
      </c>
      <c r="AF675" s="31">
        <f t="shared" si="387"/>
        <v>-90.027154674864917</v>
      </c>
      <c r="AG675" s="31">
        <f t="shared" si="410"/>
        <v>92.110410468749379</v>
      </c>
      <c r="AH675" s="31">
        <f t="shared" si="388"/>
        <v>-187.79813607469268</v>
      </c>
      <c r="AI675" s="31">
        <f t="shared" si="389"/>
        <v>-89.999999976653825</v>
      </c>
      <c r="AJ675" s="31">
        <f t="shared" si="390"/>
        <v>106.55447607809771</v>
      </c>
      <c r="AK675" s="31">
        <f t="shared" si="391"/>
        <v>89.999730599232592</v>
      </c>
      <c r="AL675" s="32">
        <f t="shared" si="392"/>
        <v>-76.184197385003699</v>
      </c>
      <c r="AM675" s="31">
        <f t="shared" si="393"/>
        <v>-89.991109774746874</v>
      </c>
      <c r="AN675" s="31">
        <f t="shared" si="394"/>
        <v>-65.317446912849292</v>
      </c>
      <c r="AO675" s="31">
        <f t="shared" si="395"/>
        <v>-89.991379152168108</v>
      </c>
      <c r="AP675" s="30">
        <f t="shared" si="411"/>
        <v>23.609121289162623</v>
      </c>
      <c r="AQ675" s="30">
        <f t="shared" si="412"/>
        <v>-27.95880017344075</v>
      </c>
      <c r="AR675" s="31">
        <f t="shared" si="396"/>
        <v>-37.760522877157598</v>
      </c>
      <c r="AS675" s="33">
        <f t="shared" si="397"/>
        <v>-180.01853382703302</v>
      </c>
      <c r="AT675" s="31">
        <f t="shared" si="398"/>
        <v>1.1419672569928062E-2</v>
      </c>
      <c r="AU675" s="31">
        <f t="shared" si="399"/>
        <v>2.9373935341086566</v>
      </c>
      <c r="AV675" s="32">
        <f t="shared" si="400"/>
        <v>-1.8295480854663223E-5</v>
      </c>
      <c r="AW675" s="31">
        <f t="shared" si="401"/>
        <v>-0.11759862355026197</v>
      </c>
      <c r="AX675" s="34">
        <f t="shared" si="402"/>
        <v>1.1401377089073399E-2</v>
      </c>
      <c r="AY675" s="35">
        <f t="shared" si="403"/>
        <v>2.8197949105583944</v>
      </c>
      <c r="AZ675" s="10">
        <f t="shared" si="404"/>
        <v>-37.749121500068526</v>
      </c>
      <c r="BA675" s="10">
        <f t="shared" si="405"/>
        <v>-177.19873891647464</v>
      </c>
      <c r="BB675" s="10">
        <f t="shared" si="406"/>
        <v>2.8012610835253611</v>
      </c>
      <c r="BC675" s="48"/>
      <c r="BD675" s="46">
        <f t="shared" si="407"/>
        <v>-38</v>
      </c>
      <c r="BE675" s="46">
        <f t="shared" si="408"/>
        <v>-177</v>
      </c>
      <c r="BF675" s="46">
        <f t="shared" si="409"/>
        <v>3</v>
      </c>
    </row>
    <row r="676" spans="22:58" x14ac:dyDescent="0.3">
      <c r="V676" s="29">
        <v>7.7200000000001001</v>
      </c>
      <c r="W676" s="38">
        <f t="shared" si="379"/>
        <v>524807460.24989426</v>
      </c>
      <c r="X676" s="30">
        <f t="shared" si="413"/>
        <v>2.6066753699001226</v>
      </c>
      <c r="Y676" s="31">
        <f t="shared" si="380"/>
        <v>-109.26557996720484</v>
      </c>
      <c r="Z676" s="31">
        <f t="shared" si="381"/>
        <v>-89.999802828729884</v>
      </c>
      <c r="AA676" s="31">
        <f t="shared" si="382"/>
        <v>74.959951091525227</v>
      </c>
      <c r="AB676" s="31">
        <f t="shared" si="383"/>
        <v>-89.989764122490428</v>
      </c>
      <c r="AC676" s="31">
        <f t="shared" si="384"/>
        <v>63.805556334004983</v>
      </c>
      <c r="AD676" s="31">
        <f t="shared" si="385"/>
        <v>89.963030391982684</v>
      </c>
      <c r="AE676" s="31">
        <f t="shared" si="386"/>
        <v>32.106602828225483</v>
      </c>
      <c r="AF676" s="31">
        <f t="shared" si="387"/>
        <v>-90.026536559237613</v>
      </c>
      <c r="AG676" s="31">
        <f t="shared" si="410"/>
        <v>92.110410468749379</v>
      </c>
      <c r="AH676" s="31">
        <f t="shared" si="388"/>
        <v>-187.9981360746927</v>
      </c>
      <c r="AI676" s="31">
        <f t="shared" si="389"/>
        <v>-89.99999997718524</v>
      </c>
      <c r="AJ676" s="31">
        <f t="shared" si="390"/>
        <v>106.75447607809338</v>
      </c>
      <c r="AK676" s="31">
        <f t="shared" si="391"/>
        <v>89.99973673154274</v>
      </c>
      <c r="AL676" s="32">
        <f t="shared" si="392"/>
        <v>-76.384197380297735</v>
      </c>
      <c r="AM676" s="31">
        <f t="shared" si="393"/>
        <v>-89.991312140976831</v>
      </c>
      <c r="AN676" s="31">
        <f t="shared" si="394"/>
        <v>-65.517446908147676</v>
      </c>
      <c r="AO676" s="31">
        <f t="shared" si="395"/>
        <v>-89.991575386619331</v>
      </c>
      <c r="AP676" s="30">
        <f t="shared" si="411"/>
        <v>23.609121289162623</v>
      </c>
      <c r="AQ676" s="30">
        <f t="shared" si="412"/>
        <v>-27.95880017344075</v>
      </c>
      <c r="AR676" s="31">
        <f t="shared" si="396"/>
        <v>-37.76052296420032</v>
      </c>
      <c r="AS676" s="33">
        <f t="shared" si="397"/>
        <v>-180.01811194585696</v>
      </c>
      <c r="AT676" s="31">
        <f t="shared" si="398"/>
        <v>1.1957124937652159E-2</v>
      </c>
      <c r="AU676" s="31">
        <f t="shared" si="399"/>
        <v>3.005690184268468</v>
      </c>
      <c r="AV676" s="32">
        <f t="shared" si="400"/>
        <v>-1.9157718403150722E-5</v>
      </c>
      <c r="AW676" s="31">
        <f t="shared" si="401"/>
        <v>-0.12033783941698148</v>
      </c>
      <c r="AX676" s="34">
        <f t="shared" si="402"/>
        <v>1.1937967219249009E-2</v>
      </c>
      <c r="AY676" s="35">
        <f t="shared" si="403"/>
        <v>2.8853523448514866</v>
      </c>
      <c r="AZ676" s="10">
        <f t="shared" si="404"/>
        <v>-37.748584996981073</v>
      </c>
      <c r="BA676" s="10">
        <f t="shared" si="405"/>
        <v>-177.13275960100546</v>
      </c>
      <c r="BB676" s="10">
        <f t="shared" si="406"/>
        <v>2.8672403989945394</v>
      </c>
      <c r="BC676" s="37"/>
      <c r="BD676" s="46">
        <f t="shared" si="407"/>
        <v>-38</v>
      </c>
      <c r="BE676" s="46">
        <f t="shared" si="408"/>
        <v>-177</v>
      </c>
      <c r="BF676" s="46">
        <f t="shared" si="409"/>
        <v>3</v>
      </c>
    </row>
    <row r="677" spans="22:58" x14ac:dyDescent="0.3">
      <c r="V677" s="29">
        <v>7.7300000000000999</v>
      </c>
      <c r="W677" s="38">
        <f t="shared" si="379"/>
        <v>537031796.37037718</v>
      </c>
      <c r="X677" s="30">
        <f t="shared" si="413"/>
        <v>2.6066753699001226</v>
      </c>
      <c r="Y677" s="31">
        <f t="shared" si="380"/>
        <v>-109.46557996720253</v>
      </c>
      <c r="Z677" s="31">
        <f t="shared" si="381"/>
        <v>-89.999807316895939</v>
      </c>
      <c r="AA677" s="31">
        <f t="shared" si="382"/>
        <v>75.159951085286835</v>
      </c>
      <c r="AB677" s="31">
        <f t="shared" si="383"/>
        <v>-89.989997119503712</v>
      </c>
      <c r="AC677" s="31">
        <f t="shared" si="384"/>
        <v>64.005556252625908</v>
      </c>
      <c r="AD677" s="31">
        <f t="shared" si="385"/>
        <v>89.963871922775681</v>
      </c>
      <c r="AE677" s="31">
        <f t="shared" si="386"/>
        <v>32.30660274061033</v>
      </c>
      <c r="AF677" s="31">
        <f t="shared" si="387"/>
        <v>-90.025932513623971</v>
      </c>
      <c r="AG677" s="31">
        <f t="shared" si="410"/>
        <v>92.110410468749379</v>
      </c>
      <c r="AH677" s="31">
        <f t="shared" si="388"/>
        <v>-188.19813607469268</v>
      </c>
      <c r="AI677" s="31">
        <f t="shared" si="389"/>
        <v>-89.999999977704576</v>
      </c>
      <c r="AJ677" s="31">
        <f t="shared" si="390"/>
        <v>106.95447607808924</v>
      </c>
      <c r="AK677" s="31">
        <f t="shared" si="391"/>
        <v>89.999742724264465</v>
      </c>
      <c r="AL677" s="32">
        <f t="shared" si="392"/>
        <v>-76.584197375803569</v>
      </c>
      <c r="AM677" s="31">
        <f t="shared" si="393"/>
        <v>-89.991509900789211</v>
      </c>
      <c r="AN677" s="31">
        <f t="shared" si="394"/>
        <v>-65.717446903657631</v>
      </c>
      <c r="AO677" s="31">
        <f t="shared" si="395"/>
        <v>-89.991767154229322</v>
      </c>
      <c r="AP677" s="30">
        <f t="shared" si="411"/>
        <v>23.609121289162623</v>
      </c>
      <c r="AQ677" s="30">
        <f t="shared" si="412"/>
        <v>-27.95880017344075</v>
      </c>
      <c r="AR677" s="31">
        <f t="shared" si="396"/>
        <v>-37.760523047325428</v>
      </c>
      <c r="AS677" s="33">
        <f t="shared" si="397"/>
        <v>-180.01769966785329</v>
      </c>
      <c r="AT677" s="31">
        <f t="shared" si="398"/>
        <v>1.2519835377143133E-2</v>
      </c>
      <c r="AU677" s="31">
        <f t="shared" si="399"/>
        <v>3.0755688170960931</v>
      </c>
      <c r="AV677" s="32">
        <f t="shared" si="400"/>
        <v>-2.0060591768914735E-5</v>
      </c>
      <c r="AW677" s="31">
        <f t="shared" si="401"/>
        <v>-0.12314085924817184</v>
      </c>
      <c r="AX677" s="34">
        <f t="shared" si="402"/>
        <v>1.2499774785374219E-2</v>
      </c>
      <c r="AY677" s="35">
        <f t="shared" si="403"/>
        <v>2.9524279578479211</v>
      </c>
      <c r="AZ677" s="10">
        <f t="shared" si="404"/>
        <v>-37.748023272540053</v>
      </c>
      <c r="BA677" s="10">
        <f t="shared" si="405"/>
        <v>-177.06527171000536</v>
      </c>
      <c r="BB677" s="10">
        <f t="shared" si="406"/>
        <v>2.9347282899946379</v>
      </c>
      <c r="BC677" s="37"/>
      <c r="BD677" s="46">
        <f t="shared" si="407"/>
        <v>-38</v>
      </c>
      <c r="BE677" s="46">
        <f t="shared" si="408"/>
        <v>-177</v>
      </c>
      <c r="BF677" s="46">
        <f t="shared" si="409"/>
        <v>3</v>
      </c>
    </row>
    <row r="678" spans="22:58" x14ac:dyDescent="0.3">
      <c r="V678" s="29">
        <v>7.7400000000000997</v>
      </c>
      <c r="W678" s="36">
        <f t="shared" si="379"/>
        <v>549540873.85775185</v>
      </c>
      <c r="X678" s="30">
        <f t="shared" si="413"/>
        <v>2.6066753699001226</v>
      </c>
      <c r="Y678" s="31">
        <f t="shared" si="380"/>
        <v>-109.66557996720033</v>
      </c>
      <c r="Z678" s="31">
        <f t="shared" si="381"/>
        <v>-89.999811702898853</v>
      </c>
      <c r="AA678" s="31">
        <f t="shared" si="382"/>
        <v>75.359951079329207</v>
      </c>
      <c r="AB678" s="31">
        <f t="shared" si="383"/>
        <v>-89.990224812857775</v>
      </c>
      <c r="AC678" s="31">
        <f t="shared" si="384"/>
        <v>64.205556174909489</v>
      </c>
      <c r="AD678" s="31">
        <f t="shared" si="385"/>
        <v>89.964694298004233</v>
      </c>
      <c r="AE678" s="31">
        <f t="shared" si="386"/>
        <v>32.506602656938483</v>
      </c>
      <c r="AF678" s="31">
        <f t="shared" si="387"/>
        <v>-90.025342217752396</v>
      </c>
      <c r="AG678" s="31">
        <f t="shared" si="410"/>
        <v>92.110410468749379</v>
      </c>
      <c r="AH678" s="31">
        <f t="shared" si="388"/>
        <v>-188.39813607469267</v>
      </c>
      <c r="AI678" s="31">
        <f t="shared" si="389"/>
        <v>-89.999999978212074</v>
      </c>
      <c r="AJ678" s="31">
        <f t="shared" si="390"/>
        <v>107.15447607808531</v>
      </c>
      <c r="AK678" s="31">
        <f t="shared" si="391"/>
        <v>89.999748580575172</v>
      </c>
      <c r="AL678" s="32">
        <f t="shared" si="392"/>
        <v>-76.784197371511681</v>
      </c>
      <c r="AM678" s="31">
        <f t="shared" si="393"/>
        <v>-89.991703159038877</v>
      </c>
      <c r="AN678" s="31">
        <f t="shared" si="394"/>
        <v>-65.917446899369665</v>
      </c>
      <c r="AO678" s="31">
        <f t="shared" si="395"/>
        <v>-89.991954556675779</v>
      </c>
      <c r="AP678" s="30">
        <f t="shared" si="411"/>
        <v>23.609121289162623</v>
      </c>
      <c r="AQ678" s="30">
        <f t="shared" si="412"/>
        <v>-27.95880017344075</v>
      </c>
      <c r="AR678" s="31">
        <f t="shared" si="396"/>
        <v>-37.760523126709309</v>
      </c>
      <c r="AS678" s="33">
        <f t="shared" si="397"/>
        <v>-180.01729677442819</v>
      </c>
      <c r="AT678" s="31">
        <f t="shared" si="398"/>
        <v>1.3108987408140539E-2</v>
      </c>
      <c r="AU678" s="31">
        <f t="shared" si="399"/>
        <v>3.1470656511660864</v>
      </c>
      <c r="AV678" s="32">
        <f t="shared" si="400"/>
        <v>-2.100601604549647E-5</v>
      </c>
      <c r="AW678" s="31">
        <f t="shared" si="401"/>
        <v>-0.12600916918835015</v>
      </c>
      <c r="AX678" s="34">
        <f t="shared" si="402"/>
        <v>1.3087981392095042E-2</v>
      </c>
      <c r="AY678" s="35">
        <f t="shared" si="403"/>
        <v>3.0210564819777361</v>
      </c>
      <c r="AZ678" s="10">
        <f t="shared" si="404"/>
        <v>-37.747435145317212</v>
      </c>
      <c r="BA678" s="10">
        <f t="shared" si="405"/>
        <v>-176.99624029245047</v>
      </c>
      <c r="BB678" s="10">
        <f t="shared" si="406"/>
        <v>3.0037597075495341</v>
      </c>
      <c r="BC678" s="48"/>
      <c r="BD678" s="46">
        <f t="shared" si="407"/>
        <v>-38</v>
      </c>
      <c r="BE678" s="46">
        <f t="shared" si="408"/>
        <v>-177</v>
      </c>
      <c r="BF678" s="46">
        <f t="shared" si="409"/>
        <v>3</v>
      </c>
    </row>
    <row r="679" spans="22:58" x14ac:dyDescent="0.3">
      <c r="V679" s="29">
        <v>7.7500000000001004</v>
      </c>
      <c r="W679" s="38">
        <f t="shared" si="379"/>
        <v>562341325.19047928</v>
      </c>
      <c r="X679" s="30">
        <f t="shared" si="413"/>
        <v>2.6066753699001226</v>
      </c>
      <c r="Y679" s="31">
        <f t="shared" si="380"/>
        <v>-109.86557996719822</v>
      </c>
      <c r="Z679" s="31">
        <f t="shared" si="381"/>
        <v>-89.999815989064174</v>
      </c>
      <c r="AA679" s="31">
        <f t="shared" si="382"/>
        <v>75.559951073639709</v>
      </c>
      <c r="AB679" s="31">
        <f t="shared" si="383"/>
        <v>-89.990447323278644</v>
      </c>
      <c r="AC679" s="31">
        <f t="shared" si="384"/>
        <v>64.405556100690887</v>
      </c>
      <c r="AD679" s="31">
        <f t="shared" si="385"/>
        <v>89.965497953701231</v>
      </c>
      <c r="AE679" s="31">
        <f t="shared" si="386"/>
        <v>32.706602577032498</v>
      </c>
      <c r="AF679" s="31">
        <f t="shared" si="387"/>
        <v>-90.024765358641588</v>
      </c>
      <c r="AG679" s="31">
        <f t="shared" si="410"/>
        <v>92.110410468749379</v>
      </c>
      <c r="AH679" s="31">
        <f t="shared" si="388"/>
        <v>-188.59813607469266</v>
      </c>
      <c r="AI679" s="31">
        <f t="shared" si="389"/>
        <v>-89.999999978708033</v>
      </c>
      <c r="AJ679" s="31">
        <f t="shared" si="390"/>
        <v>107.35447607808155</v>
      </c>
      <c r="AK679" s="31">
        <f t="shared" si="391"/>
        <v>89.999754303579991</v>
      </c>
      <c r="AL679" s="32">
        <f t="shared" si="392"/>
        <v>-76.98419736741296</v>
      </c>
      <c r="AM679" s="31">
        <f t="shared" si="393"/>
        <v>-89.991892018193894</v>
      </c>
      <c r="AN679" s="31">
        <f t="shared" si="394"/>
        <v>-66.117446895274696</v>
      </c>
      <c r="AO679" s="31">
        <f t="shared" si="395"/>
        <v>-89.992137693321936</v>
      </c>
      <c r="AP679" s="30">
        <f t="shared" si="411"/>
        <v>23.609121289162623</v>
      </c>
      <c r="AQ679" s="30">
        <f t="shared" si="412"/>
        <v>-27.95880017344075</v>
      </c>
      <c r="AR679" s="31">
        <f t="shared" si="396"/>
        <v>-37.760523202520325</v>
      </c>
      <c r="AS679" s="33">
        <f t="shared" si="397"/>
        <v>-180.01690305196354</v>
      </c>
      <c r="AT679" s="31">
        <f t="shared" si="398"/>
        <v>1.3725819669446226E-2</v>
      </c>
      <c r="AU679" s="31">
        <f t="shared" si="399"/>
        <v>3.220217703895436</v>
      </c>
      <c r="AV679" s="32">
        <f t="shared" si="400"/>
        <v>-2.1995996574692424E-5</v>
      </c>
      <c r="AW679" s="31">
        <f t="shared" si="401"/>
        <v>-0.12894428999587285</v>
      </c>
      <c r="AX679" s="34">
        <f t="shared" si="402"/>
        <v>1.3703823672871533E-2</v>
      </c>
      <c r="AY679" s="35">
        <f t="shared" si="403"/>
        <v>3.0912734138995632</v>
      </c>
      <c r="AZ679" s="10">
        <f t="shared" si="404"/>
        <v>-37.746819378847455</v>
      </c>
      <c r="BA679" s="10">
        <f t="shared" si="405"/>
        <v>-176.92562963806398</v>
      </c>
      <c r="BB679" s="10">
        <f t="shared" si="406"/>
        <v>3.074370361936019</v>
      </c>
      <c r="BC679" s="37"/>
      <c r="BD679" s="46">
        <f t="shared" si="407"/>
        <v>-38</v>
      </c>
      <c r="BE679" s="46">
        <f t="shared" si="408"/>
        <v>-177</v>
      </c>
      <c r="BF679" s="46">
        <f t="shared" si="409"/>
        <v>3</v>
      </c>
    </row>
    <row r="680" spans="22:58" x14ac:dyDescent="0.3">
      <c r="V680" s="29">
        <v>7.7600000000001002</v>
      </c>
      <c r="W680" s="38">
        <f t="shared" si="379"/>
        <v>575439937.33729017</v>
      </c>
      <c r="X680" s="30">
        <f t="shared" si="413"/>
        <v>2.6066753699001226</v>
      </c>
      <c r="Y680" s="31">
        <f t="shared" si="380"/>
        <v>-110.0655799671962</v>
      </c>
      <c r="Z680" s="31">
        <f t="shared" si="381"/>
        <v>-89.999820177664446</v>
      </c>
      <c r="AA680" s="31">
        <f t="shared" si="382"/>
        <v>75.759951068206291</v>
      </c>
      <c r="AB680" s="31">
        <f t="shared" si="383"/>
        <v>-89.990664768744239</v>
      </c>
      <c r="AC680" s="31">
        <f t="shared" si="384"/>
        <v>64.605556029812675</v>
      </c>
      <c r="AD680" s="31">
        <f t="shared" si="385"/>
        <v>89.96628331597428</v>
      </c>
      <c r="AE680" s="31">
        <f t="shared" si="386"/>
        <v>32.906602500722883</v>
      </c>
      <c r="AF680" s="31">
        <f t="shared" si="387"/>
        <v>-90.024201630434405</v>
      </c>
      <c r="AG680" s="31">
        <f t="shared" si="410"/>
        <v>92.110410468749379</v>
      </c>
      <c r="AH680" s="31">
        <f t="shared" si="388"/>
        <v>-188.79813607469265</v>
      </c>
      <c r="AI680" s="31">
        <f t="shared" si="389"/>
        <v>-89.999999979192694</v>
      </c>
      <c r="AJ680" s="31">
        <f t="shared" si="390"/>
        <v>107.55447607807795</v>
      </c>
      <c r="AK680" s="31">
        <f t="shared" si="391"/>
        <v>89.999759896313321</v>
      </c>
      <c r="AL680" s="32">
        <f t="shared" si="392"/>
        <v>-77.184197363498711</v>
      </c>
      <c r="AM680" s="31">
        <f t="shared" si="393"/>
        <v>-89.992076578389856</v>
      </c>
      <c r="AN680" s="31">
        <f t="shared" si="394"/>
        <v>-66.317446891364028</v>
      </c>
      <c r="AO680" s="31">
        <f t="shared" si="395"/>
        <v>-89.992316661269228</v>
      </c>
      <c r="AP680" s="30">
        <f t="shared" si="411"/>
        <v>23.609121289162623</v>
      </c>
      <c r="AQ680" s="30">
        <f t="shared" si="412"/>
        <v>-27.95880017344075</v>
      </c>
      <c r="AR680" s="31">
        <f t="shared" si="396"/>
        <v>-37.760523274919272</v>
      </c>
      <c r="AS680" s="33">
        <f t="shared" si="397"/>
        <v>-180.01651829170362</v>
      </c>
      <c r="AT680" s="31">
        <f t="shared" si="398"/>
        <v>1.43716284535067E-2</v>
      </c>
      <c r="AU680" s="31">
        <f t="shared" si="399"/>
        <v>3.2950628069834562</v>
      </c>
      <c r="AV680" s="32">
        <f t="shared" si="400"/>
        <v>-2.3032633208078564E-5</v>
      </c>
      <c r="AW680" s="31">
        <f t="shared" si="401"/>
        <v>-0.13194777784898756</v>
      </c>
      <c r="AX680" s="34">
        <f t="shared" si="402"/>
        <v>1.4348595820298621E-2</v>
      </c>
      <c r="AY680" s="35">
        <f t="shared" si="403"/>
        <v>3.1631150291344685</v>
      </c>
      <c r="AZ680" s="10">
        <f t="shared" si="404"/>
        <v>-37.746174679098971</v>
      </c>
      <c r="BA680" s="10">
        <f t="shared" si="405"/>
        <v>-176.85340326256915</v>
      </c>
      <c r="BB680" s="10">
        <f t="shared" si="406"/>
        <v>3.1465967374308548</v>
      </c>
      <c r="BC680" s="37"/>
      <c r="BD680" s="46">
        <f t="shared" si="407"/>
        <v>-38</v>
      </c>
      <c r="BE680" s="46">
        <f t="shared" si="408"/>
        <v>-177</v>
      </c>
      <c r="BF680" s="46">
        <f t="shared" si="409"/>
        <v>3</v>
      </c>
    </row>
    <row r="681" spans="22:58" x14ac:dyDescent="0.3">
      <c r="V681" s="29">
        <v>7.7700000000000999</v>
      </c>
      <c r="W681" s="36">
        <f t="shared" ref="W681:W744" si="414">10*10^V681</f>
        <v>588843655.35572517</v>
      </c>
      <c r="X681" s="30">
        <f t="shared" si="413"/>
        <v>2.6066753699001226</v>
      </c>
      <c r="Y681" s="31">
        <f t="shared" ref="Y681:Y744" si="415">20*LOG(1/SQRT((W681/fp)^2+1))</f>
        <v>-110.26557996719427</v>
      </c>
      <c r="Z681" s="31">
        <f t="shared" ref="Z681:Z744" si="416">-180/PI()*ATAN(W681/fp)</f>
        <v>-89.999824270920527</v>
      </c>
      <c r="AA681" s="31">
        <f t="shared" ref="AA681:AA744" si="417">20*LOG(SQRT((W681/fzRHP)^2+1))</f>
        <v>75.959951063017414</v>
      </c>
      <c r="AB681" s="31">
        <f t="shared" ref="AB681:AB744" si="418">-180/PI()*ATAN(W681/fzRHP)</f>
        <v>-89.990877264547009</v>
      </c>
      <c r="AC681" s="31">
        <f t="shared" ref="AC681:AC744" si="419">20*LOG(SQRT((W681/fzESR)^2+1))</f>
        <v>64.805555962124515</v>
      </c>
      <c r="AD681" s="31">
        <f t="shared" ref="AD681:AD744" si="420">180/PI()*ATAN(W681/fzESR)</f>
        <v>89.967050801231679</v>
      </c>
      <c r="AE681" s="31">
        <f t="shared" ref="AE681:AE744" si="421">X681+Y681+AA681+AC681</f>
        <v>33.106602427847776</v>
      </c>
      <c r="AF681" s="31">
        <f t="shared" ref="AF681:AF744" si="422">Z681+AB681+AD681</f>
        <v>-90.023650734235858</v>
      </c>
      <c r="AG681" s="31">
        <f t="shared" si="410"/>
        <v>92.110410468749379</v>
      </c>
      <c r="AH681" s="31">
        <f t="shared" ref="AH681:AH744" si="423">20*LOG(1/SQRT((W681/fp_comp1)^2+1))</f>
        <v>-188.99813607469267</v>
      </c>
      <c r="AI681" s="31">
        <f t="shared" ref="AI681:AI744" si="424">-180/PI()*ATAN(W681/fp_comp1)</f>
        <v>-89.999999979666327</v>
      </c>
      <c r="AJ681" s="31">
        <f t="shared" ref="AJ681:AJ744" si="425">20*LOG(SQRT((W681/fz_comp)^2+1))</f>
        <v>107.75447607807452</v>
      </c>
      <c r="AK681" s="31">
        <f t="shared" ref="AK681:AK744" si="426">180/PI()*ATAN(W681/fz_comp)</f>
        <v>89.999765361740486</v>
      </c>
      <c r="AL681" s="32">
        <f t="shared" ref="AL681:AL744" si="427">20*LOG(1/SQRT((W681/fp_comp2)^2+1))</f>
        <v>-77.38419735976062</v>
      </c>
      <c r="AM681" s="31">
        <f t="shared" ref="AM681:AM744" si="428">-180/PI()*ATAN(W681/fp_comp2)</f>
        <v>-89.99225693748302</v>
      </c>
      <c r="AN681" s="31">
        <f t="shared" ref="AN681:AN744" si="429">AG681+AH681+AJ681+AL681</f>
        <v>-66.51744688762939</v>
      </c>
      <c r="AO681" s="31">
        <f t="shared" ref="AO681:AO744" si="430">AI681+AK681+AM681</f>
        <v>-89.992491555408861</v>
      </c>
      <c r="AP681" s="30">
        <f t="shared" si="411"/>
        <v>23.609121289162623</v>
      </c>
      <c r="AQ681" s="30">
        <f t="shared" si="412"/>
        <v>-27.95880017344075</v>
      </c>
      <c r="AR681" s="31">
        <f t="shared" ref="AR681:AR744" si="431">AE681+AN681+AP681+AQ681</f>
        <v>-37.760523344059742</v>
      </c>
      <c r="AS681" s="33">
        <f t="shared" ref="AS681:AS744" si="432">AF681+AO681</f>
        <v>-180.01614228964473</v>
      </c>
      <c r="AT681" s="31">
        <f t="shared" ref="AT681:AT744" si="433">20*LOG(SQRT((W681/fz_ff)^2+1))</f>
        <v>1.5047770354437193E-2</v>
      </c>
      <c r="AU681" s="31">
        <f t="shared" ref="AU681:AU744" si="434">180/PI()*ATAN(W681/fz_ff)</f>
        <v>3.3716396219891784</v>
      </c>
      <c r="AV681" s="32">
        <f t="shared" ref="AV681:AV744" si="435">20*LOG(1/SQRT((W681/fp_ff)^2+1))</f>
        <v>-2.4118124755629481E-5</v>
      </c>
      <c r="AW681" s="31">
        <f t="shared" ref="AW681:AW744" si="436">-180/PI()*ATAN(W681/fp_ff)</f>
        <v>-0.13502122517064474</v>
      </c>
      <c r="AX681" s="34">
        <f t="shared" ref="AX681:AX744" si="437">AT681+AV681</f>
        <v>1.5023652229681564E-2</v>
      </c>
      <c r="AY681" s="35">
        <f t="shared" ref="AY681:AY744" si="438">AU681+AW681</f>
        <v>3.2366183968185336</v>
      </c>
      <c r="AZ681" s="10">
        <f t="shared" ref="AZ681:AZ744" si="439">AR681+AX681</f>
        <v>-37.745499691830062</v>
      </c>
      <c r="BA681" s="10">
        <f t="shared" ref="BA681:BA744" si="440">AS681+AY681</f>
        <v>-176.77952389282621</v>
      </c>
      <c r="BB681" s="10">
        <f t="shared" ref="BB681:BB744" si="441">BA681+180</f>
        <v>3.2204761071737948</v>
      </c>
      <c r="BC681" s="48"/>
      <c r="BD681" s="46">
        <f t="shared" ref="BD681:BD744" si="442">ROUND(AZ681,0)</f>
        <v>-38</v>
      </c>
      <c r="BE681" s="46">
        <f t="shared" ref="BE681:BE744" si="443">ROUND(BA681,0)</f>
        <v>-177</v>
      </c>
      <c r="BF681" s="46">
        <f t="shared" ref="BF681:BF744" si="444">ROUND(BB681,0)</f>
        <v>3</v>
      </c>
    </row>
    <row r="682" spans="22:58" x14ac:dyDescent="0.3">
      <c r="V682" s="29">
        <v>7.7800000000000997</v>
      </c>
      <c r="W682" s="38">
        <f t="shared" si="414"/>
        <v>602559586.0744971</v>
      </c>
      <c r="X682" s="30">
        <f t="shared" si="413"/>
        <v>2.6066753699001226</v>
      </c>
      <c r="Y682" s="31">
        <f t="shared" si="415"/>
        <v>-110.46557996719243</v>
      </c>
      <c r="Z682" s="31">
        <f t="shared" si="416"/>
        <v>-89.999828271002741</v>
      </c>
      <c r="AA682" s="31">
        <f t="shared" si="417"/>
        <v>76.159951058062077</v>
      </c>
      <c r="AB682" s="31">
        <f t="shared" si="418"/>
        <v>-89.991084923355004</v>
      </c>
      <c r="AC682" s="31">
        <f t="shared" si="419"/>
        <v>65.005555897482807</v>
      </c>
      <c r="AD682" s="31">
        <f t="shared" si="420"/>
        <v>89.96780081640317</v>
      </c>
      <c r="AE682" s="31">
        <f t="shared" si="421"/>
        <v>33.306602358252576</v>
      </c>
      <c r="AF682" s="31">
        <f t="shared" si="422"/>
        <v>-90.023112377954575</v>
      </c>
      <c r="AG682" s="31">
        <f t="shared" si="410"/>
        <v>92.110410468749379</v>
      </c>
      <c r="AH682" s="31">
        <f t="shared" si="423"/>
        <v>-189.19813607469266</v>
      </c>
      <c r="AI682" s="31">
        <f t="shared" si="424"/>
        <v>-89.999999980129175</v>
      </c>
      <c r="AJ682" s="31">
        <f t="shared" si="425"/>
        <v>107.95447607807122</v>
      </c>
      <c r="AK682" s="31">
        <f t="shared" si="426"/>
        <v>89.999770702759335</v>
      </c>
      <c r="AL682" s="32">
        <f t="shared" si="427"/>
        <v>-77.584197356190785</v>
      </c>
      <c r="AM682" s="31">
        <f t="shared" si="428"/>
        <v>-89.992433191102137</v>
      </c>
      <c r="AN682" s="31">
        <f t="shared" si="429"/>
        <v>-66.717446884062838</v>
      </c>
      <c r="AO682" s="31">
        <f t="shared" si="430"/>
        <v>-89.992662468471977</v>
      </c>
      <c r="AP682" s="30">
        <f t="shared" si="411"/>
        <v>23.609121289162623</v>
      </c>
      <c r="AQ682" s="30">
        <f t="shared" si="412"/>
        <v>-27.95880017344075</v>
      </c>
      <c r="AR682" s="31">
        <f t="shared" si="431"/>
        <v>-37.760523410088389</v>
      </c>
      <c r="AS682" s="33">
        <f t="shared" si="432"/>
        <v>-180.01577484642655</v>
      </c>
      <c r="AT682" s="31">
        <f t="shared" si="433"/>
        <v>1.575566503424642E-2</v>
      </c>
      <c r="AU682" s="31">
        <f t="shared" si="434"/>
        <v>3.4499876560340814</v>
      </c>
      <c r="AV682" s="32">
        <f t="shared" si="435"/>
        <v>-2.5254773652292656E-5</v>
      </c>
      <c r="AW682" s="31">
        <f t="shared" si="436"/>
        <v>-0.13816626147250635</v>
      </c>
      <c r="AX682" s="34">
        <f t="shared" si="437"/>
        <v>1.5730410260594126E-2</v>
      </c>
      <c r="AY682" s="35">
        <f t="shared" si="438"/>
        <v>3.3118213945615751</v>
      </c>
      <c r="AZ682" s="10">
        <f t="shared" si="439"/>
        <v>-37.744792999827794</v>
      </c>
      <c r="BA682" s="10">
        <f t="shared" si="440"/>
        <v>-176.70395345186498</v>
      </c>
      <c r="BB682" s="10">
        <f t="shared" si="441"/>
        <v>3.2960465481350241</v>
      </c>
      <c r="BC682" s="37"/>
      <c r="BD682" s="46">
        <f t="shared" si="442"/>
        <v>-38</v>
      </c>
      <c r="BE682" s="46">
        <f t="shared" si="443"/>
        <v>-177</v>
      </c>
      <c r="BF682" s="46">
        <f t="shared" si="444"/>
        <v>3</v>
      </c>
    </row>
    <row r="683" spans="22:58" x14ac:dyDescent="0.3">
      <c r="V683" s="29">
        <v>7.7900000000001004</v>
      </c>
      <c r="W683" s="38">
        <f t="shared" si="414"/>
        <v>616595001.8616246</v>
      </c>
      <c r="X683" s="30">
        <f t="shared" si="413"/>
        <v>2.6066753699001226</v>
      </c>
      <c r="Y683" s="31">
        <f t="shared" si="415"/>
        <v>-110.66557996719067</v>
      </c>
      <c r="Z683" s="31">
        <f t="shared" si="416"/>
        <v>-89.999832180031959</v>
      </c>
      <c r="AA683" s="31">
        <f t="shared" si="417"/>
        <v>76.359951053329766</v>
      </c>
      <c r="AB683" s="31">
        <f t="shared" si="418"/>
        <v>-89.991287855271679</v>
      </c>
      <c r="AC683" s="31">
        <f t="shared" si="419"/>
        <v>65.205555835750459</v>
      </c>
      <c r="AD683" s="31">
        <f t="shared" si="420"/>
        <v>89.96853375915569</v>
      </c>
      <c r="AE683" s="31">
        <f t="shared" si="421"/>
        <v>33.506602291789676</v>
      </c>
      <c r="AF683" s="31">
        <f t="shared" si="422"/>
        <v>-90.022586276147962</v>
      </c>
      <c r="AG683" s="31">
        <f t="shared" si="410"/>
        <v>92.110410468749379</v>
      </c>
      <c r="AH683" s="31">
        <f t="shared" si="423"/>
        <v>-189.39813607469264</v>
      </c>
      <c r="AI683" s="31">
        <f t="shared" si="424"/>
        <v>-89.999999980581492</v>
      </c>
      <c r="AJ683" s="31">
        <f t="shared" si="425"/>
        <v>108.1544760780681</v>
      </c>
      <c r="AK683" s="31">
        <f t="shared" si="426"/>
        <v>89.999775922201763</v>
      </c>
      <c r="AL683" s="32">
        <f t="shared" si="427"/>
        <v>-77.784197352781618</v>
      </c>
      <c r="AM683" s="31">
        <f t="shared" si="428"/>
        <v>-89.992605432699222</v>
      </c>
      <c r="AN683" s="31">
        <f t="shared" si="429"/>
        <v>-66.917446880656783</v>
      </c>
      <c r="AO683" s="31">
        <f t="shared" si="430"/>
        <v>-89.99282949107895</v>
      </c>
      <c r="AP683" s="30">
        <f t="shared" si="411"/>
        <v>23.609121289162623</v>
      </c>
      <c r="AQ683" s="30">
        <f t="shared" si="412"/>
        <v>-27.95880017344075</v>
      </c>
      <c r="AR683" s="31">
        <f t="shared" si="431"/>
        <v>-37.760523473145234</v>
      </c>
      <c r="AS683" s="33">
        <f t="shared" si="432"/>
        <v>-180.0154157672269</v>
      </c>
      <c r="AT683" s="31">
        <f t="shared" si="433"/>
        <v>1.6496798112209381E-2</v>
      </c>
      <c r="AU683" s="31">
        <f t="shared" si="434"/>
        <v>3.5301472776166882</v>
      </c>
      <c r="AV683" s="32">
        <f t="shared" si="435"/>
        <v>-2.6444990841555054E-5</v>
      </c>
      <c r="AW683" s="31">
        <f t="shared" si="436"/>
        <v>-0.14138455421859633</v>
      </c>
      <c r="AX683" s="34">
        <f t="shared" si="437"/>
        <v>1.6470353121367826E-2</v>
      </c>
      <c r="AY683" s="35">
        <f t="shared" si="438"/>
        <v>3.3887627233980919</v>
      </c>
      <c r="AZ683" s="10">
        <f t="shared" si="439"/>
        <v>-37.744053120023864</v>
      </c>
      <c r="BA683" s="10">
        <f t="shared" si="440"/>
        <v>-176.62665304382881</v>
      </c>
      <c r="BB683" s="10">
        <f t="shared" si="441"/>
        <v>3.37334695617119</v>
      </c>
      <c r="BC683" s="37"/>
      <c r="BD683" s="46">
        <f t="shared" si="442"/>
        <v>-38</v>
      </c>
      <c r="BE683" s="46">
        <f t="shared" si="443"/>
        <v>-177</v>
      </c>
      <c r="BF683" s="46">
        <f t="shared" si="444"/>
        <v>3</v>
      </c>
    </row>
    <row r="684" spans="22:58" x14ac:dyDescent="0.3">
      <c r="V684" s="29">
        <v>7.8000000000001002</v>
      </c>
      <c r="W684" s="36">
        <f t="shared" si="414"/>
        <v>630957344.48033905</v>
      </c>
      <c r="X684" s="30">
        <f t="shared" si="413"/>
        <v>2.6066753699001226</v>
      </c>
      <c r="Y684" s="31">
        <f t="shared" si="415"/>
        <v>-110.86557996718898</v>
      </c>
      <c r="Z684" s="31">
        <f t="shared" si="416"/>
        <v>-89.999836000080805</v>
      </c>
      <c r="AA684" s="31">
        <f t="shared" si="417"/>
        <v>76.559951048810447</v>
      </c>
      <c r="AB684" s="31">
        <f t="shared" si="418"/>
        <v>-89.99148616789418</v>
      </c>
      <c r="AC684" s="31">
        <f t="shared" si="419"/>
        <v>65.405555776796533</v>
      </c>
      <c r="AD684" s="31">
        <f t="shared" si="420"/>
        <v>89.969250018104233</v>
      </c>
      <c r="AE684" s="31">
        <f t="shared" si="421"/>
        <v>33.706602228318118</v>
      </c>
      <c r="AF684" s="31">
        <f t="shared" si="422"/>
        <v>-90.022072149870766</v>
      </c>
      <c r="AG684" s="31">
        <f t="shared" si="410"/>
        <v>92.110410468749379</v>
      </c>
      <c r="AH684" s="31">
        <f t="shared" si="423"/>
        <v>-189.59813607469269</v>
      </c>
      <c r="AI684" s="31">
        <f t="shared" si="424"/>
        <v>-89.999999981023507</v>
      </c>
      <c r="AJ684" s="31">
        <f t="shared" si="425"/>
        <v>108.35447607806512</v>
      </c>
      <c r="AK684" s="31">
        <f t="shared" si="426"/>
        <v>89.99978102283518</v>
      </c>
      <c r="AL684" s="32">
        <f t="shared" si="427"/>
        <v>-77.984197349525871</v>
      </c>
      <c r="AM684" s="31">
        <f t="shared" si="428"/>
        <v>-89.99277375359901</v>
      </c>
      <c r="AN684" s="31">
        <f t="shared" si="429"/>
        <v>-67.117446877404063</v>
      </c>
      <c r="AO684" s="31">
        <f t="shared" si="430"/>
        <v>-89.992992711787338</v>
      </c>
      <c r="AP684" s="30">
        <f t="shared" si="411"/>
        <v>23.609121289162623</v>
      </c>
      <c r="AQ684" s="30">
        <f t="shared" si="412"/>
        <v>-27.95880017344075</v>
      </c>
      <c r="AR684" s="31">
        <f t="shared" si="431"/>
        <v>-37.760523533364072</v>
      </c>
      <c r="AS684" s="33">
        <f t="shared" si="432"/>
        <v>-180.01506486165812</v>
      </c>
      <c r="AT684" s="31">
        <f t="shared" si="433"/>
        <v>1.7272724182515051E-2</v>
      </c>
      <c r="AU684" s="31">
        <f t="shared" si="434"/>
        <v>3.6121597325241486</v>
      </c>
      <c r="AV684" s="32">
        <f t="shared" si="435"/>
        <v>-2.769130088854014E-5</v>
      </c>
      <c r="AW684" s="31">
        <f t="shared" si="436"/>
        <v>-0.14467780970905028</v>
      </c>
      <c r="AX684" s="34">
        <f t="shared" si="437"/>
        <v>1.7245032881626512E-2</v>
      </c>
      <c r="AY684" s="35">
        <f t="shared" si="438"/>
        <v>3.4674819228150984</v>
      </c>
      <c r="AZ684" s="10">
        <f t="shared" si="439"/>
        <v>-37.743278500482447</v>
      </c>
      <c r="BA684" s="10">
        <f t="shared" si="440"/>
        <v>-176.54758293884302</v>
      </c>
      <c r="BB684" s="10">
        <f t="shared" si="441"/>
        <v>3.4524170611569787</v>
      </c>
      <c r="BC684" s="48"/>
      <c r="BD684" s="46">
        <f t="shared" si="442"/>
        <v>-38</v>
      </c>
      <c r="BE684" s="46">
        <f t="shared" si="443"/>
        <v>-177</v>
      </c>
      <c r="BF684" s="46">
        <f t="shared" si="444"/>
        <v>3</v>
      </c>
    </row>
    <row r="685" spans="22:58" x14ac:dyDescent="0.3">
      <c r="V685" s="29">
        <v>7.8100000000001097</v>
      </c>
      <c r="W685" s="38">
        <f t="shared" si="414"/>
        <v>645654229.03482068</v>
      </c>
      <c r="X685" s="30">
        <f t="shared" si="413"/>
        <v>2.6066753699001226</v>
      </c>
      <c r="Y685" s="31">
        <f t="shared" si="415"/>
        <v>-111.06557996718762</v>
      </c>
      <c r="Z685" s="31">
        <f t="shared" si="416"/>
        <v>-89.999839733174738</v>
      </c>
      <c r="AA685" s="31">
        <f t="shared" si="417"/>
        <v>76.759951044494741</v>
      </c>
      <c r="AB685" s="31">
        <f t="shared" si="418"/>
        <v>-89.991679966370455</v>
      </c>
      <c r="AC685" s="31">
        <f t="shared" si="419"/>
        <v>65.60555572049617</v>
      </c>
      <c r="AD685" s="31">
        <f t="shared" si="420"/>
        <v>89.969949973017904</v>
      </c>
      <c r="AE685" s="31">
        <f t="shared" si="421"/>
        <v>33.906602167703412</v>
      </c>
      <c r="AF685" s="31">
        <f t="shared" si="422"/>
        <v>-90.021569726527289</v>
      </c>
      <c r="AG685" s="31">
        <f t="shared" si="410"/>
        <v>92.110410468749379</v>
      </c>
      <c r="AH685" s="31">
        <f t="shared" si="423"/>
        <v>-189.79813607469288</v>
      </c>
      <c r="AI685" s="31">
        <f t="shared" si="424"/>
        <v>-89.999999981455474</v>
      </c>
      <c r="AJ685" s="31">
        <f t="shared" si="425"/>
        <v>108.55447607806248</v>
      </c>
      <c r="AK685" s="31">
        <f t="shared" si="426"/>
        <v>89.999786007363994</v>
      </c>
      <c r="AL685" s="32">
        <f t="shared" si="427"/>
        <v>-78.184197346416894</v>
      </c>
      <c r="AM685" s="31">
        <f t="shared" si="428"/>
        <v>-89.992938243047476</v>
      </c>
      <c r="AN685" s="31">
        <f t="shared" si="429"/>
        <v>-67.317446874297914</v>
      </c>
      <c r="AO685" s="31">
        <f t="shared" si="430"/>
        <v>-89.993152217138956</v>
      </c>
      <c r="AP685" s="30">
        <f t="shared" si="411"/>
        <v>23.609121289162623</v>
      </c>
      <c r="AQ685" s="30">
        <f t="shared" si="412"/>
        <v>-27.95880017344075</v>
      </c>
      <c r="AR685" s="31">
        <f t="shared" si="431"/>
        <v>-37.76052359087263</v>
      </c>
      <c r="AS685" s="33">
        <f t="shared" si="432"/>
        <v>-180.01472194366625</v>
      </c>
      <c r="AT685" s="31">
        <f t="shared" si="433"/>
        <v>1.8085069965470785E-2</v>
      </c>
      <c r="AU685" s="31">
        <f t="shared" si="434"/>
        <v>3.6960671598244765</v>
      </c>
      <c r="AV685" s="32">
        <f t="shared" si="435"/>
        <v>-2.8996347338066547E-5</v>
      </c>
      <c r="AW685" s="31">
        <f t="shared" si="436"/>
        <v>-0.14804777398443383</v>
      </c>
      <c r="AX685" s="34">
        <f t="shared" si="437"/>
        <v>1.8056073618132717E-2</v>
      </c>
      <c r="AY685" s="35">
        <f t="shared" si="438"/>
        <v>3.5480193858400426</v>
      </c>
      <c r="AZ685" s="10">
        <f t="shared" si="439"/>
        <v>-37.742467517254497</v>
      </c>
      <c r="BA685" s="10">
        <f t="shared" si="440"/>
        <v>-176.46670255782621</v>
      </c>
      <c r="BB685" s="10">
        <f t="shared" si="441"/>
        <v>3.5332974421737902</v>
      </c>
      <c r="BC685" s="37"/>
      <c r="BD685" s="46">
        <f t="shared" si="442"/>
        <v>-38</v>
      </c>
      <c r="BE685" s="46">
        <f t="shared" si="443"/>
        <v>-176</v>
      </c>
      <c r="BF685" s="46">
        <f t="shared" si="444"/>
        <v>4</v>
      </c>
    </row>
    <row r="686" spans="22:58" x14ac:dyDescent="0.3">
      <c r="V686" s="29">
        <v>7.8200000000001104</v>
      </c>
      <c r="W686" s="38">
        <f t="shared" si="414"/>
        <v>660693448.00776494</v>
      </c>
      <c r="X686" s="30">
        <f t="shared" si="413"/>
        <v>2.6066753699001226</v>
      </c>
      <c r="Y686" s="31">
        <f t="shared" si="415"/>
        <v>-111.26557996718608</v>
      </c>
      <c r="Z686" s="31">
        <f t="shared" si="416"/>
        <v>-89.999843381293061</v>
      </c>
      <c r="AA686" s="31">
        <f t="shared" si="417"/>
        <v>76.95995104037307</v>
      </c>
      <c r="AB686" s="31">
        <f t="shared" si="418"/>
        <v>-89.991869353455044</v>
      </c>
      <c r="AC686" s="31">
        <f t="shared" si="419"/>
        <v>65.805555666729546</v>
      </c>
      <c r="AD686" s="31">
        <f t="shared" si="420"/>
        <v>89.970633995021174</v>
      </c>
      <c r="AE686" s="31">
        <f t="shared" si="421"/>
        <v>34.106602109816649</v>
      </c>
      <c r="AF686" s="31">
        <f t="shared" si="422"/>
        <v>-90.021078739726917</v>
      </c>
      <c r="AG686" s="31">
        <f t="shared" si="410"/>
        <v>92.110410468749379</v>
      </c>
      <c r="AH686" s="31">
        <f t="shared" si="423"/>
        <v>-189.99813607469289</v>
      </c>
      <c r="AI686" s="31">
        <f t="shared" si="424"/>
        <v>-89.999999981877593</v>
      </c>
      <c r="AJ686" s="31">
        <f t="shared" si="425"/>
        <v>108.75447607805975</v>
      </c>
      <c r="AK686" s="31">
        <f t="shared" si="426"/>
        <v>89.999790878431085</v>
      </c>
      <c r="AL686" s="32">
        <f t="shared" si="427"/>
        <v>-78.384197343447624</v>
      </c>
      <c r="AM686" s="31">
        <f t="shared" si="428"/>
        <v>-89.993098988259078</v>
      </c>
      <c r="AN686" s="31">
        <f t="shared" si="429"/>
        <v>-67.517446871331387</v>
      </c>
      <c r="AO686" s="31">
        <f t="shared" si="430"/>
        <v>-89.993308091705586</v>
      </c>
      <c r="AP686" s="30">
        <f t="shared" si="411"/>
        <v>23.609121289162623</v>
      </c>
      <c r="AQ686" s="30">
        <f t="shared" si="412"/>
        <v>-27.95880017344075</v>
      </c>
      <c r="AR686" s="31">
        <f t="shared" si="431"/>
        <v>-37.760523645792865</v>
      </c>
      <c r="AS686" s="33">
        <f t="shared" si="432"/>
        <v>-180.01438683143249</v>
      </c>
      <c r="AT686" s="31">
        <f t="shared" si="433"/>
        <v>1.893553759776757E-2</v>
      </c>
      <c r="AU686" s="31">
        <f t="shared" si="434"/>
        <v>3.7819126079208925</v>
      </c>
      <c r="AV686" s="32">
        <f t="shared" si="435"/>
        <v>-3.0362898308991556E-5</v>
      </c>
      <c r="AW686" s="31">
        <f t="shared" si="436"/>
        <v>-0.15149623375108631</v>
      </c>
      <c r="AX686" s="34">
        <f t="shared" si="437"/>
        <v>1.8905174699458578E-2</v>
      </c>
      <c r="AY686" s="35">
        <f t="shared" si="438"/>
        <v>3.6304163741698061</v>
      </c>
      <c r="AZ686" s="10">
        <f t="shared" si="439"/>
        <v>-37.74161847109341</v>
      </c>
      <c r="BA686" s="10">
        <f t="shared" si="440"/>
        <v>-176.38397045726268</v>
      </c>
      <c r="BB686" s="10">
        <f t="shared" si="441"/>
        <v>3.6160295427373228</v>
      </c>
      <c r="BC686" s="37"/>
      <c r="BD686" s="46">
        <f t="shared" si="442"/>
        <v>-38</v>
      </c>
      <c r="BE686" s="46">
        <f t="shared" si="443"/>
        <v>-176</v>
      </c>
      <c r="BF686" s="46">
        <f t="shared" si="444"/>
        <v>4</v>
      </c>
    </row>
    <row r="687" spans="22:58" x14ac:dyDescent="0.3">
      <c r="V687" s="29">
        <v>7.8300000000001102</v>
      </c>
      <c r="W687" s="36">
        <f t="shared" si="414"/>
        <v>676082975.39215457</v>
      </c>
      <c r="X687" s="30">
        <f t="shared" si="413"/>
        <v>2.6066753699001226</v>
      </c>
      <c r="Y687" s="31">
        <f t="shared" si="415"/>
        <v>-111.4655799671846</v>
      </c>
      <c r="Z687" s="31">
        <f t="shared" si="416"/>
        <v>-89.999846946370084</v>
      </c>
      <c r="AA687" s="31">
        <f t="shared" si="417"/>
        <v>77.159951036436908</v>
      </c>
      <c r="AB687" s="31">
        <f t="shared" si="418"/>
        <v>-89.992054429563424</v>
      </c>
      <c r="AC687" s="31">
        <f t="shared" si="419"/>
        <v>66.005555615382804</v>
      </c>
      <c r="AD687" s="31">
        <f t="shared" si="420"/>
        <v>89.971302446790816</v>
      </c>
      <c r="AE687" s="31">
        <f t="shared" si="421"/>
        <v>34.306602054535233</v>
      </c>
      <c r="AF687" s="31">
        <f t="shared" si="422"/>
        <v>-90.020598929142693</v>
      </c>
      <c r="AG687" s="31">
        <f t="shared" si="410"/>
        <v>92.110410468749379</v>
      </c>
      <c r="AH687" s="31">
        <f t="shared" si="423"/>
        <v>-190.19813607469288</v>
      </c>
      <c r="AI687" s="31">
        <f t="shared" si="424"/>
        <v>-89.999999982290106</v>
      </c>
      <c r="AJ687" s="31">
        <f t="shared" si="425"/>
        <v>108.95447607805714</v>
      </c>
      <c r="AK687" s="31">
        <f t="shared" si="426"/>
        <v>89.999795638619148</v>
      </c>
      <c r="AL687" s="32">
        <f t="shared" si="427"/>
        <v>-78.584197340612008</v>
      </c>
      <c r="AM687" s="31">
        <f t="shared" si="428"/>
        <v>-89.993256074463048</v>
      </c>
      <c r="AN687" s="31">
        <f t="shared" si="429"/>
        <v>-67.717446868498371</v>
      </c>
      <c r="AO687" s="31">
        <f t="shared" si="430"/>
        <v>-89.993460418134006</v>
      </c>
      <c r="AP687" s="30">
        <f t="shared" si="411"/>
        <v>23.609121289162623</v>
      </c>
      <c r="AQ687" s="30">
        <f t="shared" si="412"/>
        <v>-27.95880017344075</v>
      </c>
      <c r="AR687" s="31">
        <f t="shared" si="431"/>
        <v>-37.760523698241265</v>
      </c>
      <c r="AS687" s="33">
        <f t="shared" si="432"/>
        <v>-180.01405934727671</v>
      </c>
      <c r="AT687" s="31">
        <f t="shared" si="433"/>
        <v>1.9825908067428018E-2</v>
      </c>
      <c r="AU687" s="31">
        <f t="shared" si="434"/>
        <v>3.8697400506498165</v>
      </c>
      <c r="AV687" s="32">
        <f t="shared" si="435"/>
        <v>-3.179385238366586E-5</v>
      </c>
      <c r="AW687" s="31">
        <f t="shared" si="436"/>
        <v>-0.15502501732803231</v>
      </c>
      <c r="AX687" s="34">
        <f t="shared" si="437"/>
        <v>1.9794114215044352E-2</v>
      </c>
      <c r="AY687" s="35">
        <f t="shared" si="438"/>
        <v>3.7147150333217844</v>
      </c>
      <c r="AZ687" s="10">
        <f t="shared" si="439"/>
        <v>-37.740729584026219</v>
      </c>
      <c r="BA687" s="10">
        <f t="shared" si="440"/>
        <v>-176.29934431395492</v>
      </c>
      <c r="BB687" s="10">
        <f t="shared" si="441"/>
        <v>3.7006556860450814</v>
      </c>
      <c r="BC687" s="48"/>
      <c r="BD687" s="46">
        <f t="shared" si="442"/>
        <v>-38</v>
      </c>
      <c r="BE687" s="46">
        <f t="shared" si="443"/>
        <v>-176</v>
      </c>
      <c r="BF687" s="46">
        <f t="shared" si="444"/>
        <v>4</v>
      </c>
    </row>
    <row r="688" spans="22:58" x14ac:dyDescent="0.3">
      <c r="V688" s="29">
        <v>7.84000000000011</v>
      </c>
      <c r="W688" s="38">
        <f t="shared" si="414"/>
        <v>691830970.91911328</v>
      </c>
      <c r="X688" s="30">
        <f t="shared" si="413"/>
        <v>2.6066753699001226</v>
      </c>
      <c r="Y688" s="31">
        <f t="shared" si="415"/>
        <v>-111.66557996718322</v>
      </c>
      <c r="Z688" s="31">
        <f t="shared" si="416"/>
        <v>-89.99985043029605</v>
      </c>
      <c r="AA688" s="31">
        <f t="shared" si="417"/>
        <v>77.359951032677898</v>
      </c>
      <c r="AB688" s="31">
        <f t="shared" si="418"/>
        <v>-89.992235292825427</v>
      </c>
      <c r="AC688" s="31">
        <f t="shared" si="419"/>
        <v>66.205555566347059</v>
      </c>
      <c r="AD688" s="31">
        <f t="shared" si="420"/>
        <v>89.971955682748074</v>
      </c>
      <c r="AE688" s="31">
        <f t="shared" si="421"/>
        <v>34.506602001741854</v>
      </c>
      <c r="AF688" s="31">
        <f t="shared" si="422"/>
        <v>-90.020130040373402</v>
      </c>
      <c r="AG688" s="31">
        <f t="shared" si="410"/>
        <v>92.110410468749379</v>
      </c>
      <c r="AH688" s="31">
        <f t="shared" si="423"/>
        <v>-190.39813607469287</v>
      </c>
      <c r="AI688" s="31">
        <f t="shared" si="424"/>
        <v>-89.99999998269324</v>
      </c>
      <c r="AJ688" s="31">
        <f t="shared" si="425"/>
        <v>109.15447607805464</v>
      </c>
      <c r="AK688" s="31">
        <f t="shared" si="426"/>
        <v>89.9998002904521</v>
      </c>
      <c r="AL688" s="32">
        <f t="shared" si="427"/>
        <v>-78.784197337904004</v>
      </c>
      <c r="AM688" s="31">
        <f t="shared" si="428"/>
        <v>-89.993409584948566</v>
      </c>
      <c r="AN688" s="31">
        <f t="shared" si="429"/>
        <v>-67.917446865792854</v>
      </c>
      <c r="AO688" s="31">
        <f t="shared" si="430"/>
        <v>-89.993609277189705</v>
      </c>
      <c r="AP688" s="30">
        <f t="shared" si="411"/>
        <v>23.609121289162623</v>
      </c>
      <c r="AQ688" s="30">
        <f t="shared" si="412"/>
        <v>-27.95880017344075</v>
      </c>
      <c r="AR688" s="31">
        <f t="shared" si="431"/>
        <v>-37.760523748329128</v>
      </c>
      <c r="AS688" s="33">
        <f t="shared" si="432"/>
        <v>-180.01373931756311</v>
      </c>
      <c r="AT688" s="31">
        <f t="shared" si="433"/>
        <v>2.0758044799312304E-2</v>
      </c>
      <c r="AU688" s="31">
        <f t="shared" si="434"/>
        <v>3.9595944033990973</v>
      </c>
      <c r="AV688" s="32">
        <f t="shared" si="435"/>
        <v>-3.3292244740428355E-5</v>
      </c>
      <c r="AW688" s="31">
        <f t="shared" si="436"/>
        <v>-0.15863599561588901</v>
      </c>
      <c r="AX688" s="34">
        <f t="shared" si="437"/>
        <v>2.0724752554571874E-2</v>
      </c>
      <c r="AY688" s="35">
        <f t="shared" si="438"/>
        <v>3.8009584077832081</v>
      </c>
      <c r="AZ688" s="10">
        <f t="shared" si="439"/>
        <v>-37.739798995774557</v>
      </c>
      <c r="BA688" s="10">
        <f t="shared" si="440"/>
        <v>-176.21278090977989</v>
      </c>
      <c r="BB688" s="10">
        <f t="shared" si="441"/>
        <v>3.7872190902201055</v>
      </c>
      <c r="BC688" s="37"/>
      <c r="BD688" s="46">
        <f t="shared" si="442"/>
        <v>-38</v>
      </c>
      <c r="BE688" s="46">
        <f t="shared" si="443"/>
        <v>-176</v>
      </c>
      <c r="BF688" s="46">
        <f t="shared" si="444"/>
        <v>4</v>
      </c>
    </row>
    <row r="689" spans="22:58" x14ac:dyDescent="0.3">
      <c r="V689" s="29">
        <v>7.8500000000001098</v>
      </c>
      <c r="W689" s="38">
        <f t="shared" si="414"/>
        <v>707945784.38431871</v>
      </c>
      <c r="X689" s="30">
        <f t="shared" si="413"/>
        <v>2.6066753699001226</v>
      </c>
      <c r="Y689" s="31">
        <f t="shared" si="415"/>
        <v>-111.86557996718187</v>
      </c>
      <c r="Z689" s="31">
        <f t="shared" si="416"/>
        <v>-89.99985383491817</v>
      </c>
      <c r="AA689" s="31">
        <f t="shared" si="417"/>
        <v>77.559951029088069</v>
      </c>
      <c r="AB689" s="31">
        <f t="shared" si="418"/>
        <v>-89.992412039137079</v>
      </c>
      <c r="AC689" s="31">
        <f t="shared" si="419"/>
        <v>66.405555519518273</v>
      </c>
      <c r="AD689" s="31">
        <f t="shared" si="420"/>
        <v>89.972594049246638</v>
      </c>
      <c r="AE689" s="31">
        <f t="shared" si="421"/>
        <v>34.706601951324586</v>
      </c>
      <c r="AF689" s="31">
        <f t="shared" si="422"/>
        <v>-90.019671824808611</v>
      </c>
      <c r="AG689" s="31">
        <f t="shared" si="410"/>
        <v>92.110410468749379</v>
      </c>
      <c r="AH689" s="31">
        <f t="shared" si="423"/>
        <v>-190.59813607469289</v>
      </c>
      <c r="AI689" s="31">
        <f t="shared" si="424"/>
        <v>-89.999999983087193</v>
      </c>
      <c r="AJ689" s="31">
        <f t="shared" si="425"/>
        <v>109.35447607805229</v>
      </c>
      <c r="AK689" s="31">
        <f t="shared" si="426"/>
        <v>89.999804836396422</v>
      </c>
      <c r="AL689" s="32">
        <f t="shared" si="427"/>
        <v>-78.984197335317887</v>
      </c>
      <c r="AM689" s="31">
        <f t="shared" si="428"/>
        <v>-89.993559601108913</v>
      </c>
      <c r="AN689" s="31">
        <f t="shared" si="429"/>
        <v>-68.117446863209111</v>
      </c>
      <c r="AO689" s="31">
        <f t="shared" si="430"/>
        <v>-89.993754747799684</v>
      </c>
      <c r="AP689" s="30">
        <f t="shared" si="411"/>
        <v>23.609121289162623</v>
      </c>
      <c r="AQ689" s="30">
        <f t="shared" si="412"/>
        <v>-27.95880017344075</v>
      </c>
      <c r="AR689" s="31">
        <f t="shared" si="431"/>
        <v>-37.760523796162651</v>
      </c>
      <c r="AS689" s="33">
        <f t="shared" si="432"/>
        <v>-180.0134265726083</v>
      </c>
      <c r="AT689" s="31">
        <f t="shared" si="433"/>
        <v>2.1733897397191421E-2</v>
      </c>
      <c r="AU689" s="31">
        <f t="shared" si="434"/>
        <v>4.0515215392241535</v>
      </c>
      <c r="AV689" s="32">
        <f t="shared" si="435"/>
        <v>-3.4861253599539911E-5</v>
      </c>
      <c r="AW689" s="31">
        <f t="shared" si="436"/>
        <v>-0.16233108308833447</v>
      </c>
      <c r="AX689" s="34">
        <f t="shared" si="437"/>
        <v>2.1699036143591879E-2</v>
      </c>
      <c r="AY689" s="35">
        <f t="shared" si="438"/>
        <v>3.889190456135819</v>
      </c>
      <c r="AZ689" s="10">
        <f t="shared" si="439"/>
        <v>-37.738824760019057</v>
      </c>
      <c r="BA689" s="10">
        <f t="shared" si="440"/>
        <v>-176.12423611647247</v>
      </c>
      <c r="BB689" s="10">
        <f t="shared" si="441"/>
        <v>3.8757638835275259</v>
      </c>
      <c r="BC689" s="37"/>
      <c r="BD689" s="46">
        <f t="shared" si="442"/>
        <v>-38</v>
      </c>
      <c r="BE689" s="46">
        <f t="shared" si="443"/>
        <v>-176</v>
      </c>
      <c r="BF689" s="46">
        <f t="shared" si="444"/>
        <v>4</v>
      </c>
    </row>
    <row r="690" spans="22:58" x14ac:dyDescent="0.3">
      <c r="V690" s="29">
        <v>7.8600000000001096</v>
      </c>
      <c r="W690" s="36">
        <f t="shared" si="414"/>
        <v>724435960.07517505</v>
      </c>
      <c r="X690" s="30">
        <f t="shared" si="413"/>
        <v>2.6066753699001226</v>
      </c>
      <c r="Y690" s="31">
        <f t="shared" si="415"/>
        <v>-112.06557996718061</v>
      </c>
      <c r="Z690" s="31">
        <f t="shared" si="416"/>
        <v>-89.999857162041636</v>
      </c>
      <c r="AA690" s="31">
        <f t="shared" si="417"/>
        <v>77.759951025659817</v>
      </c>
      <c r="AB690" s="31">
        <f t="shared" si="418"/>
        <v>-89.992584762211649</v>
      </c>
      <c r="AC690" s="31">
        <f t="shared" si="419"/>
        <v>66.605555474797143</v>
      </c>
      <c r="AD690" s="31">
        <f t="shared" si="420"/>
        <v>89.973217884756195</v>
      </c>
      <c r="AE690" s="31">
        <f t="shared" si="421"/>
        <v>34.906601903176465</v>
      </c>
      <c r="AF690" s="31">
        <f t="shared" si="422"/>
        <v>-90.01922403949709</v>
      </c>
      <c r="AG690" s="31">
        <f t="shared" si="410"/>
        <v>92.110410468749379</v>
      </c>
      <c r="AH690" s="31">
        <f t="shared" si="423"/>
        <v>-190.79813607469288</v>
      </c>
      <c r="AI690" s="31">
        <f t="shared" si="424"/>
        <v>-89.999999983472165</v>
      </c>
      <c r="AJ690" s="31">
        <f t="shared" si="425"/>
        <v>109.55447607805</v>
      </c>
      <c r="AK690" s="31">
        <f t="shared" si="426"/>
        <v>89.999809278862401</v>
      </c>
      <c r="AL690" s="32">
        <f t="shared" si="427"/>
        <v>-79.184197332848157</v>
      </c>
      <c r="AM690" s="31">
        <f t="shared" si="428"/>
        <v>-89.993706202484631</v>
      </c>
      <c r="AN690" s="31">
        <f t="shared" si="429"/>
        <v>-68.317446860741654</v>
      </c>
      <c r="AO690" s="31">
        <f t="shared" si="430"/>
        <v>-89.993896907094395</v>
      </c>
      <c r="AP690" s="30">
        <f t="shared" si="411"/>
        <v>23.609121289162623</v>
      </c>
      <c r="AQ690" s="30">
        <f t="shared" si="412"/>
        <v>-27.95880017344075</v>
      </c>
      <c r="AR690" s="31">
        <f t="shared" si="431"/>
        <v>-37.760523841843316</v>
      </c>
      <c r="AS690" s="33">
        <f t="shared" si="432"/>
        <v>-180.01312094659147</v>
      </c>
      <c r="AT690" s="31">
        <f t="shared" si="433"/>
        <v>2.2755505548584493E-2</v>
      </c>
      <c r="AU690" s="31">
        <f t="shared" si="434"/>
        <v>4.1455683049357317</v>
      </c>
      <c r="AV690" s="32">
        <f t="shared" si="435"/>
        <v>-3.6504206958450921E-5</v>
      </c>
      <c r="AW690" s="31">
        <f t="shared" si="436"/>
        <v>-0.16611223880663886</v>
      </c>
      <c r="AX690" s="34">
        <f t="shared" si="437"/>
        <v>2.2719001341626043E-2</v>
      </c>
      <c r="AY690" s="35">
        <f t="shared" si="438"/>
        <v>3.9794560661290928</v>
      </c>
      <c r="AZ690" s="10">
        <f t="shared" si="439"/>
        <v>-37.737804840501688</v>
      </c>
      <c r="BA690" s="10">
        <f t="shared" si="440"/>
        <v>-176.03366488046237</v>
      </c>
      <c r="BB690" s="10">
        <f t="shared" si="441"/>
        <v>3.9663351195376322</v>
      </c>
      <c r="BC690" s="48"/>
      <c r="BD690" s="46">
        <f t="shared" si="442"/>
        <v>-38</v>
      </c>
      <c r="BE690" s="46">
        <f t="shared" si="443"/>
        <v>-176</v>
      </c>
      <c r="BF690" s="46">
        <f t="shared" si="444"/>
        <v>4</v>
      </c>
    </row>
    <row r="691" spans="22:58" x14ac:dyDescent="0.3">
      <c r="V691" s="29">
        <v>7.8700000000001102</v>
      </c>
      <c r="W691" s="38">
        <f t="shared" si="414"/>
        <v>741310241.30110669</v>
      </c>
      <c r="X691" s="30">
        <f t="shared" si="413"/>
        <v>2.6066753699001226</v>
      </c>
      <c r="Y691" s="31">
        <f t="shared" si="415"/>
        <v>-112.26557996717941</v>
      </c>
      <c r="Z691" s="31">
        <f t="shared" si="416"/>
        <v>-89.999860413430511</v>
      </c>
      <c r="AA691" s="31">
        <f t="shared" si="417"/>
        <v>77.959951022385852</v>
      </c>
      <c r="AB691" s="31">
        <f t="shared" si="418"/>
        <v>-89.992753553629157</v>
      </c>
      <c r="AC691" s="31">
        <f t="shared" si="419"/>
        <v>66.805555432088795</v>
      </c>
      <c r="AD691" s="31">
        <f t="shared" si="420"/>
        <v>89.973827520042036</v>
      </c>
      <c r="AE691" s="31">
        <f t="shared" si="421"/>
        <v>35.106601857195358</v>
      </c>
      <c r="AF691" s="31">
        <f t="shared" si="422"/>
        <v>-90.018786447017632</v>
      </c>
      <c r="AG691" s="31">
        <f t="shared" si="410"/>
        <v>92.110410468749379</v>
      </c>
      <c r="AH691" s="31">
        <f t="shared" si="423"/>
        <v>-190.99813607469287</v>
      </c>
      <c r="AI691" s="31">
        <f t="shared" si="424"/>
        <v>-89.999999983848397</v>
      </c>
      <c r="AJ691" s="31">
        <f t="shared" si="425"/>
        <v>109.75447607804784</v>
      </c>
      <c r="AK691" s="31">
        <f t="shared" si="426"/>
        <v>89.999813620205529</v>
      </c>
      <c r="AL691" s="32">
        <f t="shared" si="427"/>
        <v>-79.384197330489584</v>
      </c>
      <c r="AM691" s="31">
        <f t="shared" si="428"/>
        <v>-89.993849466805713</v>
      </c>
      <c r="AN691" s="31">
        <f t="shared" si="429"/>
        <v>-68.517446858385227</v>
      </c>
      <c r="AO691" s="31">
        <f t="shared" si="430"/>
        <v>-89.994035830448581</v>
      </c>
      <c r="AP691" s="30">
        <f t="shared" si="411"/>
        <v>23.609121289162623</v>
      </c>
      <c r="AQ691" s="30">
        <f t="shared" si="412"/>
        <v>-27.95880017344075</v>
      </c>
      <c r="AR691" s="31">
        <f t="shared" si="431"/>
        <v>-37.760523885467997</v>
      </c>
      <c r="AS691" s="33">
        <f t="shared" si="432"/>
        <v>-180.01282227746623</v>
      </c>
      <c r="AT691" s="31">
        <f t="shared" si="433"/>
        <v>2.3825003098801097E-2</v>
      </c>
      <c r="AU691" s="31">
        <f t="shared" si="434"/>
        <v>4.2417825371312894</v>
      </c>
      <c r="AV691" s="32">
        <f t="shared" si="435"/>
        <v>-3.8224589660765242E-5</v>
      </c>
      <c r="AW691" s="31">
        <f t="shared" si="436"/>
        <v>-0.16998146745779769</v>
      </c>
      <c r="AX691" s="34">
        <f t="shared" si="437"/>
        <v>2.3786778509140332E-2</v>
      </c>
      <c r="AY691" s="35">
        <f t="shared" si="438"/>
        <v>4.0718010696734916</v>
      </c>
      <c r="AZ691" s="10">
        <f t="shared" si="439"/>
        <v>-37.736737106958856</v>
      </c>
      <c r="BA691" s="10">
        <f t="shared" si="440"/>
        <v>-175.94102120779274</v>
      </c>
      <c r="BB691" s="10">
        <f t="shared" si="441"/>
        <v>4.058978792207256</v>
      </c>
      <c r="BC691" s="37"/>
      <c r="BD691" s="46">
        <f t="shared" si="442"/>
        <v>-38</v>
      </c>
      <c r="BE691" s="46">
        <f t="shared" si="443"/>
        <v>-176</v>
      </c>
      <c r="BF691" s="46">
        <f t="shared" si="444"/>
        <v>4</v>
      </c>
    </row>
    <row r="692" spans="22:58" x14ac:dyDescent="0.3">
      <c r="V692" s="29">
        <v>7.88000000000011</v>
      </c>
      <c r="W692" s="38">
        <f t="shared" si="414"/>
        <v>758577575.02937734</v>
      </c>
      <c r="X692" s="30">
        <f t="shared" si="413"/>
        <v>2.6066753699001226</v>
      </c>
      <c r="Y692" s="31">
        <f t="shared" si="415"/>
        <v>-112.46557996717824</v>
      </c>
      <c r="Z692" s="31">
        <f t="shared" si="416"/>
        <v>-89.999863590808758</v>
      </c>
      <c r="AA692" s="31">
        <f t="shared" si="417"/>
        <v>78.159951019259239</v>
      </c>
      <c r="AB692" s="31">
        <f t="shared" si="418"/>
        <v>-89.992918502885061</v>
      </c>
      <c r="AC692" s="31">
        <f t="shared" si="419"/>
        <v>67.005555391302622</v>
      </c>
      <c r="AD692" s="31">
        <f t="shared" si="420"/>
        <v>89.974423278340282</v>
      </c>
      <c r="AE692" s="31">
        <f t="shared" si="421"/>
        <v>35.306601813283734</v>
      </c>
      <c r="AF692" s="31">
        <f t="shared" si="422"/>
        <v>-90.018358815353537</v>
      </c>
      <c r="AG692" s="31">
        <f t="shared" si="410"/>
        <v>92.110410468749379</v>
      </c>
      <c r="AH692" s="31">
        <f t="shared" si="423"/>
        <v>-191.19813607469285</v>
      </c>
      <c r="AI692" s="31">
        <f t="shared" si="424"/>
        <v>-89.999999984216046</v>
      </c>
      <c r="AJ692" s="31">
        <f t="shared" si="425"/>
        <v>109.95447607804579</v>
      </c>
      <c r="AK692" s="31">
        <f t="shared" si="426"/>
        <v>89.999817862727596</v>
      </c>
      <c r="AL692" s="32">
        <f t="shared" si="427"/>
        <v>-79.584197328237167</v>
      </c>
      <c r="AM692" s="31">
        <f t="shared" si="428"/>
        <v>-89.993989470032773</v>
      </c>
      <c r="AN692" s="31">
        <f t="shared" si="429"/>
        <v>-68.717446856134856</v>
      </c>
      <c r="AO692" s="31">
        <f t="shared" si="430"/>
        <v>-89.994171591521223</v>
      </c>
      <c r="AP692" s="30">
        <f t="shared" si="411"/>
        <v>23.609121289162623</v>
      </c>
      <c r="AQ692" s="30">
        <f t="shared" si="412"/>
        <v>-27.95880017344075</v>
      </c>
      <c r="AR692" s="31">
        <f t="shared" si="431"/>
        <v>-37.760523927129249</v>
      </c>
      <c r="AS692" s="33">
        <f t="shared" si="432"/>
        <v>-180.01253040687476</v>
      </c>
      <c r="AT692" s="31">
        <f t="shared" si="433"/>
        <v>2.4944622300694212E-2</v>
      </c>
      <c r="AU692" s="31">
        <f t="shared" si="434"/>
        <v>4.3402130781395174</v>
      </c>
      <c r="AV692" s="32">
        <f t="shared" si="435"/>
        <v>-4.002605076804561E-5</v>
      </c>
      <c r="AW692" s="31">
        <f t="shared" si="436"/>
        <v>-0.17394082041681402</v>
      </c>
      <c r="AX692" s="34">
        <f t="shared" si="437"/>
        <v>2.4904596249926168E-2</v>
      </c>
      <c r="AY692" s="35">
        <f t="shared" si="438"/>
        <v>4.1662722577227029</v>
      </c>
      <c r="AZ692" s="10">
        <f t="shared" si="439"/>
        <v>-37.735619330879324</v>
      </c>
      <c r="BA692" s="10">
        <f t="shared" si="440"/>
        <v>-175.84625814915205</v>
      </c>
      <c r="BB692" s="10">
        <f t="shared" si="441"/>
        <v>4.1537418508479504</v>
      </c>
      <c r="BC692" s="37"/>
      <c r="BD692" s="46">
        <f t="shared" si="442"/>
        <v>-38</v>
      </c>
      <c r="BE692" s="46">
        <f t="shared" si="443"/>
        <v>-176</v>
      </c>
      <c r="BF692" s="46">
        <f t="shared" si="444"/>
        <v>4</v>
      </c>
    </row>
    <row r="693" spans="22:58" x14ac:dyDescent="0.3">
      <c r="V693" s="29">
        <v>7.8900000000001098</v>
      </c>
      <c r="W693" s="36">
        <f t="shared" si="414"/>
        <v>776247116.6288898</v>
      </c>
      <c r="X693" s="30">
        <f t="shared" si="413"/>
        <v>2.6066753699001226</v>
      </c>
      <c r="Y693" s="31">
        <f t="shared" si="415"/>
        <v>-112.66557996717714</v>
      </c>
      <c r="Z693" s="31">
        <f t="shared" si="416"/>
        <v>-89.99986669586103</v>
      </c>
      <c r="AA693" s="31">
        <f t="shared" si="417"/>
        <v>78.359951016273357</v>
      </c>
      <c r="AB693" s="31">
        <f t="shared" si="418"/>
        <v>-89.993079697437608</v>
      </c>
      <c r="AC693" s="31">
        <f t="shared" si="419"/>
        <v>67.20555535235215</v>
      </c>
      <c r="AD693" s="31">
        <f t="shared" si="420"/>
        <v>89.975005475529386</v>
      </c>
      <c r="AE693" s="31">
        <f t="shared" si="421"/>
        <v>35.506601771348485</v>
      </c>
      <c r="AF693" s="31">
        <f t="shared" si="422"/>
        <v>-90.017940917769252</v>
      </c>
      <c r="AG693" s="31">
        <f t="shared" si="410"/>
        <v>92.110410468749379</v>
      </c>
      <c r="AH693" s="31">
        <f t="shared" si="423"/>
        <v>-191.3981360746929</v>
      </c>
      <c r="AI693" s="31">
        <f t="shared" si="424"/>
        <v>-89.999999984575339</v>
      </c>
      <c r="AJ693" s="31">
        <f t="shared" si="425"/>
        <v>110.15447607804381</v>
      </c>
      <c r="AK693" s="31">
        <f t="shared" si="426"/>
        <v>89.999822008678095</v>
      </c>
      <c r="AL693" s="32">
        <f t="shared" si="427"/>
        <v>-79.784197326086129</v>
      </c>
      <c r="AM693" s="31">
        <f t="shared" si="428"/>
        <v>-89.994126286397389</v>
      </c>
      <c r="AN693" s="31">
        <f t="shared" si="429"/>
        <v>-68.917446853985837</v>
      </c>
      <c r="AO693" s="31">
        <f t="shared" si="430"/>
        <v>-89.994304262294634</v>
      </c>
      <c r="AP693" s="30">
        <f t="shared" si="411"/>
        <v>23.609121289162623</v>
      </c>
      <c r="AQ693" s="30">
        <f t="shared" si="412"/>
        <v>-27.95880017344075</v>
      </c>
      <c r="AR693" s="31">
        <f t="shared" si="431"/>
        <v>-37.760523966915478</v>
      </c>
      <c r="AS693" s="33">
        <f t="shared" si="432"/>
        <v>-180.01224518006387</v>
      </c>
      <c r="AT693" s="31">
        <f t="shared" si="433"/>
        <v>2.6116698246964849E-2</v>
      </c>
      <c r="AU693" s="31">
        <f t="shared" si="434"/>
        <v>4.440909791844879</v>
      </c>
      <c r="AV693" s="32">
        <f t="shared" si="435"/>
        <v>-4.1912411324147473E-5</v>
      </c>
      <c r="AW693" s="31">
        <f t="shared" si="436"/>
        <v>-0.17799239683369034</v>
      </c>
      <c r="AX693" s="34">
        <f t="shared" si="437"/>
        <v>2.6074785835640702E-2</v>
      </c>
      <c r="AY693" s="35">
        <f t="shared" si="438"/>
        <v>4.2629173950111889</v>
      </c>
      <c r="AZ693" s="10">
        <f t="shared" si="439"/>
        <v>-37.734449181079839</v>
      </c>
      <c r="BA693" s="10">
        <f t="shared" si="440"/>
        <v>-175.74932778505269</v>
      </c>
      <c r="BB693" s="10">
        <f t="shared" si="441"/>
        <v>4.2506722149473148</v>
      </c>
      <c r="BC693" s="48"/>
      <c r="BD693" s="46">
        <f t="shared" si="442"/>
        <v>-38</v>
      </c>
      <c r="BE693" s="46">
        <f t="shared" si="443"/>
        <v>-176</v>
      </c>
      <c r="BF693" s="46">
        <f t="shared" si="444"/>
        <v>4</v>
      </c>
    </row>
    <row r="694" spans="22:58" x14ac:dyDescent="0.3">
      <c r="V694" s="29">
        <v>7.9000000000001096</v>
      </c>
      <c r="W694" s="38">
        <f t="shared" si="414"/>
        <v>794328234.72448397</v>
      </c>
      <c r="X694" s="30">
        <f t="shared" si="413"/>
        <v>2.6066753699001226</v>
      </c>
      <c r="Y694" s="31">
        <f t="shared" si="415"/>
        <v>-112.86557996717606</v>
      </c>
      <c r="Z694" s="31">
        <f t="shared" si="416"/>
        <v>-89.999869730233698</v>
      </c>
      <c r="AA694" s="31">
        <f t="shared" si="417"/>
        <v>78.559951013421866</v>
      </c>
      <c r="AB694" s="31">
        <f t="shared" si="418"/>
        <v>-89.993237222754274</v>
      </c>
      <c r="AC694" s="31">
        <f t="shared" si="419"/>
        <v>67.405555315154714</v>
      </c>
      <c r="AD694" s="31">
        <f t="shared" si="420"/>
        <v>89.975574420297477</v>
      </c>
      <c r="AE694" s="31">
        <f t="shared" si="421"/>
        <v>35.706601731300637</v>
      </c>
      <c r="AF694" s="31">
        <f t="shared" si="422"/>
        <v>-90.017532532690495</v>
      </c>
      <c r="AG694" s="31">
        <f t="shared" si="410"/>
        <v>92.110410468749379</v>
      </c>
      <c r="AH694" s="31">
        <f t="shared" si="423"/>
        <v>-191.59813607469289</v>
      </c>
      <c r="AI694" s="31">
        <f t="shared" si="424"/>
        <v>-89.999999984926447</v>
      </c>
      <c r="AJ694" s="31">
        <f t="shared" si="425"/>
        <v>110.35447607804193</v>
      </c>
      <c r="AK694" s="31">
        <f t="shared" si="426"/>
        <v>89.999826060255231</v>
      </c>
      <c r="AL694" s="32">
        <f t="shared" si="427"/>
        <v>-79.984197324031896</v>
      </c>
      <c r="AM694" s="31">
        <f t="shared" si="428"/>
        <v>-89.994259988441399</v>
      </c>
      <c r="AN694" s="31">
        <f t="shared" si="429"/>
        <v>-69.117446851933479</v>
      </c>
      <c r="AO694" s="31">
        <f t="shared" si="430"/>
        <v>-89.994433913112616</v>
      </c>
      <c r="AP694" s="30">
        <f t="shared" si="411"/>
        <v>23.609121289162623</v>
      </c>
      <c r="AQ694" s="30">
        <f t="shared" si="412"/>
        <v>-27.95880017344075</v>
      </c>
      <c r="AR694" s="31">
        <f t="shared" si="431"/>
        <v>-37.76052400491097</v>
      </c>
      <c r="AS694" s="33">
        <f t="shared" si="432"/>
        <v>-180.01196644580313</v>
      </c>
      <c r="AT694" s="31">
        <f t="shared" si="433"/>
        <v>2.7343673491863577E-2</v>
      </c>
      <c r="AU694" s="31">
        <f t="shared" si="434"/>
        <v>4.5439235793562984</v>
      </c>
      <c r="AV694" s="32">
        <f t="shared" si="435"/>
        <v>-4.3887672433974837E-5</v>
      </c>
      <c r="AW694" s="31">
        <f t="shared" si="436"/>
        <v>-0.18213834474570334</v>
      </c>
      <c r="AX694" s="34">
        <f t="shared" si="437"/>
        <v>2.7299785819429601E-2</v>
      </c>
      <c r="AY694" s="35">
        <f t="shared" si="438"/>
        <v>4.3617852346105952</v>
      </c>
      <c r="AZ694" s="10">
        <f t="shared" si="439"/>
        <v>-37.733224219091539</v>
      </c>
      <c r="BA694" s="10">
        <f t="shared" si="440"/>
        <v>-175.65018121119252</v>
      </c>
      <c r="BB694" s="10">
        <f t="shared" si="441"/>
        <v>4.3498187888074824</v>
      </c>
      <c r="BC694" s="37"/>
      <c r="BD694" s="46">
        <f t="shared" si="442"/>
        <v>-38</v>
      </c>
      <c r="BE694" s="46">
        <f t="shared" si="443"/>
        <v>-176</v>
      </c>
      <c r="BF694" s="46">
        <f t="shared" si="444"/>
        <v>4</v>
      </c>
    </row>
    <row r="695" spans="22:58" x14ac:dyDescent="0.3">
      <c r="V695" s="29">
        <v>7.9100000000001103</v>
      </c>
      <c r="W695" s="38">
        <f t="shared" si="414"/>
        <v>812830516.1643064</v>
      </c>
      <c r="X695" s="30">
        <f t="shared" si="413"/>
        <v>2.6066753699001226</v>
      </c>
      <c r="Y695" s="31">
        <f t="shared" si="415"/>
        <v>-113.06557996717504</v>
      </c>
      <c r="Z695" s="31">
        <f t="shared" si="416"/>
        <v>-89.999872695535615</v>
      </c>
      <c r="AA695" s="31">
        <f t="shared" si="417"/>
        <v>78.7599510106987</v>
      </c>
      <c r="AB695" s="31">
        <f t="shared" si="418"/>
        <v>-89.993391162357057</v>
      </c>
      <c r="AC695" s="31">
        <f t="shared" si="419"/>
        <v>67.60555527963146</v>
      </c>
      <c r="AD695" s="31">
        <f t="shared" si="420"/>
        <v>89.976130414306198</v>
      </c>
      <c r="AE695" s="31">
        <f t="shared" si="421"/>
        <v>35.906601693055237</v>
      </c>
      <c r="AF695" s="31">
        <f t="shared" si="422"/>
        <v>-90.017133443586459</v>
      </c>
      <c r="AG695" s="31">
        <f t="shared" si="410"/>
        <v>92.110410468749379</v>
      </c>
      <c r="AH695" s="31">
        <f t="shared" si="423"/>
        <v>-191.79813607469288</v>
      </c>
      <c r="AI695" s="31">
        <f t="shared" si="424"/>
        <v>-89.999999985269554</v>
      </c>
      <c r="AJ695" s="31">
        <f t="shared" si="425"/>
        <v>110.55447607804011</v>
      </c>
      <c r="AK695" s="31">
        <f t="shared" si="426"/>
        <v>89.999830019607188</v>
      </c>
      <c r="AL695" s="32">
        <f t="shared" si="427"/>
        <v>-80.184197322070133</v>
      </c>
      <c r="AM695" s="31">
        <f t="shared" si="428"/>
        <v>-89.994390647055369</v>
      </c>
      <c r="AN695" s="31">
        <f t="shared" si="429"/>
        <v>-69.317446849973521</v>
      </c>
      <c r="AO695" s="31">
        <f t="shared" si="430"/>
        <v>-89.994560612717734</v>
      </c>
      <c r="AP695" s="30">
        <f t="shared" si="411"/>
        <v>23.609121289162623</v>
      </c>
      <c r="AQ695" s="30">
        <f t="shared" si="412"/>
        <v>-27.95880017344075</v>
      </c>
      <c r="AR695" s="31">
        <f t="shared" si="431"/>
        <v>-37.760524041196412</v>
      </c>
      <c r="AS695" s="33">
        <f t="shared" si="432"/>
        <v>-180.01169405630418</v>
      </c>
      <c r="AT695" s="31">
        <f t="shared" si="433"/>
        <v>2.8628102869491585E-2</v>
      </c>
      <c r="AU695" s="31">
        <f t="shared" si="434"/>
        <v>4.6493063944811546</v>
      </c>
      <c r="AV695" s="32">
        <f t="shared" si="435"/>
        <v>-4.5956023770454028E-5</v>
      </c>
      <c r="AW695" s="31">
        <f t="shared" si="436"/>
        <v>-0.18638086221554792</v>
      </c>
      <c r="AX695" s="34">
        <f t="shared" si="437"/>
        <v>2.8582146845721131E-2</v>
      </c>
      <c r="AY695" s="35">
        <f t="shared" si="438"/>
        <v>4.462925532265607</v>
      </c>
      <c r="AZ695" s="10">
        <f t="shared" si="439"/>
        <v>-37.73194189435069</v>
      </c>
      <c r="BA695" s="10">
        <f t="shared" si="440"/>
        <v>-175.54876852403856</v>
      </c>
      <c r="BB695" s="10">
        <f t="shared" si="441"/>
        <v>4.4512314759614355</v>
      </c>
      <c r="BC695" s="37"/>
      <c r="BD695" s="46">
        <f t="shared" si="442"/>
        <v>-38</v>
      </c>
      <c r="BE695" s="46">
        <f t="shared" si="443"/>
        <v>-176</v>
      </c>
      <c r="BF695" s="46">
        <f t="shared" si="444"/>
        <v>4</v>
      </c>
    </row>
    <row r="696" spans="22:58" x14ac:dyDescent="0.3">
      <c r="V696" s="29">
        <v>7.9200000000001101</v>
      </c>
      <c r="W696" s="36">
        <f t="shared" si="414"/>
        <v>831763771.10288286</v>
      </c>
      <c r="X696" s="30">
        <f t="shared" si="413"/>
        <v>2.6066753699001226</v>
      </c>
      <c r="Y696" s="31">
        <f t="shared" si="415"/>
        <v>-113.26557996717409</v>
      </c>
      <c r="Z696" s="31">
        <f t="shared" si="416"/>
        <v>-89.999875593338999</v>
      </c>
      <c r="AA696" s="31">
        <f t="shared" si="417"/>
        <v>78.959951008098102</v>
      </c>
      <c r="AB696" s="31">
        <f t="shared" si="418"/>
        <v>-89.993541597866766</v>
      </c>
      <c r="AC696" s="31">
        <f t="shared" si="419"/>
        <v>67.805555245706998</v>
      </c>
      <c r="AD696" s="31">
        <f t="shared" si="420"/>
        <v>89.976673752350493</v>
      </c>
      <c r="AE696" s="31">
        <f t="shared" si="421"/>
        <v>36.106601656531126</v>
      </c>
      <c r="AF696" s="31">
        <f t="shared" si="422"/>
        <v>-90.016743438855272</v>
      </c>
      <c r="AG696" s="31">
        <f t="shared" si="410"/>
        <v>92.110410468749379</v>
      </c>
      <c r="AH696" s="31">
        <f t="shared" si="423"/>
        <v>-191.99813607469287</v>
      </c>
      <c r="AI696" s="31">
        <f t="shared" si="424"/>
        <v>-89.999999985604859</v>
      </c>
      <c r="AJ696" s="31">
        <f t="shared" si="425"/>
        <v>110.75447607803839</v>
      </c>
      <c r="AK696" s="31">
        <f t="shared" si="426"/>
        <v>89.999833888833322</v>
      </c>
      <c r="AL696" s="32">
        <f t="shared" si="427"/>
        <v>-80.384197320196648</v>
      </c>
      <c r="AM696" s="31">
        <f t="shared" si="428"/>
        <v>-89.994518331516232</v>
      </c>
      <c r="AN696" s="31">
        <f t="shared" si="429"/>
        <v>-69.517446848101741</v>
      </c>
      <c r="AO696" s="31">
        <f t="shared" si="430"/>
        <v>-89.994684428287769</v>
      </c>
      <c r="AP696" s="30">
        <f t="shared" si="411"/>
        <v>23.609121289162623</v>
      </c>
      <c r="AQ696" s="30">
        <f t="shared" si="412"/>
        <v>-27.95880017344075</v>
      </c>
      <c r="AR696" s="31">
        <f t="shared" si="431"/>
        <v>-37.760524075848743</v>
      </c>
      <c r="AS696" s="33">
        <f t="shared" si="432"/>
        <v>-180.01142786714303</v>
      </c>
      <c r="AT696" s="31">
        <f t="shared" si="433"/>
        <v>2.9972658515889677E-2</v>
      </c>
      <c r="AU696" s="31">
        <f t="shared" si="434"/>
        <v>4.7571112589625848</v>
      </c>
      <c r="AV696" s="32">
        <f t="shared" si="435"/>
        <v>-4.8121852444156335E-5</v>
      </c>
      <c r="AW696" s="31">
        <f t="shared" si="436"/>
        <v>-0.19072219849594907</v>
      </c>
      <c r="AX696" s="34">
        <f t="shared" si="437"/>
        <v>2.9924536663445522E-2</v>
      </c>
      <c r="AY696" s="35">
        <f t="shared" si="438"/>
        <v>4.5663890604666353</v>
      </c>
      <c r="AZ696" s="10">
        <f t="shared" si="439"/>
        <v>-37.730599539185299</v>
      </c>
      <c r="BA696" s="10">
        <f t="shared" si="440"/>
        <v>-175.44503880667639</v>
      </c>
      <c r="BB696" s="10">
        <f t="shared" si="441"/>
        <v>4.5549611933236065</v>
      </c>
      <c r="BC696" s="48"/>
      <c r="BD696" s="46">
        <f t="shared" si="442"/>
        <v>-38</v>
      </c>
      <c r="BE696" s="46">
        <f t="shared" si="443"/>
        <v>-175</v>
      </c>
      <c r="BF696" s="46">
        <f t="shared" si="444"/>
        <v>5</v>
      </c>
    </row>
    <row r="697" spans="22:58" x14ac:dyDescent="0.3">
      <c r="V697" s="29">
        <v>7.9300000000001098</v>
      </c>
      <c r="W697" s="38">
        <f t="shared" si="414"/>
        <v>851138038.20259321</v>
      </c>
      <c r="X697" s="30">
        <f t="shared" si="413"/>
        <v>2.6066753699001226</v>
      </c>
      <c r="Y697" s="31">
        <f t="shared" si="415"/>
        <v>-113.46557996717317</v>
      </c>
      <c r="Z697" s="31">
        <f t="shared" si="416"/>
        <v>-89.999878425180327</v>
      </c>
      <c r="AA697" s="31">
        <f t="shared" si="417"/>
        <v>79.159951005614545</v>
      </c>
      <c r="AB697" s="31">
        <f t="shared" si="418"/>
        <v>-89.993688609046316</v>
      </c>
      <c r="AC697" s="31">
        <f t="shared" si="419"/>
        <v>68.005555213309407</v>
      </c>
      <c r="AD697" s="31">
        <f t="shared" si="420"/>
        <v>89.977204722514983</v>
      </c>
      <c r="AE697" s="31">
        <f t="shared" si="421"/>
        <v>36.306601621650898</v>
      </c>
      <c r="AF697" s="31">
        <f t="shared" si="422"/>
        <v>-90.016362311711674</v>
      </c>
      <c r="AG697" s="31">
        <f t="shared" si="410"/>
        <v>92.110410468749379</v>
      </c>
      <c r="AH697" s="31">
        <f t="shared" si="423"/>
        <v>-192.19813607469288</v>
      </c>
      <c r="AI697" s="31">
        <f t="shared" si="424"/>
        <v>-89.999999985932533</v>
      </c>
      <c r="AJ697" s="31">
        <f t="shared" si="425"/>
        <v>110.95447607803675</v>
      </c>
      <c r="AK697" s="31">
        <f t="shared" si="426"/>
        <v>89.999837669985112</v>
      </c>
      <c r="AL697" s="32">
        <f t="shared" si="427"/>
        <v>-80.58419731840749</v>
      </c>
      <c r="AM697" s="31">
        <f t="shared" si="428"/>
        <v>-89.994643109523992</v>
      </c>
      <c r="AN697" s="31">
        <f t="shared" si="429"/>
        <v>-69.717446846314246</v>
      </c>
      <c r="AO697" s="31">
        <f t="shared" si="430"/>
        <v>-89.994805425471412</v>
      </c>
      <c r="AP697" s="30">
        <f t="shared" si="411"/>
        <v>23.609121289162623</v>
      </c>
      <c r="AQ697" s="30">
        <f t="shared" si="412"/>
        <v>-27.95880017344075</v>
      </c>
      <c r="AR697" s="31">
        <f t="shared" si="431"/>
        <v>-37.760524108941475</v>
      </c>
      <c r="AS697" s="33">
        <f t="shared" si="432"/>
        <v>-180.01116773718309</v>
      </c>
      <c r="AT697" s="31">
        <f t="shared" si="433"/>
        <v>3.1380135102418973E-2</v>
      </c>
      <c r="AU697" s="31">
        <f t="shared" si="434"/>
        <v>4.8673922774347762</v>
      </c>
      <c r="AV697" s="32">
        <f t="shared" si="435"/>
        <v>-5.0389752323329591E-5</v>
      </c>
      <c r="AW697" s="31">
        <f t="shared" si="436"/>
        <v>-0.19516465522135723</v>
      </c>
      <c r="AX697" s="34">
        <f t="shared" si="437"/>
        <v>3.1329745350095646E-2</v>
      </c>
      <c r="AY697" s="35">
        <f t="shared" si="438"/>
        <v>4.6722276222134189</v>
      </c>
      <c r="AZ697" s="10">
        <f t="shared" si="439"/>
        <v>-37.729194363591382</v>
      </c>
      <c r="BA697" s="10">
        <f t="shared" si="440"/>
        <v>-175.33894011496966</v>
      </c>
      <c r="BB697" s="10">
        <f t="shared" si="441"/>
        <v>4.6610598850303404</v>
      </c>
      <c r="BC697" s="37"/>
      <c r="BD697" s="46">
        <f t="shared" si="442"/>
        <v>-38</v>
      </c>
      <c r="BE697" s="46">
        <f t="shared" si="443"/>
        <v>-175</v>
      </c>
      <c r="BF697" s="46">
        <f t="shared" si="444"/>
        <v>5</v>
      </c>
    </row>
    <row r="698" spans="22:58" x14ac:dyDescent="0.3">
      <c r="V698" s="29">
        <v>7.9400000000001096</v>
      </c>
      <c r="W698" s="38">
        <f t="shared" si="414"/>
        <v>870963589.9563024</v>
      </c>
      <c r="X698" s="30">
        <f t="shared" si="413"/>
        <v>2.6066753699001226</v>
      </c>
      <c r="Y698" s="31">
        <f t="shared" si="415"/>
        <v>-113.66557996717228</v>
      </c>
      <c r="Z698" s="31">
        <f t="shared" si="416"/>
        <v>-89.999881192561091</v>
      </c>
      <c r="AA698" s="31">
        <f t="shared" si="417"/>
        <v>79.35995100324277</v>
      </c>
      <c r="AB698" s="31">
        <f t="shared" si="418"/>
        <v>-89.993832273842941</v>
      </c>
      <c r="AC698" s="31">
        <f t="shared" si="419"/>
        <v>68.205555182369935</v>
      </c>
      <c r="AD698" s="31">
        <f t="shared" si="420"/>
        <v>89.97772360632672</v>
      </c>
      <c r="AE698" s="31">
        <f t="shared" si="421"/>
        <v>36.506601588340544</v>
      </c>
      <c r="AF698" s="31">
        <f t="shared" si="422"/>
        <v>-90.015989860077298</v>
      </c>
      <c r="AG698" s="31">
        <f t="shared" si="410"/>
        <v>92.110410468749379</v>
      </c>
      <c r="AH698" s="31">
        <f t="shared" si="423"/>
        <v>-192.39813607469287</v>
      </c>
      <c r="AI698" s="31">
        <f t="shared" si="424"/>
        <v>-89.999999986252746</v>
      </c>
      <c r="AJ698" s="31">
        <f t="shared" si="425"/>
        <v>111.15447607803517</v>
      </c>
      <c r="AK698" s="31">
        <f t="shared" si="426"/>
        <v>89.999841365067368</v>
      </c>
      <c r="AL698" s="32">
        <f t="shared" si="427"/>
        <v>-80.784197316698851</v>
      </c>
      <c r="AM698" s="31">
        <f t="shared" si="428"/>
        <v>-89.994765047237578</v>
      </c>
      <c r="AN698" s="31">
        <f t="shared" si="429"/>
        <v>-69.91744684460717</v>
      </c>
      <c r="AO698" s="31">
        <f t="shared" si="430"/>
        <v>-89.994923668422956</v>
      </c>
      <c r="AP698" s="30">
        <f t="shared" si="411"/>
        <v>23.609121289162623</v>
      </c>
      <c r="AQ698" s="30">
        <f t="shared" si="412"/>
        <v>-27.95880017344075</v>
      </c>
      <c r="AR698" s="31">
        <f t="shared" si="431"/>
        <v>-37.760524140544753</v>
      </c>
      <c r="AS698" s="33">
        <f t="shared" si="432"/>
        <v>-180.01091352850025</v>
      </c>
      <c r="AT698" s="31">
        <f t="shared" si="433"/>
        <v>3.285345528798251E-2</v>
      </c>
      <c r="AU698" s="31">
        <f t="shared" si="434"/>
        <v>4.9802046520473118</v>
      </c>
      <c r="AV698" s="32">
        <f t="shared" si="435"/>
        <v>-5.2764533760950029E-5</v>
      </c>
      <c r="AW698" s="31">
        <f t="shared" si="436"/>
        <v>-0.19971058762735266</v>
      </c>
      <c r="AX698" s="34">
        <f t="shared" si="437"/>
        <v>3.2800690754221561E-2</v>
      </c>
      <c r="AY698" s="35">
        <f t="shared" si="438"/>
        <v>4.7804940644199592</v>
      </c>
      <c r="AZ698" s="10">
        <f t="shared" si="439"/>
        <v>-37.727723449790531</v>
      </c>
      <c r="BA698" s="10">
        <f t="shared" si="440"/>
        <v>-175.23041946408028</v>
      </c>
      <c r="BB698" s="10">
        <f t="shared" si="441"/>
        <v>4.7695805359197152</v>
      </c>
      <c r="BC698" s="37"/>
      <c r="BD698" s="46">
        <f t="shared" si="442"/>
        <v>-38</v>
      </c>
      <c r="BE698" s="46">
        <f t="shared" si="443"/>
        <v>-175</v>
      </c>
      <c r="BF698" s="46">
        <f t="shared" si="444"/>
        <v>5</v>
      </c>
    </row>
    <row r="699" spans="22:58" x14ac:dyDescent="0.3">
      <c r="V699" s="29">
        <v>7.9500000000001103</v>
      </c>
      <c r="W699" s="36">
        <f t="shared" si="414"/>
        <v>891250938.13397229</v>
      </c>
      <c r="X699" s="30">
        <f t="shared" si="413"/>
        <v>2.6066753699001226</v>
      </c>
      <c r="Y699" s="31">
        <f t="shared" si="415"/>
        <v>-113.86557996717144</v>
      </c>
      <c r="Z699" s="31">
        <f t="shared" si="416"/>
        <v>-89.999883896948575</v>
      </c>
      <c r="AA699" s="31">
        <f t="shared" si="417"/>
        <v>79.559951000977748</v>
      </c>
      <c r="AB699" s="31">
        <f t="shared" si="418"/>
        <v>-89.993972668429606</v>
      </c>
      <c r="AC699" s="31">
        <f t="shared" si="419"/>
        <v>68.40555515282297</v>
      </c>
      <c r="AD699" s="31">
        <f t="shared" si="420"/>
        <v>89.978230678904453</v>
      </c>
      <c r="AE699" s="31">
        <f t="shared" si="421"/>
        <v>36.706601556529392</v>
      </c>
      <c r="AF699" s="31">
        <f t="shared" si="422"/>
        <v>-90.015625886473714</v>
      </c>
      <c r="AG699" s="31">
        <f t="shared" si="410"/>
        <v>92.110410468749379</v>
      </c>
      <c r="AH699" s="31">
        <f t="shared" si="423"/>
        <v>-192.59813607469286</v>
      </c>
      <c r="AI699" s="31">
        <f t="shared" si="424"/>
        <v>-89.999999986565683</v>
      </c>
      <c r="AJ699" s="31">
        <f t="shared" si="425"/>
        <v>111.35447607803368</v>
      </c>
      <c r="AK699" s="31">
        <f t="shared" si="426"/>
        <v>89.999844976039284</v>
      </c>
      <c r="AL699" s="32">
        <f t="shared" si="427"/>
        <v>-80.984197315067121</v>
      </c>
      <c r="AM699" s="31">
        <f t="shared" si="428"/>
        <v>-89.994884209309973</v>
      </c>
      <c r="AN699" s="31">
        <f t="shared" si="429"/>
        <v>-70.117446842976918</v>
      </c>
      <c r="AO699" s="31">
        <f t="shared" si="430"/>
        <v>-89.995039219836372</v>
      </c>
      <c r="AP699" s="30">
        <f t="shared" si="411"/>
        <v>23.609121289162623</v>
      </c>
      <c r="AQ699" s="30">
        <f t="shared" si="412"/>
        <v>-27.95880017344075</v>
      </c>
      <c r="AR699" s="31">
        <f t="shared" si="431"/>
        <v>-37.760524170725652</v>
      </c>
      <c r="AS699" s="33">
        <f t="shared" si="432"/>
        <v>-180.01066510631009</v>
      </c>
      <c r="AT699" s="31">
        <f t="shared" si="433"/>
        <v>3.4395675397835876E-2</v>
      </c>
      <c r="AU699" s="31">
        <f t="shared" si="434"/>
        <v>5.0956046967059088</v>
      </c>
      <c r="AV699" s="32">
        <f t="shared" si="435"/>
        <v>-5.5251233806912629E-5</v>
      </c>
      <c r="AW699" s="31">
        <f t="shared" si="436"/>
        <v>-0.20436240579840229</v>
      </c>
      <c r="AX699" s="34">
        <f t="shared" si="437"/>
        <v>3.4340424164028965E-2</v>
      </c>
      <c r="AY699" s="35">
        <f t="shared" si="438"/>
        <v>4.8912422909075062</v>
      </c>
      <c r="AZ699" s="10">
        <f t="shared" si="439"/>
        <v>-37.726183746561624</v>
      </c>
      <c r="BA699" s="10">
        <f t="shared" si="440"/>
        <v>-175.11942281540257</v>
      </c>
      <c r="BB699" s="10">
        <f t="shared" si="441"/>
        <v>4.8805771845974277</v>
      </c>
      <c r="BC699" s="48"/>
      <c r="BD699" s="46">
        <f t="shared" si="442"/>
        <v>-38</v>
      </c>
      <c r="BE699" s="46">
        <f t="shared" si="443"/>
        <v>-175</v>
      </c>
      <c r="BF699" s="46">
        <f t="shared" si="444"/>
        <v>5</v>
      </c>
    </row>
    <row r="700" spans="22:58" x14ac:dyDescent="0.3">
      <c r="V700" s="29">
        <v>7.9600000000001101</v>
      </c>
      <c r="W700" s="38">
        <f t="shared" si="414"/>
        <v>912010839.35614169</v>
      </c>
      <c r="X700" s="30">
        <f t="shared" si="413"/>
        <v>2.6066753699001226</v>
      </c>
      <c r="Y700" s="31">
        <f t="shared" si="415"/>
        <v>-114.06557996717063</v>
      </c>
      <c r="Z700" s="31">
        <f t="shared" si="416"/>
        <v>-89.999886539776668</v>
      </c>
      <c r="AA700" s="31">
        <f t="shared" si="417"/>
        <v>79.759950998814659</v>
      </c>
      <c r="AB700" s="31">
        <f t="shared" si="418"/>
        <v>-89.994109867245385</v>
      </c>
      <c r="AC700" s="31">
        <f t="shared" si="419"/>
        <v>68.605555124605843</v>
      </c>
      <c r="AD700" s="31">
        <f t="shared" si="420"/>
        <v>89.978726209104408</v>
      </c>
      <c r="AE700" s="31">
        <f t="shared" si="421"/>
        <v>36.906601526149984</v>
      </c>
      <c r="AF700" s="31">
        <f t="shared" si="422"/>
        <v>-90.015270197917644</v>
      </c>
      <c r="AG700" s="31">
        <f t="shared" si="410"/>
        <v>92.110410468749379</v>
      </c>
      <c r="AH700" s="31">
        <f t="shared" si="423"/>
        <v>-192.79813607469288</v>
      </c>
      <c r="AI700" s="31">
        <f t="shared" si="424"/>
        <v>-89.999999986871487</v>
      </c>
      <c r="AJ700" s="31">
        <f t="shared" si="425"/>
        <v>111.55447607803225</v>
      </c>
      <c r="AK700" s="31">
        <f t="shared" si="426"/>
        <v>89.999848504815446</v>
      </c>
      <c r="AL700" s="32">
        <f t="shared" si="427"/>
        <v>-81.184197313508832</v>
      </c>
      <c r="AM700" s="31">
        <f t="shared" si="428"/>
        <v>-89.995000658922478</v>
      </c>
      <c r="AN700" s="31">
        <f t="shared" si="429"/>
        <v>-70.317446841420079</v>
      </c>
      <c r="AO700" s="31">
        <f t="shared" si="430"/>
        <v>-89.995152140978519</v>
      </c>
      <c r="AP700" s="30">
        <f t="shared" si="411"/>
        <v>23.609121289162623</v>
      </c>
      <c r="AQ700" s="30">
        <f t="shared" si="412"/>
        <v>-27.95880017344075</v>
      </c>
      <c r="AR700" s="31">
        <f t="shared" si="431"/>
        <v>-37.760524199548222</v>
      </c>
      <c r="AS700" s="33">
        <f t="shared" si="432"/>
        <v>-180.01042233889615</v>
      </c>
      <c r="AT700" s="31">
        <f t="shared" si="433"/>
        <v>3.6009991336842087E-2</v>
      </c>
      <c r="AU700" s="31">
        <f t="shared" si="434"/>
        <v>5.213649850872816</v>
      </c>
      <c r="AV700" s="32">
        <f t="shared" si="435"/>
        <v>-5.7855126890902605E-5</v>
      </c>
      <c r="AW700" s="31">
        <f t="shared" si="436"/>
        <v>-0.20912257594462488</v>
      </c>
      <c r="AX700" s="34">
        <f t="shared" si="437"/>
        <v>3.5952136209951184E-2</v>
      </c>
      <c r="AY700" s="35">
        <f t="shared" si="438"/>
        <v>5.0045272749281908</v>
      </c>
      <c r="AZ700" s="10">
        <f t="shared" si="439"/>
        <v>-37.724572063338272</v>
      </c>
      <c r="BA700" s="10">
        <f t="shared" si="440"/>
        <v>-175.00589506396796</v>
      </c>
      <c r="BB700" s="10">
        <f t="shared" si="441"/>
        <v>4.9941049360320449</v>
      </c>
      <c r="BC700" s="37"/>
      <c r="BD700" s="46">
        <f t="shared" si="442"/>
        <v>-38</v>
      </c>
      <c r="BE700" s="46">
        <f t="shared" si="443"/>
        <v>-175</v>
      </c>
      <c r="BF700" s="46">
        <f t="shared" si="444"/>
        <v>5</v>
      </c>
    </row>
    <row r="701" spans="22:58" x14ac:dyDescent="0.3">
      <c r="V701" s="29">
        <v>7.9700000000001099</v>
      </c>
      <c r="W701" s="38">
        <f t="shared" si="414"/>
        <v>933254300.79722834</v>
      </c>
      <c r="X701" s="30">
        <f t="shared" si="413"/>
        <v>2.6066753699001226</v>
      </c>
      <c r="Y701" s="31">
        <f t="shared" si="415"/>
        <v>-114.26557996716987</v>
      </c>
      <c r="Z701" s="31">
        <f t="shared" si="416"/>
        <v>-89.999889122446675</v>
      </c>
      <c r="AA701" s="31">
        <f t="shared" si="417"/>
        <v>79.95995099674893</v>
      </c>
      <c r="AB701" s="31">
        <f t="shared" si="418"/>
        <v>-89.994243943034903</v>
      </c>
      <c r="AC701" s="31">
        <f t="shared" si="419"/>
        <v>68.805555097658683</v>
      </c>
      <c r="AD701" s="31">
        <f t="shared" si="420"/>
        <v>89.979210459662994</v>
      </c>
      <c r="AE701" s="31">
        <f t="shared" si="421"/>
        <v>37.106601497137859</v>
      </c>
      <c r="AF701" s="31">
        <f t="shared" si="422"/>
        <v>-90.014922605818583</v>
      </c>
      <c r="AG701" s="31">
        <f t="shared" si="410"/>
        <v>92.110410468749379</v>
      </c>
      <c r="AH701" s="31">
        <f t="shared" si="423"/>
        <v>-192.99813607469287</v>
      </c>
      <c r="AI701" s="31">
        <f t="shared" si="424"/>
        <v>-89.999999987170327</v>
      </c>
      <c r="AJ701" s="31">
        <f t="shared" si="425"/>
        <v>111.75447607803088</v>
      </c>
      <c r="AK701" s="31">
        <f t="shared" si="426"/>
        <v>89.999851953266869</v>
      </c>
      <c r="AL701" s="32">
        <f t="shared" si="427"/>
        <v>-81.38419731202066</v>
      </c>
      <c r="AM701" s="31">
        <f t="shared" si="428"/>
        <v>-89.995114457818246</v>
      </c>
      <c r="AN701" s="31">
        <f t="shared" si="429"/>
        <v>-70.517446839933271</v>
      </c>
      <c r="AO701" s="31">
        <f t="shared" si="430"/>
        <v>-89.995262491721704</v>
      </c>
      <c r="AP701" s="30">
        <f t="shared" si="411"/>
        <v>23.609121289162623</v>
      </c>
      <c r="AQ701" s="30">
        <f t="shared" si="412"/>
        <v>-27.95880017344075</v>
      </c>
      <c r="AR701" s="31">
        <f t="shared" si="431"/>
        <v>-37.760524227073539</v>
      </c>
      <c r="AS701" s="33">
        <f t="shared" si="432"/>
        <v>-180.01018509754027</v>
      </c>
      <c r="AT701" s="31">
        <f t="shared" si="433"/>
        <v>3.7699744745129618E-2</v>
      </c>
      <c r="AU701" s="31">
        <f t="shared" si="434"/>
        <v>5.334398692865892</v>
      </c>
      <c r="AV701" s="32">
        <f t="shared" si="435"/>
        <v>-6.0581736001029153E-5</v>
      </c>
      <c r="AW701" s="31">
        <f t="shared" si="436"/>
        <v>-0.21399362170823677</v>
      </c>
      <c r="AX701" s="34">
        <f t="shared" si="437"/>
        <v>3.763916300912859E-2</v>
      </c>
      <c r="AY701" s="35">
        <f t="shared" si="438"/>
        <v>5.1204050711576556</v>
      </c>
      <c r="AZ701" s="10">
        <f t="shared" si="439"/>
        <v>-37.722885064064407</v>
      </c>
      <c r="BA701" s="10">
        <f t="shared" si="440"/>
        <v>-174.88978002638262</v>
      </c>
      <c r="BB701" s="10">
        <f t="shared" si="441"/>
        <v>5.1102199736173759</v>
      </c>
      <c r="BC701" s="37"/>
      <c r="BD701" s="46">
        <f t="shared" si="442"/>
        <v>-38</v>
      </c>
      <c r="BE701" s="46">
        <f t="shared" si="443"/>
        <v>-175</v>
      </c>
      <c r="BF701" s="46">
        <f t="shared" si="444"/>
        <v>5</v>
      </c>
    </row>
    <row r="702" spans="22:58" x14ac:dyDescent="0.3">
      <c r="V702" s="29">
        <v>7.9800000000001097</v>
      </c>
      <c r="W702" s="36">
        <f t="shared" si="414"/>
        <v>954992586.02167869</v>
      </c>
      <c r="X702" s="30">
        <f t="shared" si="413"/>
        <v>2.6066753699001226</v>
      </c>
      <c r="Y702" s="31">
        <f t="shared" si="415"/>
        <v>-114.46557996716913</v>
      </c>
      <c r="Z702" s="31">
        <f t="shared" si="416"/>
        <v>-89.999891646327924</v>
      </c>
      <c r="AA702" s="31">
        <f t="shared" si="417"/>
        <v>80.159950994776182</v>
      </c>
      <c r="AB702" s="31">
        <f t="shared" si="418"/>
        <v>-89.994374966886909</v>
      </c>
      <c r="AC702" s="31">
        <f t="shared" si="419"/>
        <v>69.005555071924348</v>
      </c>
      <c r="AD702" s="31">
        <f t="shared" si="420"/>
        <v>89.979683687335992</v>
      </c>
      <c r="AE702" s="31">
        <f t="shared" si="421"/>
        <v>37.306601469431513</v>
      </c>
      <c r="AF702" s="31">
        <f t="shared" si="422"/>
        <v>-90.014582925878855</v>
      </c>
      <c r="AG702" s="31">
        <f t="shared" si="410"/>
        <v>92.110410468749379</v>
      </c>
      <c r="AH702" s="31">
        <f t="shared" si="423"/>
        <v>-193.19813607469285</v>
      </c>
      <c r="AI702" s="31">
        <f t="shared" si="424"/>
        <v>-89.999999987462374</v>
      </c>
      <c r="AJ702" s="31">
        <f t="shared" si="425"/>
        <v>111.95447607802959</v>
      </c>
      <c r="AK702" s="31">
        <f t="shared" si="426"/>
        <v>89.999855323221936</v>
      </c>
      <c r="AL702" s="32">
        <f t="shared" si="427"/>
        <v>-81.584197310599507</v>
      </c>
      <c r="AM702" s="31">
        <f t="shared" si="428"/>
        <v>-89.995225666334917</v>
      </c>
      <c r="AN702" s="31">
        <f t="shared" si="429"/>
        <v>-70.717446838513396</v>
      </c>
      <c r="AO702" s="31">
        <f t="shared" si="430"/>
        <v>-89.995370330575355</v>
      </c>
      <c r="AP702" s="30">
        <f t="shared" si="411"/>
        <v>23.609121289162623</v>
      </c>
      <c r="AQ702" s="30">
        <f t="shared" si="412"/>
        <v>-27.95880017344075</v>
      </c>
      <c r="AR702" s="31">
        <f t="shared" si="431"/>
        <v>-37.760524253360011</v>
      </c>
      <c r="AS702" s="33">
        <f t="shared" si="432"/>
        <v>-180.0099532564542</v>
      </c>
      <c r="AT702" s="31">
        <f t="shared" si="433"/>
        <v>3.9468429404259459E-2</v>
      </c>
      <c r="AU702" s="31">
        <f t="shared" si="434"/>
        <v>5.4579109525908835</v>
      </c>
      <c r="AV702" s="32">
        <f t="shared" si="435"/>
        <v>-6.3436844405483152E-5</v>
      </c>
      <c r="AW702" s="31">
        <f t="shared" si="436"/>
        <v>-0.21897812550036488</v>
      </c>
      <c r="AX702" s="34">
        <f t="shared" si="437"/>
        <v>3.9404992559853975E-2</v>
      </c>
      <c r="AY702" s="35">
        <f t="shared" si="438"/>
        <v>5.2389328270905189</v>
      </c>
      <c r="AZ702" s="10">
        <f t="shared" si="439"/>
        <v>-37.721119260800158</v>
      </c>
      <c r="BA702" s="10">
        <f t="shared" si="440"/>
        <v>-174.77102042936369</v>
      </c>
      <c r="BB702" s="10">
        <f t="shared" si="441"/>
        <v>5.2289795706363122</v>
      </c>
      <c r="BC702" s="48"/>
      <c r="BD702" s="46">
        <f t="shared" si="442"/>
        <v>-38</v>
      </c>
      <c r="BE702" s="46">
        <f t="shared" si="443"/>
        <v>-175</v>
      </c>
      <c r="BF702" s="46">
        <f t="shared" si="444"/>
        <v>5</v>
      </c>
    </row>
    <row r="703" spans="22:58" x14ac:dyDescent="0.3">
      <c r="V703" s="29">
        <v>7.9900000000001103</v>
      </c>
      <c r="W703" s="38">
        <f t="shared" si="414"/>
        <v>977237220.95605898</v>
      </c>
      <c r="X703" s="30">
        <f t="shared" si="413"/>
        <v>2.6066753699001226</v>
      </c>
      <c r="Y703" s="31">
        <f t="shared" si="415"/>
        <v>-114.66557996716844</v>
      </c>
      <c r="Z703" s="31">
        <f t="shared" si="416"/>
        <v>-89.999894112758611</v>
      </c>
      <c r="AA703" s="31">
        <f t="shared" si="417"/>
        <v>80.359950992892209</v>
      </c>
      <c r="AB703" s="31">
        <f t="shared" si="418"/>
        <v>-89.994503008271991</v>
      </c>
      <c r="AC703" s="31">
        <f t="shared" si="419"/>
        <v>69.205555047348255</v>
      </c>
      <c r="AD703" s="31">
        <f t="shared" si="420"/>
        <v>89.980146143034702</v>
      </c>
      <c r="AE703" s="31">
        <f t="shared" si="421"/>
        <v>37.506601442972141</v>
      </c>
      <c r="AF703" s="31">
        <f t="shared" si="422"/>
        <v>-90.0142509779959</v>
      </c>
      <c r="AG703" s="31">
        <f t="shared" si="410"/>
        <v>92.110410468749379</v>
      </c>
      <c r="AH703" s="31">
        <f t="shared" si="423"/>
        <v>-193.39813607469284</v>
      </c>
      <c r="AI703" s="31">
        <f t="shared" si="424"/>
        <v>-89.999999987747756</v>
      </c>
      <c r="AJ703" s="31">
        <f t="shared" si="425"/>
        <v>112.15447607802832</v>
      </c>
      <c r="AK703" s="31">
        <f t="shared" si="426"/>
        <v>89.999858616467478</v>
      </c>
      <c r="AL703" s="32">
        <f t="shared" si="427"/>
        <v>-81.784197309242273</v>
      </c>
      <c r="AM703" s="31">
        <f t="shared" si="428"/>
        <v>-89.995334343436738</v>
      </c>
      <c r="AN703" s="31">
        <f t="shared" si="429"/>
        <v>-70.917446837157414</v>
      </c>
      <c r="AO703" s="31">
        <f t="shared" si="430"/>
        <v>-89.995475714717017</v>
      </c>
      <c r="AP703" s="30">
        <f t="shared" si="411"/>
        <v>23.609121289162623</v>
      </c>
      <c r="AQ703" s="30">
        <f t="shared" si="412"/>
        <v>-27.95880017344075</v>
      </c>
      <c r="AR703" s="31">
        <f t="shared" si="431"/>
        <v>-37.7605242784634</v>
      </c>
      <c r="AS703" s="33">
        <f t="shared" si="432"/>
        <v>-180.00972669271292</v>
      </c>
      <c r="AT703" s="31">
        <f t="shared" si="433"/>
        <v>4.1319697902012058E-2</v>
      </c>
      <c r="AU703" s="31">
        <f t="shared" si="434"/>
        <v>5.5842475236366091</v>
      </c>
      <c r="AV703" s="32">
        <f t="shared" si="435"/>
        <v>-6.6426507910478721E-5</v>
      </c>
      <c r="AW703" s="31">
        <f t="shared" si="436"/>
        <v>-0.22407872986893024</v>
      </c>
      <c r="AX703" s="34">
        <f t="shared" si="437"/>
        <v>4.1253271394101579E-2</v>
      </c>
      <c r="AY703" s="35">
        <f t="shared" si="438"/>
        <v>5.360168793767679</v>
      </c>
      <c r="AZ703" s="10">
        <f t="shared" si="439"/>
        <v>-37.719271007069295</v>
      </c>
      <c r="BA703" s="10">
        <f t="shared" si="440"/>
        <v>-174.64955789894523</v>
      </c>
      <c r="BB703" s="10">
        <f t="shared" si="441"/>
        <v>5.3504421010547674</v>
      </c>
      <c r="BC703" s="37"/>
      <c r="BD703" s="46">
        <f t="shared" si="442"/>
        <v>-38</v>
      </c>
      <c r="BE703" s="46">
        <f t="shared" si="443"/>
        <v>-175</v>
      </c>
      <c r="BF703" s="46">
        <f t="shared" si="444"/>
        <v>5</v>
      </c>
    </row>
    <row r="704" spans="22:58" x14ac:dyDescent="0.3">
      <c r="V704" s="29">
        <v>8.0000000000001101</v>
      </c>
      <c r="W704" s="38">
        <f t="shared" si="414"/>
        <v>1000000000.0002539</v>
      </c>
      <c r="X704" s="30">
        <f t="shared" si="413"/>
        <v>2.6066753699001226</v>
      </c>
      <c r="Y704" s="31">
        <f t="shared" si="415"/>
        <v>-114.86557996716778</v>
      </c>
      <c r="Z704" s="31">
        <f t="shared" si="416"/>
        <v>-89.999896523046502</v>
      </c>
      <c r="AA704" s="31">
        <f t="shared" si="417"/>
        <v>80.559950991093032</v>
      </c>
      <c r="AB704" s="31">
        <f t="shared" si="418"/>
        <v>-89.994628135079353</v>
      </c>
      <c r="AC704" s="31">
        <f t="shared" si="419"/>
        <v>69.405555023878264</v>
      </c>
      <c r="AD704" s="31">
        <f t="shared" si="420"/>
        <v>89.980598071959037</v>
      </c>
      <c r="AE704" s="31">
        <f t="shared" si="421"/>
        <v>37.706601417703638</v>
      </c>
      <c r="AF704" s="31">
        <f t="shared" si="422"/>
        <v>-90.013926586166804</v>
      </c>
      <c r="AG704" s="31">
        <f t="shared" si="410"/>
        <v>92.110410468749379</v>
      </c>
      <c r="AH704" s="31">
        <f t="shared" si="423"/>
        <v>-193.59813607469289</v>
      </c>
      <c r="AI704" s="31">
        <f t="shared" si="424"/>
        <v>-89.999999988026644</v>
      </c>
      <c r="AJ704" s="31">
        <f t="shared" si="425"/>
        <v>112.35447607802713</v>
      </c>
      <c r="AK704" s="31">
        <f t="shared" si="426"/>
        <v>89.999861834749595</v>
      </c>
      <c r="AL704" s="32">
        <f t="shared" si="427"/>
        <v>-81.984197307946147</v>
      </c>
      <c r="AM704" s="31">
        <f t="shared" si="428"/>
        <v>-89.995440546745712</v>
      </c>
      <c r="AN704" s="31">
        <f t="shared" si="429"/>
        <v>-71.117446835862523</v>
      </c>
      <c r="AO704" s="31">
        <f t="shared" si="430"/>
        <v>-89.995578700022762</v>
      </c>
      <c r="AP704" s="30">
        <f t="shared" si="411"/>
        <v>23.609121289162623</v>
      </c>
      <c r="AQ704" s="30">
        <f t="shared" si="412"/>
        <v>-27.95880017344075</v>
      </c>
      <c r="AR704" s="31">
        <f t="shared" si="431"/>
        <v>-37.760524302437013</v>
      </c>
      <c r="AS704" s="33">
        <f t="shared" si="432"/>
        <v>-180.00950528618955</v>
      </c>
      <c r="AT704" s="31">
        <f t="shared" si="433"/>
        <v>4.3257368564011724E-2</v>
      </c>
      <c r="AU704" s="31">
        <f t="shared" si="434"/>
        <v>5.7134704746576901</v>
      </c>
      <c r="AV704" s="32">
        <f t="shared" si="435"/>
        <v>-6.9557067710421171E-5</v>
      </c>
      <c r="AW704" s="31">
        <f t="shared" si="436"/>
        <v>-0.22929813889832024</v>
      </c>
      <c r="AX704" s="34">
        <f t="shared" si="437"/>
        <v>4.3187811496301305E-2</v>
      </c>
      <c r="AY704" s="35">
        <f t="shared" si="438"/>
        <v>5.4841723357593697</v>
      </c>
      <c r="AZ704" s="10">
        <f t="shared" si="439"/>
        <v>-37.71733649094071</v>
      </c>
      <c r="BA704" s="10">
        <f t="shared" si="440"/>
        <v>-174.52533295043017</v>
      </c>
      <c r="BB704" s="10">
        <f t="shared" si="441"/>
        <v>5.4746670495698311</v>
      </c>
      <c r="BC704" s="37"/>
      <c r="BD704" s="46">
        <f t="shared" si="442"/>
        <v>-38</v>
      </c>
      <c r="BE704" s="46">
        <f t="shared" si="443"/>
        <v>-175</v>
      </c>
      <c r="BF704" s="46">
        <f t="shared" si="444"/>
        <v>5</v>
      </c>
    </row>
    <row r="705" spans="22:58" x14ac:dyDescent="0.3">
      <c r="V705" s="29">
        <v>8.0100000000001099</v>
      </c>
      <c r="W705" s="36">
        <f t="shared" si="414"/>
        <v>1023292992.2810138</v>
      </c>
      <c r="X705" s="30">
        <f t="shared" si="413"/>
        <v>2.6066753699001226</v>
      </c>
      <c r="Y705" s="31">
        <f t="shared" si="415"/>
        <v>-115.06557996716714</v>
      </c>
      <c r="Z705" s="31">
        <f t="shared" si="416"/>
        <v>-89.999898878469523</v>
      </c>
      <c r="AA705" s="31">
        <f t="shared" si="417"/>
        <v>80.759950989374829</v>
      </c>
      <c r="AB705" s="31">
        <f t="shared" si="418"/>
        <v>-89.994750413652909</v>
      </c>
      <c r="AC705" s="31">
        <f t="shared" si="419"/>
        <v>69.605555001464609</v>
      </c>
      <c r="AD705" s="31">
        <f t="shared" si="420"/>
        <v>89.981039713727441</v>
      </c>
      <c r="AE705" s="31">
        <f t="shared" si="421"/>
        <v>37.906601393572416</v>
      </c>
      <c r="AF705" s="31">
        <f t="shared" si="422"/>
        <v>-90.013609578394991</v>
      </c>
      <c r="AG705" s="31">
        <f t="shared" si="410"/>
        <v>92.110410468749379</v>
      </c>
      <c r="AH705" s="31">
        <f t="shared" si="423"/>
        <v>-193.79813607469288</v>
      </c>
      <c r="AI705" s="31">
        <f t="shared" si="424"/>
        <v>-89.999999988299194</v>
      </c>
      <c r="AJ705" s="31">
        <f t="shared" si="425"/>
        <v>112.554476078026</v>
      </c>
      <c r="AK705" s="31">
        <f t="shared" si="426"/>
        <v>89.999864979774642</v>
      </c>
      <c r="AL705" s="32">
        <f t="shared" si="427"/>
        <v>-82.184197306708342</v>
      </c>
      <c r="AM705" s="31">
        <f t="shared" si="428"/>
        <v>-89.99554433257228</v>
      </c>
      <c r="AN705" s="31">
        <f t="shared" si="429"/>
        <v>-71.317446834625841</v>
      </c>
      <c r="AO705" s="31">
        <f t="shared" si="430"/>
        <v>-89.995679341096832</v>
      </c>
      <c r="AP705" s="30">
        <f t="shared" si="411"/>
        <v>23.609121289162623</v>
      </c>
      <c r="AQ705" s="30">
        <f t="shared" si="412"/>
        <v>-27.95880017344075</v>
      </c>
      <c r="AR705" s="31">
        <f t="shared" si="431"/>
        <v>-37.760524325331552</v>
      </c>
      <c r="AS705" s="33">
        <f t="shared" si="432"/>
        <v>-180.00928891949184</v>
      </c>
      <c r="AT705" s="31">
        <f t="shared" si="433"/>
        <v>4.5285432660433327E-2</v>
      </c>
      <c r="AU705" s="31">
        <f t="shared" si="434"/>
        <v>5.845643059964166</v>
      </c>
      <c r="AV705" s="32">
        <f t="shared" si="435"/>
        <v>-7.2835163831277879E-5</v>
      </c>
      <c r="AW705" s="31">
        <f t="shared" si="436"/>
        <v>-0.23463911964158607</v>
      </c>
      <c r="AX705" s="34">
        <f t="shared" si="437"/>
        <v>4.5212597496602051E-2</v>
      </c>
      <c r="AY705" s="35">
        <f t="shared" si="438"/>
        <v>5.61100394032258</v>
      </c>
      <c r="AZ705" s="10">
        <f t="shared" si="439"/>
        <v>-37.715311727834951</v>
      </c>
      <c r="BA705" s="10">
        <f t="shared" si="440"/>
        <v>-174.39828497916926</v>
      </c>
      <c r="BB705" s="10">
        <f t="shared" si="441"/>
        <v>5.6017150208307385</v>
      </c>
      <c r="BC705" s="48"/>
      <c r="BD705" s="46">
        <f t="shared" si="442"/>
        <v>-38</v>
      </c>
      <c r="BE705" s="46">
        <f t="shared" si="443"/>
        <v>-174</v>
      </c>
      <c r="BF705" s="46">
        <f t="shared" si="444"/>
        <v>6</v>
      </c>
    </row>
    <row r="706" spans="22:58" x14ac:dyDescent="0.3">
      <c r="V706" s="29">
        <v>8.0200000000001097</v>
      </c>
      <c r="W706" s="38">
        <f t="shared" si="414"/>
        <v>1047128548.0511653</v>
      </c>
      <c r="X706" s="30">
        <f t="shared" si="413"/>
        <v>2.6066753699001226</v>
      </c>
      <c r="Y706" s="31">
        <f t="shared" si="415"/>
        <v>-115.26557996716653</v>
      </c>
      <c r="Z706" s="31">
        <f t="shared" si="416"/>
        <v>-89.999901180276581</v>
      </c>
      <c r="AA706" s="31">
        <f t="shared" si="417"/>
        <v>80.959950987733976</v>
      </c>
      <c r="AB706" s="31">
        <f t="shared" si="418"/>
        <v>-89.99486990882636</v>
      </c>
      <c r="AC706" s="31">
        <f t="shared" si="419"/>
        <v>69.805554980059725</v>
      </c>
      <c r="AD706" s="31">
        <f t="shared" si="420"/>
        <v>89.981471302504033</v>
      </c>
      <c r="AE706" s="31">
        <f t="shared" si="421"/>
        <v>38.106601370527287</v>
      </c>
      <c r="AF706" s="31">
        <f t="shared" si="422"/>
        <v>-90.013299786598893</v>
      </c>
      <c r="AG706" s="31">
        <f t="shared" si="410"/>
        <v>92.110410468749379</v>
      </c>
      <c r="AH706" s="31">
        <f t="shared" si="423"/>
        <v>-193.99813607469287</v>
      </c>
      <c r="AI706" s="31">
        <f t="shared" si="424"/>
        <v>-89.999999988565534</v>
      </c>
      <c r="AJ706" s="31">
        <f t="shared" si="425"/>
        <v>112.75447607802491</v>
      </c>
      <c r="AK706" s="31">
        <f t="shared" si="426"/>
        <v>89.999868053210207</v>
      </c>
      <c r="AL706" s="32">
        <f t="shared" si="427"/>
        <v>-82.384197305526271</v>
      </c>
      <c r="AM706" s="31">
        <f t="shared" si="428"/>
        <v>-89.995645755945048</v>
      </c>
      <c r="AN706" s="31">
        <f t="shared" si="429"/>
        <v>-71.517446833444851</v>
      </c>
      <c r="AO706" s="31">
        <f t="shared" si="430"/>
        <v>-89.995777691300376</v>
      </c>
      <c r="AP706" s="30">
        <f t="shared" si="411"/>
        <v>23.609121289162623</v>
      </c>
      <c r="AQ706" s="30">
        <f t="shared" si="412"/>
        <v>-27.95880017344075</v>
      </c>
      <c r="AR706" s="31">
        <f t="shared" si="431"/>
        <v>-37.760524347195691</v>
      </c>
      <c r="AS706" s="33">
        <f t="shared" si="432"/>
        <v>-180.00907747789927</v>
      </c>
      <c r="AT706" s="31">
        <f t="shared" si="433"/>
        <v>4.7408061896004966E-2</v>
      </c>
      <c r="AU706" s="31">
        <f t="shared" si="434"/>
        <v>5.9808297292316137</v>
      </c>
      <c r="AV706" s="32">
        <f t="shared" si="435"/>
        <v>-7.626774920959636E-5</v>
      </c>
      <c r="AW706" s="31">
        <f t="shared" si="436"/>
        <v>-0.24010450358591542</v>
      </c>
      <c r="AX706" s="34">
        <f t="shared" si="437"/>
        <v>4.7331794146795371E-2</v>
      </c>
      <c r="AY706" s="35">
        <f t="shared" si="438"/>
        <v>5.740725225645698</v>
      </c>
      <c r="AZ706" s="10">
        <f t="shared" si="439"/>
        <v>-37.713192553048899</v>
      </c>
      <c r="BA706" s="10">
        <f t="shared" si="440"/>
        <v>-174.26835225225358</v>
      </c>
      <c r="BB706" s="10">
        <f t="shared" si="441"/>
        <v>5.7316477477464218</v>
      </c>
      <c r="BC706" s="37"/>
      <c r="BD706" s="46">
        <f t="shared" si="442"/>
        <v>-38</v>
      </c>
      <c r="BE706" s="46">
        <f t="shared" si="443"/>
        <v>-174</v>
      </c>
      <c r="BF706" s="46">
        <f t="shared" si="444"/>
        <v>6</v>
      </c>
    </row>
    <row r="707" spans="22:58" x14ac:dyDescent="0.3">
      <c r="V707" s="29">
        <v>8.0300000000001095</v>
      </c>
      <c r="W707" s="38">
        <f t="shared" si="414"/>
        <v>1071519305.2378783</v>
      </c>
      <c r="X707" s="30">
        <f t="shared" si="413"/>
        <v>2.6066753699001226</v>
      </c>
      <c r="Y707" s="31">
        <f t="shared" si="415"/>
        <v>-115.46557996716594</v>
      </c>
      <c r="Z707" s="31">
        <f t="shared" si="416"/>
        <v>-89.999903429688118</v>
      </c>
      <c r="AA707" s="31">
        <f t="shared" si="417"/>
        <v>81.159950986166947</v>
      </c>
      <c r="AB707" s="31">
        <f t="shared" si="418"/>
        <v>-89.99498668395762</v>
      </c>
      <c r="AC707" s="31">
        <f t="shared" si="419"/>
        <v>70.005554959618209</v>
      </c>
      <c r="AD707" s="31">
        <f t="shared" si="420"/>
        <v>89.981893067122712</v>
      </c>
      <c r="AE707" s="31">
        <f t="shared" si="421"/>
        <v>38.306601348519337</v>
      </c>
      <c r="AF707" s="31">
        <f t="shared" si="422"/>
        <v>-90.012997046523026</v>
      </c>
      <c r="AG707" s="31">
        <f t="shared" si="410"/>
        <v>92.110410468749379</v>
      </c>
      <c r="AH707" s="31">
        <f t="shared" si="423"/>
        <v>-194.19813607469285</v>
      </c>
      <c r="AI707" s="31">
        <f t="shared" si="424"/>
        <v>-89.99999998882582</v>
      </c>
      <c r="AJ707" s="31">
        <f t="shared" si="425"/>
        <v>112.95447607802387</v>
      </c>
      <c r="AK707" s="31">
        <f t="shared" si="426"/>
        <v>89.999871056685834</v>
      </c>
      <c r="AL707" s="32">
        <f t="shared" si="427"/>
        <v>-82.584197304397392</v>
      </c>
      <c r="AM707" s="31">
        <f t="shared" si="428"/>
        <v>-89.99574487064001</v>
      </c>
      <c r="AN707" s="31">
        <f t="shared" si="429"/>
        <v>-71.717446832316995</v>
      </c>
      <c r="AO707" s="31">
        <f t="shared" si="430"/>
        <v>-89.995873802779997</v>
      </c>
      <c r="AP707" s="30">
        <f t="shared" si="411"/>
        <v>23.609121289162623</v>
      </c>
      <c r="AQ707" s="30">
        <f t="shared" si="412"/>
        <v>-27.95880017344075</v>
      </c>
      <c r="AR707" s="31">
        <f t="shared" si="431"/>
        <v>-37.760524368075785</v>
      </c>
      <c r="AS707" s="33">
        <f t="shared" si="432"/>
        <v>-180.00887084930304</v>
      </c>
      <c r="AT707" s="31">
        <f t="shared" si="433"/>
        <v>4.9629616191524617E-2</v>
      </c>
      <c r="AU707" s="31">
        <f t="shared" si="434"/>
        <v>6.1190961362394889</v>
      </c>
      <c r="AV707" s="32">
        <f t="shared" si="435"/>
        <v>-7.9862104443829144E-5</v>
      </c>
      <c r="AW707" s="31">
        <f t="shared" si="436"/>
        <v>-0.24569718815215147</v>
      </c>
      <c r="AX707" s="34">
        <f t="shared" si="437"/>
        <v>4.9549754087080788E-2</v>
      </c>
      <c r="AY707" s="35">
        <f t="shared" si="438"/>
        <v>5.8733989480873374</v>
      </c>
      <c r="AZ707" s="10">
        <f t="shared" si="439"/>
        <v>-37.710974613988704</v>
      </c>
      <c r="BA707" s="10">
        <f t="shared" si="440"/>
        <v>-174.13547190121571</v>
      </c>
      <c r="BB707" s="10">
        <f t="shared" si="441"/>
        <v>5.8645280987842909</v>
      </c>
      <c r="BC707" s="37"/>
      <c r="BD707" s="46">
        <f t="shared" si="442"/>
        <v>-38</v>
      </c>
      <c r="BE707" s="46">
        <f t="shared" si="443"/>
        <v>-174</v>
      </c>
      <c r="BF707" s="46">
        <f t="shared" si="444"/>
        <v>6</v>
      </c>
    </row>
    <row r="708" spans="22:58" x14ac:dyDescent="0.3">
      <c r="V708" s="29">
        <v>8.0400000000001093</v>
      </c>
      <c r="W708" s="36">
        <f t="shared" si="414"/>
        <v>1096478196.1434631</v>
      </c>
      <c r="X708" s="30">
        <f t="shared" si="413"/>
        <v>2.6066753699001226</v>
      </c>
      <c r="Y708" s="31">
        <f t="shared" si="415"/>
        <v>-115.66557996716539</v>
      </c>
      <c r="Z708" s="31">
        <f t="shared" si="416"/>
        <v>-89.99990562789678</v>
      </c>
      <c r="AA708" s="31">
        <f t="shared" si="417"/>
        <v>81.359950984670462</v>
      </c>
      <c r="AB708" s="31">
        <f t="shared" si="418"/>
        <v>-89.995100800962405</v>
      </c>
      <c r="AC708" s="31">
        <f t="shared" si="419"/>
        <v>70.205554940096732</v>
      </c>
      <c r="AD708" s="31">
        <f t="shared" si="420"/>
        <v>89.982305231208443</v>
      </c>
      <c r="AE708" s="31">
        <f t="shared" si="421"/>
        <v>38.506601327501926</v>
      </c>
      <c r="AF708" s="31">
        <f t="shared" si="422"/>
        <v>-90.012701197650756</v>
      </c>
      <c r="AG708" s="31">
        <f t="shared" ref="AG708:AG771" si="445">DC_gain_comp</f>
        <v>92.110410468749379</v>
      </c>
      <c r="AH708" s="31">
        <f t="shared" si="423"/>
        <v>-194.39813607469287</v>
      </c>
      <c r="AI708" s="31">
        <f t="shared" si="424"/>
        <v>-89.99999998908018</v>
      </c>
      <c r="AJ708" s="31">
        <f t="shared" si="425"/>
        <v>113.1544760780229</v>
      </c>
      <c r="AK708" s="31">
        <f t="shared" si="426"/>
        <v>89.999873991794004</v>
      </c>
      <c r="AL708" s="32">
        <f t="shared" si="427"/>
        <v>-82.784197303319317</v>
      </c>
      <c r="AM708" s="31">
        <f t="shared" si="428"/>
        <v>-89.99584172920909</v>
      </c>
      <c r="AN708" s="31">
        <f t="shared" si="429"/>
        <v>-71.917446831239914</v>
      </c>
      <c r="AO708" s="31">
        <f t="shared" si="430"/>
        <v>-89.995967726495266</v>
      </c>
      <c r="AP708" s="30">
        <f t="shared" ref="AP708:AP771" si="446">-20*LOG(GmPS*Rsns)</f>
        <v>23.609121289162623</v>
      </c>
      <c r="AQ708" s="30">
        <f t="shared" ref="AQ708:AQ771" si="447">20*LOG(Vref/Vout)</f>
        <v>-27.95880017344075</v>
      </c>
      <c r="AR708" s="31">
        <f t="shared" si="431"/>
        <v>-37.760524388016115</v>
      </c>
      <c r="AS708" s="33">
        <f t="shared" si="432"/>
        <v>-180.00866892414604</v>
      </c>
      <c r="AT708" s="31">
        <f t="shared" si="433"/>
        <v>5.1954651764995197E-2</v>
      </c>
      <c r="AU708" s="31">
        <f t="shared" si="434"/>
        <v>6.2605091465391212</v>
      </c>
      <c r="AV708" s="32">
        <f t="shared" si="435"/>
        <v>-8.3625853234374877E-5</v>
      </c>
      <c r="AW708" s="31">
        <f t="shared" si="436"/>
        <v>-0.25142013822914366</v>
      </c>
      <c r="AX708" s="34">
        <f t="shared" si="437"/>
        <v>5.1871025911760821E-2</v>
      </c>
      <c r="AY708" s="35">
        <f t="shared" si="438"/>
        <v>6.0090890083099779</v>
      </c>
      <c r="AZ708" s="10">
        <f t="shared" si="439"/>
        <v>-37.708653362104357</v>
      </c>
      <c r="BA708" s="10">
        <f t="shared" si="440"/>
        <v>-173.99957991583605</v>
      </c>
      <c r="BB708" s="10">
        <f t="shared" si="441"/>
        <v>6.0004200841639488</v>
      </c>
      <c r="BC708" s="48"/>
      <c r="BD708" s="46">
        <f t="shared" si="442"/>
        <v>-38</v>
      </c>
      <c r="BE708" s="46">
        <f t="shared" si="443"/>
        <v>-174</v>
      </c>
      <c r="BF708" s="46">
        <f t="shared" si="444"/>
        <v>6</v>
      </c>
    </row>
    <row r="709" spans="22:58" x14ac:dyDescent="0.3">
      <c r="V709" s="29">
        <v>8.0500000000001108</v>
      </c>
      <c r="W709" s="38">
        <f t="shared" si="414"/>
        <v>1122018454.3022518</v>
      </c>
      <c r="X709" s="30">
        <f t="shared" ref="X709:X772" si="448">DC_gain_power</f>
        <v>2.6066753699001226</v>
      </c>
      <c r="Y709" s="31">
        <f t="shared" si="415"/>
        <v>-115.86557996716488</v>
      </c>
      <c r="Z709" s="31">
        <f t="shared" si="416"/>
        <v>-89.999907776068113</v>
      </c>
      <c r="AA709" s="31">
        <f t="shared" si="417"/>
        <v>81.55995098324135</v>
      </c>
      <c r="AB709" s="31">
        <f t="shared" si="418"/>
        <v>-89.995212320347065</v>
      </c>
      <c r="AC709" s="31">
        <f t="shared" si="419"/>
        <v>70.405554921453884</v>
      </c>
      <c r="AD709" s="31">
        <f t="shared" si="420"/>
        <v>89.982708013295948</v>
      </c>
      <c r="AE709" s="31">
        <f t="shared" si="421"/>
        <v>38.706601307430475</v>
      </c>
      <c r="AF709" s="31">
        <f t="shared" si="422"/>
        <v>-90.01241208311923</v>
      </c>
      <c r="AG709" s="31">
        <f t="shared" si="445"/>
        <v>92.110410468749379</v>
      </c>
      <c r="AH709" s="31">
        <f t="shared" si="423"/>
        <v>-194.59813607469289</v>
      </c>
      <c r="AI709" s="31">
        <f t="shared" si="424"/>
        <v>-89.999999989328742</v>
      </c>
      <c r="AJ709" s="31">
        <f t="shared" si="425"/>
        <v>113.35447607802196</v>
      </c>
      <c r="AK709" s="31">
        <f t="shared" si="426"/>
        <v>89.99987686009095</v>
      </c>
      <c r="AL709" s="32">
        <f t="shared" si="427"/>
        <v>-82.984197302289786</v>
      </c>
      <c r="AM709" s="31">
        <f t="shared" si="428"/>
        <v>-89.995936383007987</v>
      </c>
      <c r="AN709" s="31">
        <f t="shared" si="429"/>
        <v>-72.117446830211335</v>
      </c>
      <c r="AO709" s="31">
        <f t="shared" si="430"/>
        <v>-89.996059512245779</v>
      </c>
      <c r="AP709" s="30">
        <f t="shared" si="446"/>
        <v>23.609121289162623</v>
      </c>
      <c r="AQ709" s="30">
        <f t="shared" si="447"/>
        <v>-27.95880017344075</v>
      </c>
      <c r="AR709" s="31">
        <f t="shared" si="431"/>
        <v>-37.760524407058988</v>
      </c>
      <c r="AS709" s="33">
        <f t="shared" si="432"/>
        <v>-180.00847159536499</v>
      </c>
      <c r="AT709" s="31">
        <f t="shared" si="433"/>
        <v>5.4387929520431977E-2</v>
      </c>
      <c r="AU709" s="31">
        <f t="shared" si="434"/>
        <v>6.4051368439461909</v>
      </c>
      <c r="AV709" s="32">
        <f t="shared" si="435"/>
        <v>-8.7566978543212804E-5</v>
      </c>
      <c r="AW709" s="31">
        <f t="shared" si="436"/>
        <v>-0.25727638774373612</v>
      </c>
      <c r="AX709" s="34">
        <f t="shared" si="437"/>
        <v>5.4300362541888761E-2</v>
      </c>
      <c r="AY709" s="35">
        <f t="shared" si="438"/>
        <v>6.147860456202455</v>
      </c>
      <c r="AZ709" s="10">
        <f t="shared" si="439"/>
        <v>-37.7062240445171</v>
      </c>
      <c r="BA709" s="10">
        <f t="shared" si="440"/>
        <v>-173.86061113916253</v>
      </c>
      <c r="BB709" s="10">
        <f t="shared" si="441"/>
        <v>6.1393888608374709</v>
      </c>
      <c r="BC709" s="37"/>
      <c r="BD709" s="46">
        <f t="shared" si="442"/>
        <v>-38</v>
      </c>
      <c r="BE709" s="46">
        <f t="shared" si="443"/>
        <v>-174</v>
      </c>
      <c r="BF709" s="46">
        <f t="shared" si="444"/>
        <v>6</v>
      </c>
    </row>
    <row r="710" spans="22:58" x14ac:dyDescent="0.3">
      <c r="V710" s="29">
        <v>8.0600000000001106</v>
      </c>
      <c r="W710" s="38">
        <f t="shared" si="414"/>
        <v>1148153621.4971778</v>
      </c>
      <c r="X710" s="30">
        <f t="shared" si="448"/>
        <v>2.6066753699001226</v>
      </c>
      <c r="Y710" s="31">
        <f t="shared" si="415"/>
        <v>-116.06557996716438</v>
      </c>
      <c r="Z710" s="31">
        <f t="shared" si="416"/>
        <v>-89.999909875341103</v>
      </c>
      <c r="AA710" s="31">
        <f t="shared" si="417"/>
        <v>81.759950981876543</v>
      </c>
      <c r="AB710" s="31">
        <f t="shared" si="418"/>
        <v>-89.995321301240651</v>
      </c>
      <c r="AC710" s="31">
        <f t="shared" si="419"/>
        <v>70.605554903650074</v>
      </c>
      <c r="AD710" s="31">
        <f t="shared" si="420"/>
        <v>89.983101626945427</v>
      </c>
      <c r="AE710" s="31">
        <f t="shared" si="421"/>
        <v>38.906601288262351</v>
      </c>
      <c r="AF710" s="31">
        <f t="shared" si="422"/>
        <v>-90.012129549636313</v>
      </c>
      <c r="AG710" s="31">
        <f t="shared" si="445"/>
        <v>92.110410468749379</v>
      </c>
      <c r="AH710" s="31">
        <f t="shared" si="423"/>
        <v>-194.79813607469288</v>
      </c>
      <c r="AI710" s="31">
        <f t="shared" si="424"/>
        <v>-89.999999989571648</v>
      </c>
      <c r="AJ710" s="31">
        <f t="shared" si="425"/>
        <v>113.55447607802107</v>
      </c>
      <c r="AK710" s="31">
        <f t="shared" si="426"/>
        <v>89.999879663097488</v>
      </c>
      <c r="AL710" s="32">
        <f t="shared" si="427"/>
        <v>-83.184197301306568</v>
      </c>
      <c r="AM710" s="31">
        <f t="shared" si="428"/>
        <v>-89.996028882223399</v>
      </c>
      <c r="AN710" s="31">
        <f t="shared" si="429"/>
        <v>-72.317446829228999</v>
      </c>
      <c r="AO710" s="31">
        <f t="shared" si="430"/>
        <v>-89.99614920869756</v>
      </c>
      <c r="AP710" s="30">
        <f t="shared" si="446"/>
        <v>23.609121289162623</v>
      </c>
      <c r="AQ710" s="30">
        <f t="shared" si="447"/>
        <v>-27.95880017344075</v>
      </c>
      <c r="AR710" s="31">
        <f t="shared" si="431"/>
        <v>-37.760524425244775</v>
      </c>
      <c r="AS710" s="33">
        <f t="shared" si="432"/>
        <v>-180.00827875833386</v>
      </c>
      <c r="AT710" s="31">
        <f t="shared" si="433"/>
        <v>5.6934423752181718E-2</v>
      </c>
      <c r="AU710" s="31">
        <f t="shared" si="434"/>
        <v>6.5530485357454573</v>
      </c>
      <c r="AV710" s="32">
        <f t="shared" si="435"/>
        <v>-9.1693839533902593E-5</v>
      </c>
      <c r="AW710" s="31">
        <f t="shared" si="436"/>
        <v>-0.2632690412672109</v>
      </c>
      <c r="AX710" s="34">
        <f t="shared" si="437"/>
        <v>5.6842729912647813E-2</v>
      </c>
      <c r="AY710" s="35">
        <f t="shared" si="438"/>
        <v>6.2897794944782461</v>
      </c>
      <c r="AZ710" s="10">
        <f t="shared" si="439"/>
        <v>-37.703681695332129</v>
      </c>
      <c r="BA710" s="10">
        <f t="shared" si="440"/>
        <v>-173.71849926385562</v>
      </c>
      <c r="BB710" s="10">
        <f t="shared" si="441"/>
        <v>6.2815007361443804</v>
      </c>
      <c r="BC710" s="37"/>
      <c r="BD710" s="46">
        <f t="shared" si="442"/>
        <v>-38</v>
      </c>
      <c r="BE710" s="46">
        <f t="shared" si="443"/>
        <v>-174</v>
      </c>
      <c r="BF710" s="46">
        <f t="shared" si="444"/>
        <v>6</v>
      </c>
    </row>
    <row r="711" spans="22:58" x14ac:dyDescent="0.3">
      <c r="V711" s="29">
        <v>8.0700000000001104</v>
      </c>
      <c r="W711" s="36">
        <f t="shared" si="414"/>
        <v>1174897554.9398313</v>
      </c>
      <c r="X711" s="30">
        <f t="shared" si="448"/>
        <v>2.6066753699001226</v>
      </c>
      <c r="Y711" s="31">
        <f t="shared" si="415"/>
        <v>-116.26557996716389</v>
      </c>
      <c r="Z711" s="31">
        <f t="shared" si="416"/>
        <v>-89.999911926828787</v>
      </c>
      <c r="AA711" s="31">
        <f t="shared" si="417"/>
        <v>81.959950980573154</v>
      </c>
      <c r="AB711" s="31">
        <f t="shared" si="418"/>
        <v>-89.995427801426274</v>
      </c>
      <c r="AC711" s="31">
        <f t="shared" si="419"/>
        <v>70.80555488664757</v>
      </c>
      <c r="AD711" s="31">
        <f t="shared" si="420"/>
        <v>89.983486280855928</v>
      </c>
      <c r="AE711" s="31">
        <f t="shared" si="421"/>
        <v>39.106601269956954</v>
      </c>
      <c r="AF711" s="31">
        <f t="shared" si="422"/>
        <v>-90.011853447399133</v>
      </c>
      <c r="AG711" s="31">
        <f t="shared" si="445"/>
        <v>92.110410468749379</v>
      </c>
      <c r="AH711" s="31">
        <f t="shared" si="423"/>
        <v>-194.99813607469289</v>
      </c>
      <c r="AI711" s="31">
        <f t="shared" si="424"/>
        <v>-89.999999989809027</v>
      </c>
      <c r="AJ711" s="31">
        <f t="shared" si="425"/>
        <v>113.75447607802019</v>
      </c>
      <c r="AK711" s="31">
        <f t="shared" si="426"/>
        <v>89.999882402299818</v>
      </c>
      <c r="AL711" s="32">
        <f t="shared" si="427"/>
        <v>-83.384197300367603</v>
      </c>
      <c r="AM711" s="31">
        <f t="shared" si="428"/>
        <v>-89.996119275899616</v>
      </c>
      <c r="AN711" s="31">
        <f t="shared" si="429"/>
        <v>-72.517446828290929</v>
      </c>
      <c r="AO711" s="31">
        <f t="shared" si="430"/>
        <v>-89.996236863408825</v>
      </c>
      <c r="AP711" s="30">
        <f t="shared" si="446"/>
        <v>23.609121289162623</v>
      </c>
      <c r="AQ711" s="30">
        <f t="shared" si="447"/>
        <v>-27.95880017344075</v>
      </c>
      <c r="AR711" s="31">
        <f t="shared" si="431"/>
        <v>-37.760524442612102</v>
      </c>
      <c r="AS711" s="33">
        <f t="shared" si="432"/>
        <v>-180.00809031080797</v>
      </c>
      <c r="AT711" s="31">
        <f t="shared" si="433"/>
        <v>5.9599331172389004E-2</v>
      </c>
      <c r="AU711" s="31">
        <f t="shared" si="434"/>
        <v>6.7043147564886914</v>
      </c>
      <c r="AV711" s="32">
        <f t="shared" si="435"/>
        <v>-9.6015189286185272E-5</v>
      </c>
      <c r="AW711" s="31">
        <f t="shared" si="436"/>
        <v>-0.26940127565903998</v>
      </c>
      <c r="AX711" s="34">
        <f t="shared" si="437"/>
        <v>5.9503315983102822E-2</v>
      </c>
      <c r="AY711" s="35">
        <f t="shared" si="438"/>
        <v>6.4349134808296515</v>
      </c>
      <c r="AZ711" s="10">
        <f t="shared" si="439"/>
        <v>-37.701021126629001</v>
      </c>
      <c r="BA711" s="10">
        <f t="shared" si="440"/>
        <v>-173.57317682997831</v>
      </c>
      <c r="BB711" s="10">
        <f t="shared" si="441"/>
        <v>6.4268231700216916</v>
      </c>
      <c r="BC711" s="48"/>
      <c r="BD711" s="46">
        <f t="shared" si="442"/>
        <v>-38</v>
      </c>
      <c r="BE711" s="46">
        <f t="shared" si="443"/>
        <v>-174</v>
      </c>
      <c r="BF711" s="46">
        <f t="shared" si="444"/>
        <v>6</v>
      </c>
    </row>
    <row r="712" spans="22:58" x14ac:dyDescent="0.3">
      <c r="V712" s="29">
        <v>8.0800000000001102</v>
      </c>
      <c r="W712" s="38">
        <f t="shared" si="414"/>
        <v>1202264434.6177216</v>
      </c>
      <c r="X712" s="30">
        <f t="shared" si="448"/>
        <v>2.6066753699001226</v>
      </c>
      <c r="Y712" s="31">
        <f t="shared" si="415"/>
        <v>-116.46557996716342</v>
      </c>
      <c r="Z712" s="31">
        <f t="shared" si="416"/>
        <v>-89.999913931618934</v>
      </c>
      <c r="AA712" s="31">
        <f t="shared" si="417"/>
        <v>82.159950979328443</v>
      </c>
      <c r="AB712" s="31">
        <f t="shared" si="418"/>
        <v>-89.995531877371718</v>
      </c>
      <c r="AC712" s="31">
        <f t="shared" si="419"/>
        <v>71.005554870410307</v>
      </c>
      <c r="AD712" s="31">
        <f t="shared" si="420"/>
        <v>89.983862178975897</v>
      </c>
      <c r="AE712" s="31">
        <f t="shared" si="421"/>
        <v>39.306601252475446</v>
      </c>
      <c r="AF712" s="31">
        <f t="shared" si="422"/>
        <v>-90.011583630014769</v>
      </c>
      <c r="AG712" s="31">
        <f t="shared" si="445"/>
        <v>92.110410468749379</v>
      </c>
      <c r="AH712" s="31">
        <f t="shared" si="423"/>
        <v>-195.19813607469288</v>
      </c>
      <c r="AI712" s="31">
        <f t="shared" si="424"/>
        <v>-89.99999999004099</v>
      </c>
      <c r="AJ712" s="31">
        <f t="shared" si="425"/>
        <v>113.95447607801938</v>
      </c>
      <c r="AK712" s="31">
        <f t="shared" si="426"/>
        <v>89.999885079150275</v>
      </c>
      <c r="AL712" s="32">
        <f t="shared" si="427"/>
        <v>-83.584197299470901</v>
      </c>
      <c r="AM712" s="31">
        <f t="shared" si="428"/>
        <v>-89.996207611964593</v>
      </c>
      <c r="AN712" s="31">
        <f t="shared" si="429"/>
        <v>-72.717446827395023</v>
      </c>
      <c r="AO712" s="31">
        <f t="shared" si="430"/>
        <v>-89.996322522855309</v>
      </c>
      <c r="AP712" s="30">
        <f t="shared" si="446"/>
        <v>23.609121289162623</v>
      </c>
      <c r="AQ712" s="30">
        <f t="shared" si="447"/>
        <v>-27.95880017344075</v>
      </c>
      <c r="AR712" s="31">
        <f t="shared" si="431"/>
        <v>-37.760524459197704</v>
      </c>
      <c r="AS712" s="33">
        <f t="shared" si="432"/>
        <v>-180.00790615287008</v>
      </c>
      <c r="AT712" s="31">
        <f t="shared" si="433"/>
        <v>6.2388080269041676E-2</v>
      </c>
      <c r="AU712" s="31">
        <f t="shared" si="434"/>
        <v>6.8590072702583527</v>
      </c>
      <c r="AV712" s="32">
        <f t="shared" si="435"/>
        <v>-1.005401933710345E-4</v>
      </c>
      <c r="AW712" s="31">
        <f t="shared" si="436"/>
        <v>-0.27567634174879058</v>
      </c>
      <c r="AX712" s="34">
        <f t="shared" si="437"/>
        <v>6.2287540075670639E-2</v>
      </c>
      <c r="AY712" s="35">
        <f t="shared" si="438"/>
        <v>6.5833309285095618</v>
      </c>
      <c r="AZ712" s="10">
        <f t="shared" si="439"/>
        <v>-37.698236919122031</v>
      </c>
      <c r="BA712" s="10">
        <f t="shared" si="440"/>
        <v>-173.42457522436052</v>
      </c>
      <c r="BB712" s="10">
        <f t="shared" si="441"/>
        <v>6.5754247756394761</v>
      </c>
      <c r="BC712" s="37"/>
      <c r="BD712" s="46">
        <f t="shared" si="442"/>
        <v>-38</v>
      </c>
      <c r="BE712" s="46">
        <f t="shared" si="443"/>
        <v>-173</v>
      </c>
      <c r="BF712" s="46">
        <f t="shared" si="444"/>
        <v>7</v>
      </c>
    </row>
    <row r="713" spans="22:58" x14ac:dyDescent="0.3">
      <c r="V713" s="29">
        <v>8.09000000000011</v>
      </c>
      <c r="W713" s="38">
        <f t="shared" si="414"/>
        <v>1230268770.8126972</v>
      </c>
      <c r="X713" s="30">
        <f t="shared" si="448"/>
        <v>2.6066753699001226</v>
      </c>
      <c r="Y713" s="31">
        <f t="shared" si="415"/>
        <v>-116.66557996716298</v>
      </c>
      <c r="Z713" s="31">
        <f t="shared" si="416"/>
        <v>-89.999915890774474</v>
      </c>
      <c r="AA713" s="31">
        <f t="shared" si="417"/>
        <v>82.359950978139722</v>
      </c>
      <c r="AB713" s="31">
        <f t="shared" si="418"/>
        <v>-89.995633584259451</v>
      </c>
      <c r="AC713" s="31">
        <f t="shared" si="419"/>
        <v>71.205554854903838</v>
      </c>
      <c r="AD713" s="31">
        <f t="shared" si="420"/>
        <v>89.98422952061135</v>
      </c>
      <c r="AE713" s="31">
        <f t="shared" si="421"/>
        <v>39.506601235780693</v>
      </c>
      <c r="AF713" s="31">
        <f t="shared" si="422"/>
        <v>-90.011319954422575</v>
      </c>
      <c r="AG713" s="31">
        <f t="shared" si="445"/>
        <v>92.110410468749379</v>
      </c>
      <c r="AH713" s="31">
        <f t="shared" si="423"/>
        <v>-195.39813607469287</v>
      </c>
      <c r="AI713" s="31">
        <f t="shared" si="424"/>
        <v>-89.999999990267696</v>
      </c>
      <c r="AJ713" s="31">
        <f t="shared" si="425"/>
        <v>114.15447607801859</v>
      </c>
      <c r="AK713" s="31">
        <f t="shared" si="426"/>
        <v>89.999887695068196</v>
      </c>
      <c r="AL713" s="32">
        <f t="shared" si="427"/>
        <v>-83.784197298614558</v>
      </c>
      <c r="AM713" s="31">
        <f t="shared" si="428"/>
        <v>-89.996293937255246</v>
      </c>
      <c r="AN713" s="31">
        <f t="shared" si="429"/>
        <v>-72.917446826539461</v>
      </c>
      <c r="AO713" s="31">
        <f t="shared" si="430"/>
        <v>-89.996406232454746</v>
      </c>
      <c r="AP713" s="30">
        <f t="shared" si="446"/>
        <v>23.609121289162623</v>
      </c>
      <c r="AQ713" s="30">
        <f t="shared" si="447"/>
        <v>-27.95880017344075</v>
      </c>
      <c r="AR713" s="31">
        <f t="shared" si="431"/>
        <v>-37.760524475036895</v>
      </c>
      <c r="AS713" s="33">
        <f t="shared" si="432"/>
        <v>-180.00772618687733</v>
      </c>
      <c r="AT713" s="31">
        <f t="shared" si="433"/>
        <v>6.5306341001587775E-2</v>
      </c>
      <c r="AU713" s="31">
        <f t="shared" si="434"/>
        <v>7.0171990712623566</v>
      </c>
      <c r="AV713" s="32">
        <f t="shared" si="435"/>
        <v>-1.0527844927364722E-4</v>
      </c>
      <c r="AW713" s="31">
        <f t="shared" si="436"/>
        <v>-0.28209756605707487</v>
      </c>
      <c r="AX713" s="34">
        <f t="shared" si="437"/>
        <v>6.5201062552314129E-2</v>
      </c>
      <c r="AY713" s="35">
        <f t="shared" si="438"/>
        <v>6.7351015052052814</v>
      </c>
      <c r="AZ713" s="10">
        <f t="shared" si="439"/>
        <v>-37.695323412484584</v>
      </c>
      <c r="BA713" s="10">
        <f t="shared" si="440"/>
        <v>-173.27262468167206</v>
      </c>
      <c r="BB713" s="10">
        <f t="shared" si="441"/>
        <v>6.7273753183279439</v>
      </c>
      <c r="BC713" s="37"/>
      <c r="BD713" s="46">
        <f t="shared" si="442"/>
        <v>-38</v>
      </c>
      <c r="BE713" s="46">
        <f t="shared" si="443"/>
        <v>-173</v>
      </c>
      <c r="BF713" s="46">
        <f t="shared" si="444"/>
        <v>7</v>
      </c>
    </row>
    <row r="714" spans="22:58" x14ac:dyDescent="0.3">
      <c r="V714" s="29">
        <v>8.1000000000001098</v>
      </c>
      <c r="W714" s="36">
        <f t="shared" si="414"/>
        <v>1258925411.7944858</v>
      </c>
      <c r="X714" s="30">
        <f t="shared" si="448"/>
        <v>2.6066753699001226</v>
      </c>
      <c r="Y714" s="31">
        <f t="shared" si="415"/>
        <v>-116.86557996716253</v>
      </c>
      <c r="Z714" s="31">
        <f t="shared" si="416"/>
        <v>-89.999917805334192</v>
      </c>
      <c r="AA714" s="31">
        <f t="shared" si="417"/>
        <v>82.55995097700449</v>
      </c>
      <c r="AB714" s="31">
        <f t="shared" si="418"/>
        <v>-89.995732976015802</v>
      </c>
      <c r="AC714" s="31">
        <f t="shared" si="419"/>
        <v>71.405554840095235</v>
      </c>
      <c r="AD714" s="31">
        <f t="shared" si="420"/>
        <v>89.984588500531572</v>
      </c>
      <c r="AE714" s="31">
        <f t="shared" si="421"/>
        <v>39.70660121983731</v>
      </c>
      <c r="AF714" s="31">
        <f t="shared" si="422"/>
        <v>-90.011062280818408</v>
      </c>
      <c r="AG714" s="31">
        <f t="shared" si="445"/>
        <v>92.110410468749379</v>
      </c>
      <c r="AH714" s="31">
        <f t="shared" si="423"/>
        <v>-195.59813607469289</v>
      </c>
      <c r="AI714" s="31">
        <f t="shared" si="424"/>
        <v>-89.999999990489229</v>
      </c>
      <c r="AJ714" s="31">
        <f t="shared" si="425"/>
        <v>114.3544760780178</v>
      </c>
      <c r="AK714" s="31">
        <f t="shared" si="426"/>
        <v>89.999890251440547</v>
      </c>
      <c r="AL714" s="32">
        <f t="shared" si="427"/>
        <v>-83.984197297796726</v>
      </c>
      <c r="AM714" s="31">
        <f t="shared" si="428"/>
        <v>-89.996378297542407</v>
      </c>
      <c r="AN714" s="31">
        <f t="shared" si="429"/>
        <v>-73.117446825722439</v>
      </c>
      <c r="AO714" s="31">
        <f t="shared" si="430"/>
        <v>-89.996488036591089</v>
      </c>
      <c r="AP714" s="30">
        <f t="shared" si="446"/>
        <v>23.609121289162623</v>
      </c>
      <c r="AQ714" s="30">
        <f t="shared" si="447"/>
        <v>-27.95880017344075</v>
      </c>
      <c r="AR714" s="31">
        <f t="shared" si="431"/>
        <v>-37.760524490163256</v>
      </c>
      <c r="AS714" s="33">
        <f t="shared" si="432"/>
        <v>-180.00755031740948</v>
      </c>
      <c r="AT714" s="31">
        <f t="shared" si="433"/>
        <v>6.8360034840836359E-2</v>
      </c>
      <c r="AU714" s="31">
        <f t="shared" si="434"/>
        <v>7.1789643826164919</v>
      </c>
      <c r="AV714" s="32">
        <f t="shared" si="435"/>
        <v>-1.1024000675794298E-4</v>
      </c>
      <c r="AW714" s="31">
        <f t="shared" si="436"/>
        <v>-0.2886683525564388</v>
      </c>
      <c r="AX714" s="34">
        <f t="shared" si="437"/>
        <v>6.824979483407842E-2</v>
      </c>
      <c r="AY714" s="35">
        <f t="shared" si="438"/>
        <v>6.8902960300600533</v>
      </c>
      <c r="AZ714" s="10">
        <f t="shared" si="439"/>
        <v>-37.692274695329175</v>
      </c>
      <c r="BA714" s="10">
        <f t="shared" si="440"/>
        <v>-173.11725428734943</v>
      </c>
      <c r="BB714" s="10">
        <f t="shared" si="441"/>
        <v>6.8827457126505749</v>
      </c>
      <c r="BC714" s="48"/>
      <c r="BD714" s="46">
        <f t="shared" si="442"/>
        <v>-38</v>
      </c>
      <c r="BE714" s="46">
        <f t="shared" si="443"/>
        <v>-173</v>
      </c>
      <c r="BF714" s="46">
        <f t="shared" si="444"/>
        <v>7</v>
      </c>
    </row>
    <row r="715" spans="22:58" x14ac:dyDescent="0.3">
      <c r="V715" s="29">
        <v>8.1100000000001096</v>
      </c>
      <c r="W715" s="38">
        <f t="shared" si="414"/>
        <v>1288249551.6934597</v>
      </c>
      <c r="X715" s="30">
        <f t="shared" si="448"/>
        <v>2.6066753699001226</v>
      </c>
      <c r="Y715" s="31">
        <f t="shared" si="415"/>
        <v>-117.06557996716214</v>
      </c>
      <c r="Z715" s="31">
        <f t="shared" si="416"/>
        <v>-89.999919676313212</v>
      </c>
      <c r="AA715" s="31">
        <f t="shared" si="417"/>
        <v>82.759950975920376</v>
      </c>
      <c r="AB715" s="31">
        <f t="shared" si="418"/>
        <v>-89.995830105339579</v>
      </c>
      <c r="AC715" s="31">
        <f t="shared" si="419"/>
        <v>71.605554825953163</v>
      </c>
      <c r="AD715" s="31">
        <f t="shared" si="420"/>
        <v>89.984939309072374</v>
      </c>
      <c r="AE715" s="31">
        <f t="shared" si="421"/>
        <v>39.906601204611519</v>
      </c>
      <c r="AF715" s="31">
        <f t="shared" si="422"/>
        <v>-90.010810472580417</v>
      </c>
      <c r="AG715" s="31">
        <f t="shared" si="445"/>
        <v>92.110410468749379</v>
      </c>
      <c r="AH715" s="31">
        <f t="shared" si="423"/>
        <v>-195.79813607469288</v>
      </c>
      <c r="AI715" s="31">
        <f t="shared" si="424"/>
        <v>-89.999999990705717</v>
      </c>
      <c r="AJ715" s="31">
        <f t="shared" si="425"/>
        <v>114.55447607801709</v>
      </c>
      <c r="AK715" s="31">
        <f t="shared" si="426"/>
        <v>89.999892749622745</v>
      </c>
      <c r="AL715" s="32">
        <f t="shared" si="427"/>
        <v>-84.184197297015714</v>
      </c>
      <c r="AM715" s="31">
        <f t="shared" si="428"/>
        <v>-89.996460737554997</v>
      </c>
      <c r="AN715" s="31">
        <f t="shared" si="429"/>
        <v>-73.317446824942124</v>
      </c>
      <c r="AO715" s="31">
        <f t="shared" si="430"/>
        <v>-89.99656797863797</v>
      </c>
      <c r="AP715" s="30">
        <f t="shared" si="446"/>
        <v>23.609121289162623</v>
      </c>
      <c r="AQ715" s="30">
        <f t="shared" si="447"/>
        <v>-27.95880017344075</v>
      </c>
      <c r="AR715" s="31">
        <f t="shared" si="431"/>
        <v>-37.760524504608732</v>
      </c>
      <c r="AS715" s="33">
        <f t="shared" si="432"/>
        <v>-180.00737845121839</v>
      </c>
      <c r="AT715" s="31">
        <f t="shared" si="433"/>
        <v>7.1555345159279235E-2</v>
      </c>
      <c r="AU715" s="31">
        <f t="shared" si="434"/>
        <v>7.3443786531626358</v>
      </c>
      <c r="AV715" s="32">
        <f t="shared" si="435"/>
        <v>-1.1543538916778072E-4</v>
      </c>
      <c r="AW715" s="31">
        <f t="shared" si="436"/>
        <v>-0.29539218447311555</v>
      </c>
      <c r="AX715" s="34">
        <f t="shared" si="437"/>
        <v>7.1439909770111457E-2</v>
      </c>
      <c r="AY715" s="35">
        <f t="shared" si="438"/>
        <v>7.0489864686895203</v>
      </c>
      <c r="AZ715" s="10">
        <f t="shared" si="439"/>
        <v>-37.689084594838619</v>
      </c>
      <c r="BA715" s="10">
        <f t="shared" si="440"/>
        <v>-172.95839198252887</v>
      </c>
      <c r="BB715" s="10">
        <f t="shared" si="441"/>
        <v>7.041608017471134</v>
      </c>
      <c r="BC715" s="37"/>
      <c r="BD715" s="46">
        <f t="shared" si="442"/>
        <v>-38</v>
      </c>
      <c r="BE715" s="46">
        <f t="shared" si="443"/>
        <v>-173</v>
      </c>
      <c r="BF715" s="46">
        <f t="shared" si="444"/>
        <v>7</v>
      </c>
    </row>
    <row r="716" spans="22:58" x14ac:dyDescent="0.3">
      <c r="V716" s="29">
        <v>8.1200000000001094</v>
      </c>
      <c r="W716" s="38">
        <f t="shared" si="414"/>
        <v>1318256738.5567405</v>
      </c>
      <c r="X716" s="30">
        <f t="shared" si="448"/>
        <v>2.6066753699001226</v>
      </c>
      <c r="Y716" s="31">
        <f t="shared" si="415"/>
        <v>-117.26557996716174</v>
      </c>
      <c r="Z716" s="31">
        <f t="shared" si="416"/>
        <v>-89.999921504703536</v>
      </c>
      <c r="AA716" s="31">
        <f t="shared" si="417"/>
        <v>82.959950974885061</v>
      </c>
      <c r="AB716" s="31">
        <f t="shared" si="418"/>
        <v>-89.995925023730052</v>
      </c>
      <c r="AC716" s="31">
        <f t="shared" si="419"/>
        <v>71.80555481244761</v>
      </c>
      <c r="AD716" s="31">
        <f t="shared" si="420"/>
        <v>89.985282132236946</v>
      </c>
      <c r="AE716" s="31">
        <f t="shared" si="421"/>
        <v>40.106601190071046</v>
      </c>
      <c r="AF716" s="31">
        <f t="shared" si="422"/>
        <v>-90.010564396196642</v>
      </c>
      <c r="AG716" s="31">
        <f t="shared" si="445"/>
        <v>92.110410468749379</v>
      </c>
      <c r="AH716" s="31">
        <f t="shared" si="423"/>
        <v>-195.99813607469287</v>
      </c>
      <c r="AI716" s="31">
        <f t="shared" si="424"/>
        <v>-89.999999990917289</v>
      </c>
      <c r="AJ716" s="31">
        <f t="shared" si="425"/>
        <v>114.75447607801641</v>
      </c>
      <c r="AK716" s="31">
        <f t="shared" si="426"/>
        <v>89.999895190939384</v>
      </c>
      <c r="AL716" s="32">
        <f t="shared" si="427"/>
        <v>-84.384197296269875</v>
      </c>
      <c r="AM716" s="31">
        <f t="shared" si="428"/>
        <v>-89.996541301003816</v>
      </c>
      <c r="AN716" s="31">
        <f t="shared" si="429"/>
        <v>-73.517446824196952</v>
      </c>
      <c r="AO716" s="31">
        <f t="shared" si="430"/>
        <v>-89.996646100981721</v>
      </c>
      <c r="AP716" s="30">
        <f t="shared" si="446"/>
        <v>23.609121289162623</v>
      </c>
      <c r="AQ716" s="30">
        <f t="shared" si="447"/>
        <v>-27.95880017344075</v>
      </c>
      <c r="AR716" s="31">
        <f t="shared" si="431"/>
        <v>-37.760524518404033</v>
      </c>
      <c r="AS716" s="33">
        <f t="shared" si="432"/>
        <v>-180.00721049717836</v>
      </c>
      <c r="AT716" s="31">
        <f t="shared" si="433"/>
        <v>7.4898727977434076E-2</v>
      </c>
      <c r="AU716" s="31">
        <f t="shared" si="434"/>
        <v>7.5135185521614201</v>
      </c>
      <c r="AV716" s="32">
        <f t="shared" si="435"/>
        <v>-1.2087561574207404E-4</v>
      </c>
      <c r="AW716" s="31">
        <f t="shared" si="436"/>
        <v>-0.30227262613057115</v>
      </c>
      <c r="AX716" s="34">
        <f t="shared" si="437"/>
        <v>7.4777852361692002E-2</v>
      </c>
      <c r="AY716" s="35">
        <f t="shared" si="438"/>
        <v>7.2112459260308492</v>
      </c>
      <c r="AZ716" s="10">
        <f t="shared" si="439"/>
        <v>-37.685746666042341</v>
      </c>
      <c r="BA716" s="10">
        <f t="shared" si="440"/>
        <v>-172.79596457114752</v>
      </c>
      <c r="BB716" s="10">
        <f t="shared" si="441"/>
        <v>7.2040354288524782</v>
      </c>
      <c r="BC716" s="37"/>
      <c r="BD716" s="46">
        <f t="shared" si="442"/>
        <v>-38</v>
      </c>
      <c r="BE716" s="46">
        <f t="shared" si="443"/>
        <v>-173</v>
      </c>
      <c r="BF716" s="46">
        <f t="shared" si="444"/>
        <v>7</v>
      </c>
    </row>
    <row r="717" spans="22:58" x14ac:dyDescent="0.3">
      <c r="V717" s="29">
        <v>8.1300000000001091</v>
      </c>
      <c r="W717" s="36">
        <f t="shared" si="414"/>
        <v>1348962882.5919943</v>
      </c>
      <c r="X717" s="30">
        <f t="shared" si="448"/>
        <v>2.6066753699001226</v>
      </c>
      <c r="Y717" s="31">
        <f t="shared" si="415"/>
        <v>-117.46557996716137</v>
      </c>
      <c r="Z717" s="31">
        <f t="shared" si="416"/>
        <v>-89.99992329147463</v>
      </c>
      <c r="AA717" s="31">
        <f t="shared" si="417"/>
        <v>83.159950973896329</v>
      </c>
      <c r="AB717" s="31">
        <f t="shared" si="418"/>
        <v>-89.996017781514198</v>
      </c>
      <c r="AC717" s="31">
        <f t="shared" si="419"/>
        <v>72.005554799549884</v>
      </c>
      <c r="AD717" s="31">
        <f t="shared" si="420"/>
        <v>89.9856171517946</v>
      </c>
      <c r="AE717" s="31">
        <f t="shared" si="421"/>
        <v>40.306601176184955</v>
      </c>
      <c r="AF717" s="31">
        <f t="shared" si="422"/>
        <v>-90.010323921194242</v>
      </c>
      <c r="AG717" s="31">
        <f t="shared" si="445"/>
        <v>92.110410468749379</v>
      </c>
      <c r="AH717" s="31">
        <f t="shared" si="423"/>
        <v>-196.19813607469285</v>
      </c>
      <c r="AI717" s="31">
        <f t="shared" si="424"/>
        <v>-89.999999991124042</v>
      </c>
      <c r="AJ717" s="31">
        <f t="shared" si="425"/>
        <v>114.95447607801574</v>
      </c>
      <c r="AK717" s="31">
        <f t="shared" si="426"/>
        <v>89.999897576684873</v>
      </c>
      <c r="AL717" s="32">
        <f t="shared" si="427"/>
        <v>-84.584197295557601</v>
      </c>
      <c r="AM717" s="31">
        <f t="shared" si="428"/>
        <v>-89.99662003060466</v>
      </c>
      <c r="AN717" s="31">
        <f t="shared" si="429"/>
        <v>-73.717446823485332</v>
      </c>
      <c r="AO717" s="31">
        <f t="shared" si="430"/>
        <v>-89.996722445043829</v>
      </c>
      <c r="AP717" s="30">
        <f t="shared" si="446"/>
        <v>23.609121289162623</v>
      </c>
      <c r="AQ717" s="30">
        <f t="shared" si="447"/>
        <v>-27.95880017344075</v>
      </c>
      <c r="AR717" s="31">
        <f t="shared" si="431"/>
        <v>-37.760524531578504</v>
      </c>
      <c r="AS717" s="33">
        <f t="shared" si="432"/>
        <v>-180.00704636623806</v>
      </c>
      <c r="AT717" s="31">
        <f t="shared" si="433"/>
        <v>7.8396923071224492E-2</v>
      </c>
      <c r="AU717" s="31">
        <f t="shared" si="434"/>
        <v>7.6864619616893961</v>
      </c>
      <c r="AV717" s="32">
        <f t="shared" si="435"/>
        <v>-1.2657222499591641E-4</v>
      </c>
      <c r="AW717" s="31">
        <f t="shared" si="436"/>
        <v>-0.30931332483582136</v>
      </c>
      <c r="AX717" s="34">
        <f t="shared" si="437"/>
        <v>7.8270350846228576E-2</v>
      </c>
      <c r="AY717" s="35">
        <f t="shared" si="438"/>
        <v>7.3771486368535744</v>
      </c>
      <c r="AZ717" s="10">
        <f t="shared" si="439"/>
        <v>-37.682254180732272</v>
      </c>
      <c r="BA717" s="10">
        <f t="shared" si="440"/>
        <v>-172.62989772938448</v>
      </c>
      <c r="BB717" s="10">
        <f t="shared" si="441"/>
        <v>7.3701022706155186</v>
      </c>
      <c r="BC717" s="48"/>
      <c r="BD717" s="46">
        <f t="shared" si="442"/>
        <v>-38</v>
      </c>
      <c r="BE717" s="46">
        <f t="shared" si="443"/>
        <v>-173</v>
      </c>
      <c r="BF717" s="46">
        <f t="shared" si="444"/>
        <v>7</v>
      </c>
    </row>
    <row r="718" spans="22:58" x14ac:dyDescent="0.3">
      <c r="V718" s="29">
        <v>8.1400000000001107</v>
      </c>
      <c r="W718" s="38">
        <f t="shared" si="414"/>
        <v>1380384264.6032383</v>
      </c>
      <c r="X718" s="30">
        <f t="shared" si="448"/>
        <v>2.6066753699001226</v>
      </c>
      <c r="Y718" s="31">
        <f t="shared" si="415"/>
        <v>-117.66557996716105</v>
      </c>
      <c r="Z718" s="31">
        <f t="shared" si="416"/>
        <v>-89.999925037573846</v>
      </c>
      <c r="AA718" s="31">
        <f t="shared" si="417"/>
        <v>83.359950972952134</v>
      </c>
      <c r="AB718" s="31">
        <f t="shared" si="418"/>
        <v>-89.996108427873409</v>
      </c>
      <c r="AC718" s="31">
        <f t="shared" si="419"/>
        <v>72.205554787232685</v>
      </c>
      <c r="AD718" s="31">
        <f t="shared" si="420"/>
        <v>89.985944545377038</v>
      </c>
      <c r="AE718" s="31">
        <f t="shared" si="421"/>
        <v>40.506601162923886</v>
      </c>
      <c r="AF718" s="31">
        <f t="shared" si="422"/>
        <v>-90.010088920070217</v>
      </c>
      <c r="AG718" s="31">
        <f t="shared" si="445"/>
        <v>92.110410468749379</v>
      </c>
      <c r="AH718" s="31">
        <f t="shared" si="423"/>
        <v>-196.3981360746929</v>
      </c>
      <c r="AI718" s="31">
        <f t="shared" si="424"/>
        <v>-89.999999991326078</v>
      </c>
      <c r="AJ718" s="31">
        <f t="shared" si="425"/>
        <v>115.15447607801516</v>
      </c>
      <c r="AK718" s="31">
        <f t="shared" si="426"/>
        <v>89.999899908124164</v>
      </c>
      <c r="AL718" s="32">
        <f t="shared" si="427"/>
        <v>-84.784197294877416</v>
      </c>
      <c r="AM718" s="31">
        <f t="shared" si="428"/>
        <v>-89.99669696810102</v>
      </c>
      <c r="AN718" s="31">
        <f t="shared" si="429"/>
        <v>-73.917446822805772</v>
      </c>
      <c r="AO718" s="31">
        <f t="shared" si="430"/>
        <v>-89.996797051302934</v>
      </c>
      <c r="AP718" s="30">
        <f t="shared" si="446"/>
        <v>23.609121289162623</v>
      </c>
      <c r="AQ718" s="30">
        <f t="shared" si="447"/>
        <v>-27.95880017344075</v>
      </c>
      <c r="AR718" s="31">
        <f t="shared" si="431"/>
        <v>-37.760524544160013</v>
      </c>
      <c r="AS718" s="33">
        <f t="shared" si="432"/>
        <v>-180.00688597137315</v>
      </c>
      <c r="AT718" s="31">
        <f t="shared" si="433"/>
        <v>8.2056965444523636E-2</v>
      </c>
      <c r="AU718" s="31">
        <f t="shared" si="434"/>
        <v>7.8632879665603266</v>
      </c>
      <c r="AV718" s="32">
        <f t="shared" si="435"/>
        <v>-1.3253729916293507E-4</v>
      </c>
      <c r="AW718" s="31">
        <f t="shared" si="436"/>
        <v>-0.31651801280949271</v>
      </c>
      <c r="AX718" s="34">
        <f t="shared" si="437"/>
        <v>8.1924428145360703E-2</v>
      </c>
      <c r="AY718" s="35">
        <f t="shared" si="438"/>
        <v>7.5467699537508341</v>
      </c>
      <c r="AZ718" s="10">
        <f t="shared" si="439"/>
        <v>-37.67860011601465</v>
      </c>
      <c r="BA718" s="10">
        <f t="shared" si="440"/>
        <v>-172.46011601762231</v>
      </c>
      <c r="BB718" s="10">
        <f t="shared" si="441"/>
        <v>7.5398839823776882</v>
      </c>
      <c r="BC718" s="37"/>
      <c r="BD718" s="46">
        <f t="shared" si="442"/>
        <v>-38</v>
      </c>
      <c r="BE718" s="46">
        <f t="shared" si="443"/>
        <v>-172</v>
      </c>
      <c r="BF718" s="46">
        <f t="shared" si="444"/>
        <v>8</v>
      </c>
    </row>
    <row r="719" spans="22:58" x14ac:dyDescent="0.3">
      <c r="V719" s="29">
        <v>8.1500000000001105</v>
      </c>
      <c r="W719" s="38">
        <f t="shared" si="414"/>
        <v>1412537544.623116</v>
      </c>
      <c r="X719" s="30">
        <f t="shared" si="448"/>
        <v>2.6066753699001226</v>
      </c>
      <c r="Y719" s="31">
        <f t="shared" si="415"/>
        <v>-117.86557996716071</v>
      </c>
      <c r="Z719" s="31">
        <f t="shared" si="416"/>
        <v>-89.999926743926977</v>
      </c>
      <c r="AA719" s="31">
        <f t="shared" si="417"/>
        <v>83.559950972050416</v>
      </c>
      <c r="AB719" s="31">
        <f t="shared" si="418"/>
        <v>-89.996197010869594</v>
      </c>
      <c r="AC719" s="31">
        <f t="shared" si="419"/>
        <v>72.405554775469824</v>
      </c>
      <c r="AD719" s="31">
        <f t="shared" si="420"/>
        <v>89.986264486572594</v>
      </c>
      <c r="AE719" s="31">
        <f t="shared" si="421"/>
        <v>40.706601150259644</v>
      </c>
      <c r="AF719" s="31">
        <f t="shared" si="422"/>
        <v>-90.009859268223977</v>
      </c>
      <c r="AG719" s="31">
        <f t="shared" si="445"/>
        <v>92.110410468749379</v>
      </c>
      <c r="AH719" s="31">
        <f t="shared" si="423"/>
        <v>-196.59813607469289</v>
      </c>
      <c r="AI719" s="31">
        <f t="shared" si="424"/>
        <v>-89.999999991523509</v>
      </c>
      <c r="AJ719" s="31">
        <f t="shared" si="425"/>
        <v>115.35447607801456</v>
      </c>
      <c r="AK719" s="31">
        <f t="shared" si="426"/>
        <v>89.999902186493415</v>
      </c>
      <c r="AL719" s="32">
        <f t="shared" si="427"/>
        <v>-84.984197294227798</v>
      </c>
      <c r="AM719" s="31">
        <f t="shared" si="428"/>
        <v>-89.996772154286148</v>
      </c>
      <c r="AN719" s="31">
        <f t="shared" si="429"/>
        <v>-74.117446822156751</v>
      </c>
      <c r="AO719" s="31">
        <f t="shared" si="430"/>
        <v>-89.996869959316243</v>
      </c>
      <c r="AP719" s="30">
        <f t="shared" si="446"/>
        <v>23.609121289162623</v>
      </c>
      <c r="AQ719" s="30">
        <f t="shared" si="447"/>
        <v>-27.95880017344075</v>
      </c>
      <c r="AR719" s="31">
        <f t="shared" si="431"/>
        <v>-37.760524556175234</v>
      </c>
      <c r="AS719" s="33">
        <f t="shared" si="432"/>
        <v>-180.00672922754023</v>
      </c>
      <c r="AT719" s="31">
        <f t="shared" si="433"/>
        <v>8.5886197170253073E-2</v>
      </c>
      <c r="AU719" s="31">
        <f t="shared" si="434"/>
        <v>8.0440768415803632</v>
      </c>
      <c r="AV719" s="32">
        <f t="shared" si="435"/>
        <v>-1.3878348983199735E-4</v>
      </c>
      <c r="AW719" s="31">
        <f t="shared" si="436"/>
        <v>-0.32389050916062756</v>
      </c>
      <c r="AX719" s="34">
        <f t="shared" si="437"/>
        <v>8.5747413680421075E-2</v>
      </c>
      <c r="AY719" s="35">
        <f t="shared" si="438"/>
        <v>7.7201863324197353</v>
      </c>
      <c r="AZ719" s="10">
        <f t="shared" si="439"/>
        <v>-37.674777142494811</v>
      </c>
      <c r="BA719" s="10">
        <f t="shared" si="440"/>
        <v>-172.2865428951205</v>
      </c>
      <c r="BB719" s="10">
        <f t="shared" si="441"/>
        <v>7.7134571048794953</v>
      </c>
      <c r="BC719" s="37"/>
      <c r="BD719" s="46">
        <f t="shared" si="442"/>
        <v>-38</v>
      </c>
      <c r="BE719" s="46">
        <f t="shared" si="443"/>
        <v>-172</v>
      </c>
      <c r="BF719" s="46">
        <f t="shared" si="444"/>
        <v>8</v>
      </c>
    </row>
    <row r="720" spans="22:58" x14ac:dyDescent="0.3">
      <c r="V720" s="29">
        <v>8.1600000000001103</v>
      </c>
      <c r="W720" s="36">
        <f t="shared" si="414"/>
        <v>1445439770.7462976</v>
      </c>
      <c r="X720" s="30">
        <f t="shared" si="448"/>
        <v>2.6066753699001226</v>
      </c>
      <c r="Y720" s="31">
        <f t="shared" si="415"/>
        <v>-118.0655799671604</v>
      </c>
      <c r="Z720" s="31">
        <f t="shared" si="416"/>
        <v>-89.999928411438788</v>
      </c>
      <c r="AA720" s="31">
        <f t="shared" si="417"/>
        <v>83.759950971189298</v>
      </c>
      <c r="AB720" s="31">
        <f t="shared" si="418"/>
        <v>-89.996283577470635</v>
      </c>
      <c r="AC720" s="31">
        <f t="shared" si="419"/>
        <v>72.605554764236388</v>
      </c>
      <c r="AD720" s="31">
        <f t="shared" si="420"/>
        <v>89.986577145018217</v>
      </c>
      <c r="AE720" s="31">
        <f t="shared" si="421"/>
        <v>40.906601138165399</v>
      </c>
      <c r="AF720" s="31">
        <f t="shared" si="422"/>
        <v>-90.009634843891192</v>
      </c>
      <c r="AG720" s="31">
        <f t="shared" si="445"/>
        <v>92.110410468749379</v>
      </c>
      <c r="AH720" s="31">
        <f t="shared" si="423"/>
        <v>-196.79813607469288</v>
      </c>
      <c r="AI720" s="31">
        <f t="shared" si="424"/>
        <v>-89.999999991716464</v>
      </c>
      <c r="AJ720" s="31">
        <f t="shared" si="425"/>
        <v>115.55447607801398</v>
      </c>
      <c r="AK720" s="31">
        <f t="shared" si="426"/>
        <v>89.999904413000664</v>
      </c>
      <c r="AL720" s="32">
        <f t="shared" si="427"/>
        <v>-85.18419729360744</v>
      </c>
      <c r="AM720" s="31">
        <f t="shared" si="428"/>
        <v>-89.996845629024762</v>
      </c>
      <c r="AN720" s="31">
        <f t="shared" si="429"/>
        <v>-74.317446821536961</v>
      </c>
      <c r="AO720" s="31">
        <f t="shared" si="430"/>
        <v>-89.996941207740562</v>
      </c>
      <c r="AP720" s="30">
        <f t="shared" si="446"/>
        <v>23.609121289162623</v>
      </c>
      <c r="AQ720" s="30">
        <f t="shared" si="447"/>
        <v>-27.95880017344075</v>
      </c>
      <c r="AR720" s="31">
        <f t="shared" si="431"/>
        <v>-37.760524567649689</v>
      </c>
      <c r="AS720" s="33">
        <f t="shared" si="432"/>
        <v>-180.00657605163175</v>
      </c>
      <c r="AT720" s="31">
        <f t="shared" si="433"/>
        <v>8.9892279602332356E-2</v>
      </c>
      <c r="AU720" s="31">
        <f t="shared" si="434"/>
        <v>8.228910035937087</v>
      </c>
      <c r="AV720" s="32">
        <f t="shared" si="435"/>
        <v>-1.4532404477060338E-4</v>
      </c>
      <c r="AW720" s="31">
        <f t="shared" si="436"/>
        <v>-0.33143472190728168</v>
      </c>
      <c r="AX720" s="34">
        <f t="shared" si="437"/>
        <v>8.974695555756175E-2</v>
      </c>
      <c r="AY720" s="35">
        <f t="shared" si="438"/>
        <v>7.8974753140298057</v>
      </c>
      <c r="AZ720" s="10">
        <f t="shared" si="439"/>
        <v>-37.670777612092131</v>
      </c>
      <c r="BA720" s="10">
        <f t="shared" si="440"/>
        <v>-172.10910073760195</v>
      </c>
      <c r="BB720" s="10">
        <f t="shared" si="441"/>
        <v>7.890899262398051</v>
      </c>
      <c r="BC720" s="48"/>
      <c r="BD720" s="46">
        <f t="shared" si="442"/>
        <v>-38</v>
      </c>
      <c r="BE720" s="46">
        <f t="shared" si="443"/>
        <v>-172</v>
      </c>
      <c r="BF720" s="46">
        <f t="shared" si="444"/>
        <v>8</v>
      </c>
    </row>
    <row r="721" spans="22:58" x14ac:dyDescent="0.3">
      <c r="V721" s="29">
        <v>8.1700000000001101</v>
      </c>
      <c r="W721" s="38">
        <f t="shared" si="414"/>
        <v>1479108388.1685858</v>
      </c>
      <c r="X721" s="30">
        <f t="shared" si="448"/>
        <v>2.6066753699001226</v>
      </c>
      <c r="Y721" s="31">
        <f t="shared" si="415"/>
        <v>-118.26557996716011</v>
      </c>
      <c r="Z721" s="31">
        <f t="shared" si="416"/>
        <v>-89.999930040993391</v>
      </c>
      <c r="AA721" s="31">
        <f t="shared" si="417"/>
        <v>83.959950970366904</v>
      </c>
      <c r="AB721" s="31">
        <f t="shared" si="418"/>
        <v>-89.996368173575277</v>
      </c>
      <c r="AC721" s="31">
        <f t="shared" si="419"/>
        <v>72.805554753508531</v>
      </c>
      <c r="AD721" s="31">
        <f t="shared" si="420"/>
        <v>89.986882686489508</v>
      </c>
      <c r="AE721" s="31">
        <f t="shared" si="421"/>
        <v>41.106601126615445</v>
      </c>
      <c r="AF721" s="31">
        <f t="shared" si="422"/>
        <v>-90.00941552807916</v>
      </c>
      <c r="AG721" s="31">
        <f t="shared" si="445"/>
        <v>92.110410468749379</v>
      </c>
      <c r="AH721" s="31">
        <f t="shared" si="423"/>
        <v>-196.99813607469287</v>
      </c>
      <c r="AI721" s="31">
        <f t="shared" si="424"/>
        <v>-89.999999991905014</v>
      </c>
      <c r="AJ721" s="31">
        <f t="shared" si="425"/>
        <v>115.75447607801344</v>
      </c>
      <c r="AK721" s="31">
        <f t="shared" si="426"/>
        <v>89.999906588826406</v>
      </c>
      <c r="AL721" s="32">
        <f t="shared" si="427"/>
        <v>-85.384197293015006</v>
      </c>
      <c r="AM721" s="31">
        <f t="shared" si="428"/>
        <v>-89.996917431274156</v>
      </c>
      <c r="AN721" s="31">
        <f t="shared" si="429"/>
        <v>-74.517446820945054</v>
      </c>
      <c r="AO721" s="31">
        <f t="shared" si="430"/>
        <v>-89.997010834352764</v>
      </c>
      <c r="AP721" s="30">
        <f t="shared" si="446"/>
        <v>23.609121289162623</v>
      </c>
      <c r="AQ721" s="30">
        <f t="shared" si="447"/>
        <v>-27.95880017344075</v>
      </c>
      <c r="AR721" s="31">
        <f t="shared" si="431"/>
        <v>-37.760524578607736</v>
      </c>
      <c r="AS721" s="33">
        <f t="shared" si="432"/>
        <v>-180.00642636243191</v>
      </c>
      <c r="AT721" s="31">
        <f t="shared" si="433"/>
        <v>9.4083205959749561E-2</v>
      </c>
      <c r="AU721" s="31">
        <f t="shared" si="434"/>
        <v>8.4178701545107231</v>
      </c>
      <c r="AV721" s="32">
        <f t="shared" si="435"/>
        <v>-1.5217283600734447E-4</v>
      </c>
      <c r="AW721" s="31">
        <f t="shared" si="436"/>
        <v>-0.33915465004393869</v>
      </c>
      <c r="AX721" s="34">
        <f t="shared" si="437"/>
        <v>9.3931033123742222E-2</v>
      </c>
      <c r="AY721" s="35">
        <f t="shared" si="438"/>
        <v>8.0787155044667838</v>
      </c>
      <c r="AZ721" s="10">
        <f t="shared" si="439"/>
        <v>-37.666593545483991</v>
      </c>
      <c r="BA721" s="10">
        <f t="shared" si="440"/>
        <v>-171.92771085796514</v>
      </c>
      <c r="BB721" s="10">
        <f t="shared" si="441"/>
        <v>8.0722891420348617</v>
      </c>
      <c r="BC721" s="37"/>
      <c r="BD721" s="46">
        <f t="shared" si="442"/>
        <v>-38</v>
      </c>
      <c r="BE721" s="46">
        <f t="shared" si="443"/>
        <v>-172</v>
      </c>
      <c r="BF721" s="46">
        <f t="shared" si="444"/>
        <v>8</v>
      </c>
    </row>
    <row r="722" spans="22:58" x14ac:dyDescent="0.3">
      <c r="V722" s="29">
        <v>8.1800000000001098</v>
      </c>
      <c r="W722" s="38">
        <f t="shared" si="414"/>
        <v>1513561248.4365952</v>
      </c>
      <c r="X722" s="30">
        <f t="shared" si="448"/>
        <v>2.6066753699001226</v>
      </c>
      <c r="Y722" s="31">
        <f t="shared" si="415"/>
        <v>-118.46557996715981</v>
      </c>
      <c r="Z722" s="31">
        <f t="shared" si="416"/>
        <v>-89.999931633454793</v>
      </c>
      <c r="AA722" s="31">
        <f t="shared" si="417"/>
        <v>84.159950969581544</v>
      </c>
      <c r="AB722" s="31">
        <f t="shared" si="418"/>
        <v>-89.996450844037497</v>
      </c>
      <c r="AC722" s="31">
        <f t="shared" si="419"/>
        <v>73.005554743263502</v>
      </c>
      <c r="AD722" s="31">
        <f t="shared" si="420"/>
        <v>89.987181272988536</v>
      </c>
      <c r="AE722" s="31">
        <f t="shared" si="421"/>
        <v>41.306601115585352</v>
      </c>
      <c r="AF722" s="31">
        <f t="shared" si="422"/>
        <v>-90.009201204503754</v>
      </c>
      <c r="AG722" s="31">
        <f t="shared" si="445"/>
        <v>92.110410468749379</v>
      </c>
      <c r="AH722" s="31">
        <f t="shared" si="423"/>
        <v>-197.19813607469288</v>
      </c>
      <c r="AI722" s="31">
        <f t="shared" si="424"/>
        <v>-89.999999992089286</v>
      </c>
      <c r="AJ722" s="31">
        <f t="shared" si="425"/>
        <v>115.95447607801292</v>
      </c>
      <c r="AK722" s="31">
        <f t="shared" si="426"/>
        <v>89.999908715124306</v>
      </c>
      <c r="AL722" s="32">
        <f t="shared" si="427"/>
        <v>-85.584197292449204</v>
      </c>
      <c r="AM722" s="31">
        <f t="shared" si="428"/>
        <v>-89.996987599104827</v>
      </c>
      <c r="AN722" s="31">
        <f t="shared" si="429"/>
        <v>-74.717446820379791</v>
      </c>
      <c r="AO722" s="31">
        <f t="shared" si="430"/>
        <v>-89.997078876069807</v>
      </c>
      <c r="AP722" s="30">
        <f t="shared" si="446"/>
        <v>23.609121289162623</v>
      </c>
      <c r="AQ722" s="30">
        <f t="shared" si="447"/>
        <v>-27.95880017344075</v>
      </c>
      <c r="AR722" s="31">
        <f t="shared" si="431"/>
        <v>-37.760524589072567</v>
      </c>
      <c r="AS722" s="33">
        <f t="shared" si="432"/>
        <v>-180.00628008057356</v>
      </c>
      <c r="AT722" s="31">
        <f t="shared" si="433"/>
        <v>9.846731428266696E-2</v>
      </c>
      <c r="AU722" s="31">
        <f t="shared" si="434"/>
        <v>8.611040935885983</v>
      </c>
      <c r="AV722" s="32">
        <f t="shared" si="435"/>
        <v>-1.5934438925834806E-4</v>
      </c>
      <c r="AW722" s="31">
        <f t="shared" si="436"/>
        <v>-0.34705438565683444</v>
      </c>
      <c r="AX722" s="34">
        <f t="shared" si="437"/>
        <v>9.8307969893408606E-2</v>
      </c>
      <c r="AY722" s="35">
        <f t="shared" si="438"/>
        <v>8.2639865502291485</v>
      </c>
      <c r="AZ722" s="10">
        <f t="shared" si="439"/>
        <v>-37.662216619179155</v>
      </c>
      <c r="BA722" s="10">
        <f t="shared" si="440"/>
        <v>-171.7422935303444</v>
      </c>
      <c r="BB722" s="10">
        <f t="shared" si="441"/>
        <v>8.2577064696556022</v>
      </c>
      <c r="BC722" s="37"/>
      <c r="BD722" s="46">
        <f t="shared" si="442"/>
        <v>-38</v>
      </c>
      <c r="BE722" s="46">
        <f t="shared" si="443"/>
        <v>-172</v>
      </c>
      <c r="BF722" s="46">
        <f t="shared" si="444"/>
        <v>8</v>
      </c>
    </row>
    <row r="723" spans="22:58" x14ac:dyDescent="0.3">
      <c r="V723" s="29">
        <v>8.1900000000001096</v>
      </c>
      <c r="W723" s="36">
        <f t="shared" si="414"/>
        <v>1548816618.9128776</v>
      </c>
      <c r="X723" s="30">
        <f t="shared" si="448"/>
        <v>2.6066753699001226</v>
      </c>
      <c r="Y723" s="31">
        <f t="shared" si="415"/>
        <v>-118.66557996715953</v>
      </c>
      <c r="Z723" s="31">
        <f t="shared" si="416"/>
        <v>-89.999933189667374</v>
      </c>
      <c r="AA723" s="31">
        <f t="shared" si="417"/>
        <v>84.359950968831527</v>
      </c>
      <c r="AB723" s="31">
        <f t="shared" si="418"/>
        <v>-89.996531632690264</v>
      </c>
      <c r="AC723" s="31">
        <f t="shared" si="419"/>
        <v>73.205554733479588</v>
      </c>
      <c r="AD723" s="31">
        <f t="shared" si="420"/>
        <v>89.987473062829721</v>
      </c>
      <c r="AE723" s="31">
        <f t="shared" si="421"/>
        <v>41.506601105051701</v>
      </c>
      <c r="AF723" s="31">
        <f t="shared" si="422"/>
        <v>-90.008991759527916</v>
      </c>
      <c r="AG723" s="31">
        <f t="shared" si="445"/>
        <v>92.110410468749379</v>
      </c>
      <c r="AH723" s="31">
        <f t="shared" si="423"/>
        <v>-197.39813607469287</v>
      </c>
      <c r="AI723" s="31">
        <f t="shared" si="424"/>
        <v>-89.999999992269352</v>
      </c>
      <c r="AJ723" s="31">
        <f t="shared" si="425"/>
        <v>116.15447607801242</v>
      </c>
      <c r="AK723" s="31">
        <f t="shared" si="426"/>
        <v>89.999910793021755</v>
      </c>
      <c r="AL723" s="32">
        <f t="shared" si="427"/>
        <v>-85.784197291908896</v>
      </c>
      <c r="AM723" s="31">
        <f t="shared" si="428"/>
        <v>-89.997056169720665</v>
      </c>
      <c r="AN723" s="31">
        <f t="shared" si="429"/>
        <v>-74.917446819839967</v>
      </c>
      <c r="AO723" s="31">
        <f t="shared" si="430"/>
        <v>-89.997145368968262</v>
      </c>
      <c r="AP723" s="30">
        <f t="shared" si="446"/>
        <v>23.609121289162623</v>
      </c>
      <c r="AQ723" s="30">
        <f t="shared" si="447"/>
        <v>-27.95880017344075</v>
      </c>
      <c r="AR723" s="31">
        <f t="shared" si="431"/>
        <v>-37.760524599066393</v>
      </c>
      <c r="AS723" s="33">
        <f t="shared" si="432"/>
        <v>-180.00613712849616</v>
      </c>
      <c r="AT723" s="31">
        <f t="shared" si="433"/>
        <v>0.10305330075917413</v>
      </c>
      <c r="AU723" s="31">
        <f t="shared" si="434"/>
        <v>8.8085072268312494</v>
      </c>
      <c r="AV723" s="32">
        <f t="shared" si="435"/>
        <v>-1.6685391470645246E-4</v>
      </c>
      <c r="AW723" s="31">
        <f t="shared" si="436"/>
        <v>-0.35513811608828066</v>
      </c>
      <c r="AX723" s="34">
        <f t="shared" si="437"/>
        <v>0.10288644684446767</v>
      </c>
      <c r="AY723" s="35">
        <f t="shared" si="438"/>
        <v>8.4533691107429689</v>
      </c>
      <c r="AZ723" s="10">
        <f t="shared" si="439"/>
        <v>-37.657638152221928</v>
      </c>
      <c r="BA723" s="10">
        <f t="shared" si="440"/>
        <v>-171.55276801775318</v>
      </c>
      <c r="BB723" s="10">
        <f t="shared" si="441"/>
        <v>8.4472319822468194</v>
      </c>
      <c r="BC723" s="48"/>
      <c r="BD723" s="46">
        <f t="shared" si="442"/>
        <v>-38</v>
      </c>
      <c r="BE723" s="46">
        <f t="shared" si="443"/>
        <v>-172</v>
      </c>
      <c r="BF723" s="46">
        <f t="shared" si="444"/>
        <v>8</v>
      </c>
    </row>
    <row r="724" spans="22:58" x14ac:dyDescent="0.3">
      <c r="V724" s="29">
        <v>8.2000000000001094</v>
      </c>
      <c r="W724" s="38">
        <f t="shared" si="414"/>
        <v>1584893192.461513</v>
      </c>
      <c r="X724" s="30">
        <f t="shared" si="448"/>
        <v>2.6066753699001226</v>
      </c>
      <c r="Y724" s="31">
        <f t="shared" si="415"/>
        <v>-118.86557996715923</v>
      </c>
      <c r="Z724" s="31">
        <f t="shared" si="416"/>
        <v>-89.999934710456202</v>
      </c>
      <c r="AA724" s="31">
        <f t="shared" si="417"/>
        <v>84.559950968115217</v>
      </c>
      <c r="AB724" s="31">
        <f t="shared" si="418"/>
        <v>-89.996610582368788</v>
      </c>
      <c r="AC724" s="31">
        <f t="shared" si="419"/>
        <v>73.405554724135982</v>
      </c>
      <c r="AD724" s="31">
        <f t="shared" si="420"/>
        <v>89.98775821072384</v>
      </c>
      <c r="AE724" s="31">
        <f t="shared" si="421"/>
        <v>41.706601094992081</v>
      </c>
      <c r="AF724" s="31">
        <f t="shared" si="422"/>
        <v>-90.008787082101136</v>
      </c>
      <c r="AG724" s="31">
        <f t="shared" si="445"/>
        <v>92.110410468749379</v>
      </c>
      <c r="AH724" s="31">
        <f t="shared" si="423"/>
        <v>-197.59813607469286</v>
      </c>
      <c r="AI724" s="31">
        <f t="shared" si="424"/>
        <v>-89.999999992445325</v>
      </c>
      <c r="AJ724" s="31">
        <f t="shared" si="425"/>
        <v>116.35447607801191</v>
      </c>
      <c r="AK724" s="31">
        <f t="shared" si="426"/>
        <v>89.999912823620491</v>
      </c>
      <c r="AL724" s="32">
        <f t="shared" si="427"/>
        <v>-85.98419729139286</v>
      </c>
      <c r="AM724" s="31">
        <f t="shared" si="428"/>
        <v>-89.997123179478749</v>
      </c>
      <c r="AN724" s="31">
        <f t="shared" si="429"/>
        <v>-75.117446819324428</v>
      </c>
      <c r="AO724" s="31">
        <f t="shared" si="430"/>
        <v>-89.997210348303582</v>
      </c>
      <c r="AP724" s="30">
        <f t="shared" si="446"/>
        <v>23.609121289162623</v>
      </c>
      <c r="AQ724" s="30">
        <f t="shared" si="447"/>
        <v>-27.95880017344075</v>
      </c>
      <c r="AR724" s="31">
        <f t="shared" si="431"/>
        <v>-37.760524608610474</v>
      </c>
      <c r="AS724" s="33">
        <f t="shared" si="432"/>
        <v>-180.0059974304047</v>
      </c>
      <c r="AT724" s="31">
        <f t="shared" si="433"/>
        <v>0.10785023341958835</v>
      </c>
      <c r="AU724" s="31">
        <f t="shared" si="434"/>
        <v>9.010354953000741</v>
      </c>
      <c r="AV724" s="32">
        <f t="shared" si="435"/>
        <v>-1.7471733926915489E-4</v>
      </c>
      <c r="AW724" s="31">
        <f t="shared" si="436"/>
        <v>-0.3634101261511109</v>
      </c>
      <c r="AX724" s="34">
        <f t="shared" si="437"/>
        <v>0.10767551608031919</v>
      </c>
      <c r="AY724" s="35">
        <f t="shared" si="438"/>
        <v>8.6469448268496301</v>
      </c>
      <c r="AZ724" s="10">
        <f t="shared" si="439"/>
        <v>-37.652849092530154</v>
      </c>
      <c r="BA724" s="10">
        <f t="shared" si="440"/>
        <v>-171.35905260355509</v>
      </c>
      <c r="BB724" s="10">
        <f t="shared" si="441"/>
        <v>8.6409473964449148</v>
      </c>
      <c r="BC724" s="37"/>
      <c r="BD724" s="46">
        <f t="shared" si="442"/>
        <v>-38</v>
      </c>
      <c r="BE724" s="46">
        <f t="shared" si="443"/>
        <v>-171</v>
      </c>
      <c r="BF724" s="46">
        <f t="shared" si="444"/>
        <v>9</v>
      </c>
    </row>
    <row r="725" spans="22:58" x14ac:dyDescent="0.3">
      <c r="V725" s="29">
        <v>8.2100000000001092</v>
      </c>
      <c r="W725" s="38">
        <f t="shared" si="414"/>
        <v>1621810097.3593388</v>
      </c>
      <c r="X725" s="30">
        <f t="shared" si="448"/>
        <v>2.6066753699001226</v>
      </c>
      <c r="Y725" s="31">
        <f t="shared" si="415"/>
        <v>-119.06557996715897</v>
      </c>
      <c r="Z725" s="31">
        <f t="shared" si="416"/>
        <v>-89.999936196627672</v>
      </c>
      <c r="AA725" s="31">
        <f t="shared" si="417"/>
        <v>84.759950967431195</v>
      </c>
      <c r="AB725" s="31">
        <f t="shared" si="418"/>
        <v>-89.996687734933246</v>
      </c>
      <c r="AC725" s="31">
        <f t="shared" si="419"/>
        <v>73.605554715212946</v>
      </c>
      <c r="AD725" s="31">
        <f t="shared" si="420"/>
        <v>89.988036867860046</v>
      </c>
      <c r="AE725" s="31">
        <f t="shared" si="421"/>
        <v>41.90660108538529</v>
      </c>
      <c r="AF725" s="31">
        <f t="shared" si="422"/>
        <v>-90.008587063700872</v>
      </c>
      <c r="AG725" s="31">
        <f t="shared" si="445"/>
        <v>92.110410468749379</v>
      </c>
      <c r="AH725" s="31">
        <f t="shared" si="423"/>
        <v>-197.79813607469288</v>
      </c>
      <c r="AI725" s="31">
        <f t="shared" si="424"/>
        <v>-89.99999999261729</v>
      </c>
      <c r="AJ725" s="31">
        <f t="shared" si="425"/>
        <v>116.55447607801148</v>
      </c>
      <c r="AK725" s="31">
        <f t="shared" si="426"/>
        <v>89.999914807997158</v>
      </c>
      <c r="AL725" s="32">
        <f t="shared" si="427"/>
        <v>-86.184197290900087</v>
      </c>
      <c r="AM725" s="31">
        <f t="shared" si="428"/>
        <v>-89.997188663908517</v>
      </c>
      <c r="AN725" s="31">
        <f t="shared" si="429"/>
        <v>-75.31744681883211</v>
      </c>
      <c r="AO725" s="31">
        <f t="shared" si="430"/>
        <v>-89.99727384852865</v>
      </c>
      <c r="AP725" s="30">
        <f t="shared" si="446"/>
        <v>23.609121289162623</v>
      </c>
      <c r="AQ725" s="30">
        <f t="shared" si="447"/>
        <v>-27.95880017344075</v>
      </c>
      <c r="AR725" s="31">
        <f t="shared" si="431"/>
        <v>-37.760524617724947</v>
      </c>
      <c r="AS725" s="33">
        <f t="shared" si="432"/>
        <v>-180.00586091222954</v>
      </c>
      <c r="AT725" s="31">
        <f t="shared" si="433"/>
        <v>0.11286756619359553</v>
      </c>
      <c r="AU725" s="31">
        <f t="shared" si="434"/>
        <v>9.2166710856040979</v>
      </c>
      <c r="AV725" s="32">
        <f t="shared" si="435"/>
        <v>-1.829513403544453E-4</v>
      </c>
      <c r="AW725" s="31">
        <f t="shared" si="436"/>
        <v>-0.37187480039440285</v>
      </c>
      <c r="AX725" s="34">
        <f t="shared" si="437"/>
        <v>0.11268461485324109</v>
      </c>
      <c r="AY725" s="35">
        <f t="shared" si="438"/>
        <v>8.8447962852096946</v>
      </c>
      <c r="AZ725" s="10">
        <f t="shared" si="439"/>
        <v>-37.647840002871703</v>
      </c>
      <c r="BA725" s="10">
        <f t="shared" si="440"/>
        <v>-171.16106462701984</v>
      </c>
      <c r="BB725" s="10">
        <f t="shared" si="441"/>
        <v>8.8389353729801599</v>
      </c>
      <c r="BC725" s="37"/>
      <c r="BD725" s="46">
        <f t="shared" si="442"/>
        <v>-38</v>
      </c>
      <c r="BE725" s="46">
        <f t="shared" si="443"/>
        <v>-171</v>
      </c>
      <c r="BF725" s="46">
        <f t="shared" si="444"/>
        <v>9</v>
      </c>
    </row>
    <row r="726" spans="22:58" x14ac:dyDescent="0.3">
      <c r="V726" s="29">
        <v>8.2200000000001108</v>
      </c>
      <c r="W726" s="36">
        <f t="shared" si="414"/>
        <v>1659586907.4379847</v>
      </c>
      <c r="X726" s="30">
        <f t="shared" si="448"/>
        <v>2.6066753699001226</v>
      </c>
      <c r="Y726" s="31">
        <f t="shared" si="415"/>
        <v>-119.26557996715877</v>
      </c>
      <c r="Z726" s="31">
        <f t="shared" si="416"/>
        <v>-89.999937648969734</v>
      </c>
      <c r="AA726" s="31">
        <f t="shared" si="417"/>
        <v>84.959950966777967</v>
      </c>
      <c r="AB726" s="31">
        <f t="shared" si="418"/>
        <v>-89.996763131290933</v>
      </c>
      <c r="AC726" s="31">
        <f t="shared" si="419"/>
        <v>73.805554706691538</v>
      </c>
      <c r="AD726" s="31">
        <f t="shared" si="420"/>
        <v>89.988309181985983</v>
      </c>
      <c r="AE726" s="31">
        <f t="shared" si="421"/>
        <v>42.10660107621085</v>
      </c>
      <c r="AF726" s="31">
        <f t="shared" si="422"/>
        <v>-90.00839159827467</v>
      </c>
      <c r="AG726" s="31">
        <f t="shared" si="445"/>
        <v>92.110410468749379</v>
      </c>
      <c r="AH726" s="31">
        <f t="shared" si="423"/>
        <v>-197.99813607469289</v>
      </c>
      <c r="AI726" s="31">
        <f t="shared" si="424"/>
        <v>-89.999999992785348</v>
      </c>
      <c r="AJ726" s="31">
        <f t="shared" si="425"/>
        <v>116.75447607801105</v>
      </c>
      <c r="AK726" s="31">
        <f t="shared" si="426"/>
        <v>89.999916747203912</v>
      </c>
      <c r="AL726" s="32">
        <f t="shared" si="427"/>
        <v>-86.384197290429526</v>
      </c>
      <c r="AM726" s="31">
        <f t="shared" si="428"/>
        <v>-89.997252657730684</v>
      </c>
      <c r="AN726" s="31">
        <f t="shared" si="429"/>
        <v>-75.517446818361989</v>
      </c>
      <c r="AO726" s="31">
        <f t="shared" si="430"/>
        <v>-89.99733590331212</v>
      </c>
      <c r="AP726" s="30">
        <f t="shared" si="446"/>
        <v>23.609121289162623</v>
      </c>
      <c r="AQ726" s="30">
        <f t="shared" si="447"/>
        <v>-27.95880017344075</v>
      </c>
      <c r="AR726" s="31">
        <f t="shared" si="431"/>
        <v>-37.760524626429266</v>
      </c>
      <c r="AS726" s="33">
        <f t="shared" si="432"/>
        <v>-180.00572750158679</v>
      </c>
      <c r="AT726" s="31">
        <f t="shared" si="433"/>
        <v>0.1181151533234544</v>
      </c>
      <c r="AU726" s="31">
        <f t="shared" si="434"/>
        <v>9.4275436037756144</v>
      </c>
      <c r="AV726" s="32">
        <f t="shared" si="435"/>
        <v>-1.9157338122226177E-4</v>
      </c>
      <c r="AW726" s="31">
        <f t="shared" si="436"/>
        <v>-0.38053662542163125</v>
      </c>
      <c r="AX726" s="34">
        <f t="shared" si="437"/>
        <v>0.11792357994223214</v>
      </c>
      <c r="AY726" s="35">
        <f t="shared" si="438"/>
        <v>9.0470069783539824</v>
      </c>
      <c r="AZ726" s="10">
        <f t="shared" si="439"/>
        <v>-37.642601046487037</v>
      </c>
      <c r="BA726" s="10">
        <f t="shared" si="440"/>
        <v>-170.95872052323281</v>
      </c>
      <c r="BB726" s="10">
        <f t="shared" si="441"/>
        <v>9.0412794767671869</v>
      </c>
      <c r="BC726" s="48"/>
      <c r="BD726" s="46">
        <f t="shared" si="442"/>
        <v>-38</v>
      </c>
      <c r="BE726" s="46">
        <f t="shared" si="443"/>
        <v>-171</v>
      </c>
      <c r="BF726" s="46">
        <f t="shared" si="444"/>
        <v>9</v>
      </c>
    </row>
    <row r="727" spans="22:58" x14ac:dyDescent="0.3">
      <c r="V727" s="29">
        <v>8.2300000000001106</v>
      </c>
      <c r="W727" s="38">
        <f t="shared" si="414"/>
        <v>1698243652.4621778</v>
      </c>
      <c r="X727" s="30">
        <f t="shared" si="448"/>
        <v>2.6066753699001226</v>
      </c>
      <c r="Y727" s="31">
        <f t="shared" si="415"/>
        <v>-119.46557996715853</v>
      </c>
      <c r="Z727" s="31">
        <f t="shared" si="416"/>
        <v>-89.999939068252445</v>
      </c>
      <c r="AA727" s="31">
        <f t="shared" si="417"/>
        <v>85.159950966154128</v>
      </c>
      <c r="AB727" s="31">
        <f t="shared" si="418"/>
        <v>-89.996836811418007</v>
      </c>
      <c r="AC727" s="31">
        <f t="shared" si="419"/>
        <v>74.005554698553624</v>
      </c>
      <c r="AD727" s="31">
        <f t="shared" si="420"/>
        <v>89.988575297486136</v>
      </c>
      <c r="AE727" s="31">
        <f t="shared" si="421"/>
        <v>42.306601067449336</v>
      </c>
      <c r="AF727" s="31">
        <f t="shared" si="422"/>
        <v>-90.008200582184315</v>
      </c>
      <c r="AG727" s="31">
        <f t="shared" si="445"/>
        <v>92.110410468749379</v>
      </c>
      <c r="AH727" s="31">
        <f t="shared" si="423"/>
        <v>-198.19813607469288</v>
      </c>
      <c r="AI727" s="31">
        <f t="shared" si="424"/>
        <v>-89.999999992949569</v>
      </c>
      <c r="AJ727" s="31">
        <f t="shared" si="425"/>
        <v>116.95447607801064</v>
      </c>
      <c r="AK727" s="31">
        <f t="shared" si="426"/>
        <v>89.999918642268909</v>
      </c>
      <c r="AL727" s="32">
        <f t="shared" si="427"/>
        <v>-86.584197289980111</v>
      </c>
      <c r="AM727" s="31">
        <f t="shared" si="428"/>
        <v>-89.997315194875625</v>
      </c>
      <c r="AN727" s="31">
        <f t="shared" si="429"/>
        <v>-75.717446817912972</v>
      </c>
      <c r="AO727" s="31">
        <f t="shared" si="430"/>
        <v>-89.997396545556285</v>
      </c>
      <c r="AP727" s="30">
        <f t="shared" si="446"/>
        <v>23.609121289162623</v>
      </c>
      <c r="AQ727" s="30">
        <f t="shared" si="447"/>
        <v>-27.95880017344075</v>
      </c>
      <c r="AR727" s="31">
        <f t="shared" si="431"/>
        <v>-37.760524634741763</v>
      </c>
      <c r="AS727" s="33">
        <f t="shared" si="432"/>
        <v>-180.0055971277406</v>
      </c>
      <c r="AT727" s="31">
        <f t="shared" si="433"/>
        <v>0.1236032641244188</v>
      </c>
      <c r="AU727" s="31">
        <f t="shared" si="434"/>
        <v>9.6430614523647851</v>
      </c>
      <c r="AV727" s="32">
        <f t="shared" si="435"/>
        <v>-2.0060174801048489E-4</v>
      </c>
      <c r="AW727" s="31">
        <f t="shared" si="436"/>
        <v>-0.38940019226246569</v>
      </c>
      <c r="AX727" s="34">
        <f t="shared" si="437"/>
        <v>0.12340266237640832</v>
      </c>
      <c r="AY727" s="35">
        <f t="shared" si="438"/>
        <v>9.2536612601023194</v>
      </c>
      <c r="AZ727" s="10">
        <f t="shared" si="439"/>
        <v>-37.637121972365357</v>
      </c>
      <c r="BA727" s="10">
        <f t="shared" si="440"/>
        <v>-170.75193586763828</v>
      </c>
      <c r="BB727" s="10">
        <f t="shared" si="441"/>
        <v>9.2480641323617192</v>
      </c>
      <c r="BC727" s="37"/>
      <c r="BD727" s="46">
        <f t="shared" si="442"/>
        <v>-38</v>
      </c>
      <c r="BE727" s="46">
        <f t="shared" si="443"/>
        <v>-171</v>
      </c>
      <c r="BF727" s="46">
        <f t="shared" si="444"/>
        <v>9</v>
      </c>
    </row>
    <row r="728" spans="22:58" x14ac:dyDescent="0.3">
      <c r="V728" s="29">
        <v>8.2400000000001192</v>
      </c>
      <c r="W728" s="38">
        <f t="shared" si="414"/>
        <v>1737800828.749856</v>
      </c>
      <c r="X728" s="30">
        <f t="shared" si="448"/>
        <v>2.6066753699001226</v>
      </c>
      <c r="Y728" s="31">
        <f t="shared" si="415"/>
        <v>-119.66557996715849</v>
      </c>
      <c r="Z728" s="31">
        <f t="shared" si="416"/>
        <v>-89.999940455228355</v>
      </c>
      <c r="AA728" s="31">
        <f t="shared" si="417"/>
        <v>85.359950965558568</v>
      </c>
      <c r="AB728" s="31">
        <f t="shared" si="418"/>
        <v>-89.996908814380632</v>
      </c>
      <c r="AC728" s="31">
        <f t="shared" si="419"/>
        <v>74.205554690782165</v>
      </c>
      <c r="AD728" s="31">
        <f t="shared" si="420"/>
        <v>89.988835355458448</v>
      </c>
      <c r="AE728" s="31">
        <f t="shared" si="421"/>
        <v>42.506601059082357</v>
      </c>
      <c r="AF728" s="31">
        <f t="shared" si="422"/>
        <v>-90.008013914150538</v>
      </c>
      <c r="AG728" s="31">
        <f t="shared" si="445"/>
        <v>92.110410468749379</v>
      </c>
      <c r="AH728" s="31">
        <f t="shared" si="423"/>
        <v>-198.39813607469307</v>
      </c>
      <c r="AI728" s="31">
        <f t="shared" si="424"/>
        <v>-89.999999993110052</v>
      </c>
      <c r="AJ728" s="31">
        <f t="shared" si="425"/>
        <v>117.15447607801045</v>
      </c>
      <c r="AK728" s="31">
        <f t="shared" si="426"/>
        <v>89.999920494196957</v>
      </c>
      <c r="AL728" s="32">
        <f t="shared" si="427"/>
        <v>-86.784197289551088</v>
      </c>
      <c r="AM728" s="31">
        <f t="shared" si="428"/>
        <v>-89.997376308501373</v>
      </c>
      <c r="AN728" s="31">
        <f t="shared" si="429"/>
        <v>-75.917446817484333</v>
      </c>
      <c r="AO728" s="31">
        <f t="shared" si="430"/>
        <v>-89.997455807414468</v>
      </c>
      <c r="AP728" s="30">
        <f t="shared" si="446"/>
        <v>23.609121289162623</v>
      </c>
      <c r="AQ728" s="30">
        <f t="shared" si="447"/>
        <v>-27.95880017344075</v>
      </c>
      <c r="AR728" s="31">
        <f t="shared" si="431"/>
        <v>-37.760524642680103</v>
      </c>
      <c r="AS728" s="33">
        <f t="shared" si="432"/>
        <v>-180.00546972156502</v>
      </c>
      <c r="AT728" s="31">
        <f t="shared" si="433"/>
        <v>0.1293425980811336</v>
      </c>
      <c r="AU728" s="31">
        <f t="shared" si="434"/>
        <v>9.8633144948582547</v>
      </c>
      <c r="AV728" s="32">
        <f t="shared" si="435"/>
        <v>-2.1005558850272123E-4</v>
      </c>
      <c r="AW728" s="31">
        <f t="shared" si="436"/>
        <v>-0.39847019879944895</v>
      </c>
      <c r="AX728" s="34">
        <f t="shared" si="437"/>
        <v>0.12913254249263087</v>
      </c>
      <c r="AY728" s="35">
        <f t="shared" si="438"/>
        <v>9.4648442960588053</v>
      </c>
      <c r="AZ728" s="10">
        <f t="shared" si="439"/>
        <v>-37.631392100187469</v>
      </c>
      <c r="BA728" s="10">
        <f t="shared" si="440"/>
        <v>-170.54062542550622</v>
      </c>
      <c r="BB728" s="10">
        <f t="shared" si="441"/>
        <v>9.4593745744937792</v>
      </c>
      <c r="BC728" s="37"/>
      <c r="BD728" s="46">
        <f t="shared" si="442"/>
        <v>-38</v>
      </c>
      <c r="BE728" s="46">
        <f t="shared" si="443"/>
        <v>-171</v>
      </c>
      <c r="BF728" s="46">
        <f t="shared" si="444"/>
        <v>9</v>
      </c>
    </row>
    <row r="729" spans="22:58" x14ac:dyDescent="0.3">
      <c r="V729" s="29">
        <v>8.2500000000001208</v>
      </c>
      <c r="W729" s="36">
        <f t="shared" si="414"/>
        <v>1778279410.0394206</v>
      </c>
      <c r="X729" s="30">
        <f t="shared" si="448"/>
        <v>2.6066753699001226</v>
      </c>
      <c r="Y729" s="31">
        <f t="shared" si="415"/>
        <v>-119.86557996715831</v>
      </c>
      <c r="Z729" s="31">
        <f t="shared" si="416"/>
        <v>-89.999941810632833</v>
      </c>
      <c r="AA729" s="31">
        <f t="shared" si="417"/>
        <v>85.559950964989639</v>
      </c>
      <c r="AB729" s="31">
        <f t="shared" si="418"/>
        <v>-89.99697917835573</v>
      </c>
      <c r="AC729" s="31">
        <f t="shared" si="419"/>
        <v>74.405554683360322</v>
      </c>
      <c r="AD729" s="31">
        <f t="shared" si="420"/>
        <v>89.989089493789038</v>
      </c>
      <c r="AE729" s="31">
        <f t="shared" si="421"/>
        <v>42.706601051091766</v>
      </c>
      <c r="AF729" s="31">
        <f t="shared" si="422"/>
        <v>-90.007831495199525</v>
      </c>
      <c r="AG729" s="31">
        <f t="shared" si="445"/>
        <v>92.110410468749379</v>
      </c>
      <c r="AH729" s="31">
        <f t="shared" si="423"/>
        <v>-198.59813607469309</v>
      </c>
      <c r="AI729" s="31">
        <f t="shared" si="424"/>
        <v>-89.999999993266897</v>
      </c>
      <c r="AJ729" s="31">
        <f t="shared" si="425"/>
        <v>117.35447607801008</v>
      </c>
      <c r="AK729" s="31">
        <f t="shared" si="426"/>
        <v>89.999922303969981</v>
      </c>
      <c r="AL729" s="32">
        <f t="shared" si="427"/>
        <v>-86.984197289141264</v>
      </c>
      <c r="AM729" s="31">
        <f t="shared" si="428"/>
        <v>-89.997436031011148</v>
      </c>
      <c r="AN729" s="31">
        <f t="shared" si="429"/>
        <v>-76.117446817074892</v>
      </c>
      <c r="AO729" s="31">
        <f t="shared" si="430"/>
        <v>-89.997513720308064</v>
      </c>
      <c r="AP729" s="30">
        <f t="shared" si="446"/>
        <v>23.609121289162623</v>
      </c>
      <c r="AQ729" s="30">
        <f t="shared" si="447"/>
        <v>-27.95880017344075</v>
      </c>
      <c r="AR729" s="31">
        <f t="shared" si="431"/>
        <v>-37.760524650261253</v>
      </c>
      <c r="AS729" s="33">
        <f t="shared" si="432"/>
        <v>-180.00534521550759</v>
      </c>
      <c r="AT729" s="31">
        <f t="shared" si="433"/>
        <v>0.13534430026615521</v>
      </c>
      <c r="AU729" s="31">
        <f t="shared" si="434"/>
        <v>10.088393461129941</v>
      </c>
      <c r="AV729" s="32">
        <f t="shared" si="435"/>
        <v>-2.1995495271224296E-4</v>
      </c>
      <c r="AW729" s="31">
        <f t="shared" si="436"/>
        <v>-0.40775145225073428</v>
      </c>
      <c r="AX729" s="34">
        <f t="shared" si="437"/>
        <v>0.13512434531344297</v>
      </c>
      <c r="AY729" s="35">
        <f t="shared" si="438"/>
        <v>9.6806420088792073</v>
      </c>
      <c r="AZ729" s="10">
        <f t="shared" si="439"/>
        <v>-37.62540030494781</v>
      </c>
      <c r="BA729" s="10">
        <f t="shared" si="440"/>
        <v>-170.32470320662839</v>
      </c>
      <c r="BB729" s="10">
        <f t="shared" si="441"/>
        <v>9.675296793371615</v>
      </c>
      <c r="BC729" s="48"/>
      <c r="BD729" s="46">
        <f t="shared" si="442"/>
        <v>-38</v>
      </c>
      <c r="BE729" s="46">
        <f t="shared" si="443"/>
        <v>-170</v>
      </c>
      <c r="BF729" s="46">
        <f t="shared" si="444"/>
        <v>10</v>
      </c>
    </row>
    <row r="730" spans="22:58" x14ac:dyDescent="0.3">
      <c r="V730" s="29">
        <v>8.2600000000001206</v>
      </c>
      <c r="W730" s="38">
        <f t="shared" si="414"/>
        <v>1819700858.6104929</v>
      </c>
      <c r="X730" s="30">
        <f t="shared" si="448"/>
        <v>2.6066753699001226</v>
      </c>
      <c r="Y730" s="31">
        <f t="shared" si="415"/>
        <v>-120.06557996715811</v>
      </c>
      <c r="Z730" s="31">
        <f t="shared" si="416"/>
        <v>-89.999943135184537</v>
      </c>
      <c r="AA730" s="31">
        <f t="shared" si="417"/>
        <v>85.759950964446304</v>
      </c>
      <c r="AB730" s="31">
        <f t="shared" si="418"/>
        <v>-89.997047940651228</v>
      </c>
      <c r="AC730" s="31">
        <f t="shared" si="419"/>
        <v>74.605554676272504</v>
      </c>
      <c r="AD730" s="31">
        <f t="shared" si="420"/>
        <v>89.989337847225386</v>
      </c>
      <c r="AE730" s="31">
        <f t="shared" si="421"/>
        <v>42.90660104346081</v>
      </c>
      <c r="AF730" s="31">
        <f t="shared" si="422"/>
        <v>-90.007653228610366</v>
      </c>
      <c r="AG730" s="31">
        <f t="shared" si="445"/>
        <v>92.110410468749379</v>
      </c>
      <c r="AH730" s="31">
        <f t="shared" si="423"/>
        <v>-198.7981360746931</v>
      </c>
      <c r="AI730" s="31">
        <f t="shared" si="424"/>
        <v>-89.999999993420161</v>
      </c>
      <c r="AJ730" s="31">
        <f t="shared" si="425"/>
        <v>117.55447607800973</v>
      </c>
      <c r="AK730" s="31">
        <f t="shared" si="426"/>
        <v>89.999924072547557</v>
      </c>
      <c r="AL730" s="32">
        <f t="shared" si="427"/>
        <v>-87.184197288749843</v>
      </c>
      <c r="AM730" s="31">
        <f t="shared" si="428"/>
        <v>-89.997494394070642</v>
      </c>
      <c r="AN730" s="31">
        <f t="shared" si="429"/>
        <v>-76.317446816683841</v>
      </c>
      <c r="AO730" s="31">
        <f t="shared" si="430"/>
        <v>-89.997570314943246</v>
      </c>
      <c r="AP730" s="30">
        <f t="shared" si="446"/>
        <v>23.609121289162623</v>
      </c>
      <c r="AQ730" s="30">
        <f t="shared" si="447"/>
        <v>-27.95880017344075</v>
      </c>
      <c r="AR730" s="31">
        <f t="shared" si="431"/>
        <v>-37.760524657501158</v>
      </c>
      <c r="AS730" s="33">
        <f t="shared" si="432"/>
        <v>-180.0052235435536</v>
      </c>
      <c r="AT730" s="31">
        <f t="shared" si="433"/>
        <v>0.14161997706401652</v>
      </c>
      <c r="AU730" s="31">
        <f t="shared" si="434"/>
        <v>10.318389889710257</v>
      </c>
      <c r="AV730" s="32">
        <f t="shared" si="435"/>
        <v>-2.3032083539889178E-4</v>
      </c>
      <c r="AW730" s="31">
        <f t="shared" si="436"/>
        <v>-0.41724887171030073</v>
      </c>
      <c r="AX730" s="34">
        <f t="shared" si="437"/>
        <v>0.14138965622861763</v>
      </c>
      <c r="AY730" s="35">
        <f t="shared" si="438"/>
        <v>9.9011410179999562</v>
      </c>
      <c r="AZ730" s="10">
        <f t="shared" si="439"/>
        <v>-37.619135001272539</v>
      </c>
      <c r="BA730" s="10">
        <f t="shared" si="440"/>
        <v>-170.10408252555365</v>
      </c>
      <c r="BB730" s="10">
        <f t="shared" si="441"/>
        <v>9.8959174744463496</v>
      </c>
      <c r="BC730" s="37"/>
      <c r="BD730" s="46">
        <f t="shared" si="442"/>
        <v>-38</v>
      </c>
      <c r="BE730" s="46">
        <f t="shared" si="443"/>
        <v>-170</v>
      </c>
      <c r="BF730" s="46">
        <f t="shared" si="444"/>
        <v>10</v>
      </c>
    </row>
    <row r="731" spans="22:58" x14ac:dyDescent="0.3">
      <c r="V731" s="29">
        <v>8.2700000000001204</v>
      </c>
      <c r="W731" s="38">
        <f t="shared" si="414"/>
        <v>1862087136.6633887</v>
      </c>
      <c r="X731" s="30">
        <f t="shared" si="448"/>
        <v>2.6066753699001226</v>
      </c>
      <c r="Y731" s="31">
        <f t="shared" si="415"/>
        <v>-120.26557996715792</v>
      </c>
      <c r="Z731" s="31">
        <f t="shared" si="416"/>
        <v>-89.999944429585767</v>
      </c>
      <c r="AA731" s="31">
        <f t="shared" si="417"/>
        <v>85.959950963927412</v>
      </c>
      <c r="AB731" s="31">
        <f t="shared" si="418"/>
        <v>-89.9971151377258</v>
      </c>
      <c r="AC731" s="31">
        <f t="shared" si="419"/>
        <v>74.805554669503692</v>
      </c>
      <c r="AD731" s="31">
        <f t="shared" si="420"/>
        <v>89.989580547447716</v>
      </c>
      <c r="AE731" s="31">
        <f t="shared" si="421"/>
        <v>43.106601036173302</v>
      </c>
      <c r="AF731" s="31">
        <f t="shared" si="422"/>
        <v>-90.007479019863851</v>
      </c>
      <c r="AG731" s="31">
        <f t="shared" si="445"/>
        <v>92.110410468749379</v>
      </c>
      <c r="AH731" s="31">
        <f t="shared" si="423"/>
        <v>-198.99813607469309</v>
      </c>
      <c r="AI731" s="31">
        <f t="shared" si="424"/>
        <v>-89.999999993569929</v>
      </c>
      <c r="AJ731" s="31">
        <f t="shared" si="425"/>
        <v>117.75447607800939</v>
      </c>
      <c r="AK731" s="31">
        <f t="shared" si="426"/>
        <v>89.999925800867373</v>
      </c>
      <c r="AL731" s="32">
        <f t="shared" si="427"/>
        <v>-87.384197288376015</v>
      </c>
      <c r="AM731" s="31">
        <f t="shared" si="428"/>
        <v>-89.997551428624718</v>
      </c>
      <c r="AN731" s="31">
        <f t="shared" si="429"/>
        <v>-76.51744681631034</v>
      </c>
      <c r="AO731" s="31">
        <f t="shared" si="430"/>
        <v>-89.997625621327273</v>
      </c>
      <c r="AP731" s="30">
        <f t="shared" si="446"/>
        <v>23.609121289162623</v>
      </c>
      <c r="AQ731" s="30">
        <f t="shared" si="447"/>
        <v>-27.95880017344075</v>
      </c>
      <c r="AR731" s="31">
        <f t="shared" si="431"/>
        <v>-37.760524664415165</v>
      </c>
      <c r="AS731" s="33">
        <f t="shared" si="432"/>
        <v>-180.00510464119111</v>
      </c>
      <c r="AT731" s="31">
        <f t="shared" si="433"/>
        <v>0.14818171218096557</v>
      </c>
      <c r="AU731" s="31">
        <f t="shared" si="434"/>
        <v>10.55339606424752</v>
      </c>
      <c r="AV731" s="32">
        <f t="shared" si="435"/>
        <v>-2.4117522056826411E-4</v>
      </c>
      <c r="AW731" s="31">
        <f t="shared" si="436"/>
        <v>-0.4269674907467923</v>
      </c>
      <c r="AX731" s="34">
        <f t="shared" si="437"/>
        <v>0.1479405369603973</v>
      </c>
      <c r="AY731" s="35">
        <f t="shared" si="438"/>
        <v>10.126428573500728</v>
      </c>
      <c r="AZ731" s="10">
        <f t="shared" si="439"/>
        <v>-37.612584127454767</v>
      </c>
      <c r="BA731" s="10">
        <f t="shared" si="440"/>
        <v>-169.87867606769038</v>
      </c>
      <c r="BB731" s="10">
        <f t="shared" si="441"/>
        <v>10.121323932309622</v>
      </c>
      <c r="BC731" s="37"/>
      <c r="BD731" s="46">
        <f t="shared" si="442"/>
        <v>-38</v>
      </c>
      <c r="BE731" s="46">
        <f t="shared" si="443"/>
        <v>-170</v>
      </c>
      <c r="BF731" s="46">
        <f t="shared" si="444"/>
        <v>10</v>
      </c>
    </row>
    <row r="732" spans="22:58" x14ac:dyDescent="0.3">
      <c r="V732" s="29">
        <v>8.2800000000001202</v>
      </c>
      <c r="W732" s="36">
        <f t="shared" si="414"/>
        <v>1905460717.9637802</v>
      </c>
      <c r="X732" s="30">
        <f t="shared" si="448"/>
        <v>2.6066753699001226</v>
      </c>
      <c r="Y732" s="31">
        <f t="shared" si="415"/>
        <v>-120.46557996715774</v>
      </c>
      <c r="Z732" s="31">
        <f t="shared" si="416"/>
        <v>-89.999945694522836</v>
      </c>
      <c r="AA732" s="31">
        <f t="shared" si="417"/>
        <v>86.159950963431868</v>
      </c>
      <c r="AB732" s="31">
        <f t="shared" si="418"/>
        <v>-89.997180805208217</v>
      </c>
      <c r="AC732" s="31">
        <f t="shared" si="419"/>
        <v>75.005554663039518</v>
      </c>
      <c r="AD732" s="31">
        <f t="shared" si="420"/>
        <v>89.98981772313887</v>
      </c>
      <c r="AE732" s="31">
        <f t="shared" si="421"/>
        <v>43.306601029213766</v>
      </c>
      <c r="AF732" s="31">
        <f t="shared" si="422"/>
        <v>-90.007308776592183</v>
      </c>
      <c r="AG732" s="31">
        <f t="shared" si="445"/>
        <v>92.110410468749379</v>
      </c>
      <c r="AH732" s="31">
        <f t="shared" si="423"/>
        <v>-199.19813607469308</v>
      </c>
      <c r="AI732" s="31">
        <f t="shared" si="424"/>
        <v>-89.999999993716287</v>
      </c>
      <c r="AJ732" s="31">
        <f t="shared" si="425"/>
        <v>117.95447607800907</v>
      </c>
      <c r="AK732" s="31">
        <f t="shared" si="426"/>
        <v>89.999927489845831</v>
      </c>
      <c r="AL732" s="32">
        <f t="shared" si="427"/>
        <v>-87.584197288019041</v>
      </c>
      <c r="AM732" s="31">
        <f t="shared" si="428"/>
        <v>-89.997607164913831</v>
      </c>
      <c r="AN732" s="31">
        <f t="shared" si="429"/>
        <v>-76.717446815953679</v>
      </c>
      <c r="AO732" s="31">
        <f t="shared" si="430"/>
        <v>-89.997679668784286</v>
      </c>
      <c r="AP732" s="30">
        <f t="shared" si="446"/>
        <v>23.609121289162623</v>
      </c>
      <c r="AQ732" s="30">
        <f t="shared" si="447"/>
        <v>-27.95880017344075</v>
      </c>
      <c r="AR732" s="31">
        <f t="shared" si="431"/>
        <v>-37.76052467101804</v>
      </c>
      <c r="AS732" s="33">
        <f t="shared" si="432"/>
        <v>-180.00498844537645</v>
      </c>
      <c r="AT732" s="31">
        <f t="shared" si="433"/>
        <v>0.15504208291732674</v>
      </c>
      <c r="AU732" s="31">
        <f t="shared" si="434"/>
        <v>10.793504943830754</v>
      </c>
      <c r="AV732" s="32">
        <f t="shared" si="435"/>
        <v>-2.5254112807290429E-4</v>
      </c>
      <c r="AW732" s="31">
        <f t="shared" si="436"/>
        <v>-0.43691246006241757</v>
      </c>
      <c r="AX732" s="34">
        <f t="shared" si="437"/>
        <v>0.15478954178925383</v>
      </c>
      <c r="AY732" s="35">
        <f t="shared" si="438"/>
        <v>10.356592483768337</v>
      </c>
      <c r="AZ732" s="10">
        <f t="shared" si="439"/>
        <v>-37.605735129228783</v>
      </c>
      <c r="BA732" s="10">
        <f t="shared" si="440"/>
        <v>-169.64839596160812</v>
      </c>
      <c r="BB732" s="10">
        <f t="shared" si="441"/>
        <v>10.351604038391883</v>
      </c>
      <c r="BC732" s="48"/>
      <c r="BD732" s="46">
        <f t="shared" si="442"/>
        <v>-38</v>
      </c>
      <c r="BE732" s="46">
        <f t="shared" si="443"/>
        <v>-170</v>
      </c>
      <c r="BF732" s="46">
        <f t="shared" si="444"/>
        <v>10</v>
      </c>
    </row>
    <row r="733" spans="22:58" x14ac:dyDescent="0.3">
      <c r="V733" s="29">
        <v>8.2900000000001199</v>
      </c>
      <c r="W733" s="38">
        <f t="shared" si="414"/>
        <v>1949844599.7585905</v>
      </c>
      <c r="X733" s="30">
        <f t="shared" si="448"/>
        <v>2.6066753699001226</v>
      </c>
      <c r="Y733" s="31">
        <f t="shared" si="415"/>
        <v>-120.66557996715756</v>
      </c>
      <c r="Z733" s="31">
        <f t="shared" si="416"/>
        <v>-89.999946930666425</v>
      </c>
      <c r="AA733" s="31">
        <f t="shared" si="417"/>
        <v>86.359950962958649</v>
      </c>
      <c r="AB733" s="31">
        <f t="shared" si="418"/>
        <v>-89.997244977916239</v>
      </c>
      <c r="AC733" s="31">
        <f t="shared" si="419"/>
        <v>75.205554656866283</v>
      </c>
      <c r="AD733" s="31">
        <f t="shared" si="420"/>
        <v>89.990049500052507</v>
      </c>
      <c r="AE733" s="31">
        <f t="shared" si="421"/>
        <v>43.506601022567494</v>
      </c>
      <c r="AF733" s="31">
        <f t="shared" si="422"/>
        <v>-90.007142408530157</v>
      </c>
      <c r="AG733" s="31">
        <f t="shared" si="445"/>
        <v>92.110410468749379</v>
      </c>
      <c r="AH733" s="31">
        <f t="shared" si="423"/>
        <v>-199.39813607469307</v>
      </c>
      <c r="AI733" s="31">
        <f t="shared" si="424"/>
        <v>-89.999999993859333</v>
      </c>
      <c r="AJ733" s="31">
        <f t="shared" si="425"/>
        <v>118.15447607800876</v>
      </c>
      <c r="AK733" s="31">
        <f t="shared" si="426"/>
        <v>89.999929140378455</v>
      </c>
      <c r="AL733" s="32">
        <f t="shared" si="427"/>
        <v>-87.784197287678126</v>
      </c>
      <c r="AM733" s="31">
        <f t="shared" si="428"/>
        <v>-89.997661632490136</v>
      </c>
      <c r="AN733" s="31">
        <f t="shared" si="429"/>
        <v>-76.917446815613062</v>
      </c>
      <c r="AO733" s="31">
        <f t="shared" si="430"/>
        <v>-89.997732485971014</v>
      </c>
      <c r="AP733" s="30">
        <f t="shared" si="446"/>
        <v>23.609121289162623</v>
      </c>
      <c r="AQ733" s="30">
        <f t="shared" si="447"/>
        <v>-27.95880017344075</v>
      </c>
      <c r="AR733" s="31">
        <f t="shared" si="431"/>
        <v>-37.760524677323694</v>
      </c>
      <c r="AS733" s="33">
        <f t="shared" si="432"/>
        <v>-180.00487489450117</v>
      </c>
      <c r="AT733" s="31">
        <f t="shared" si="433"/>
        <v>0.1622141766757384</v>
      </c>
      <c r="AU733" s="31">
        <f t="shared" si="434"/>
        <v>11.038810086830452</v>
      </c>
      <c r="AV733" s="32">
        <f t="shared" si="435"/>
        <v>-2.6444266241403122E-4</v>
      </c>
      <c r="AW733" s="31">
        <f t="shared" si="436"/>
        <v>-0.44708905021323991</v>
      </c>
      <c r="AX733" s="34">
        <f t="shared" si="437"/>
        <v>0.16194973401332435</v>
      </c>
      <c r="AY733" s="35">
        <f t="shared" si="438"/>
        <v>10.591721036617212</v>
      </c>
      <c r="AZ733" s="10">
        <f t="shared" si="439"/>
        <v>-37.598574943310368</v>
      </c>
      <c r="BA733" s="10">
        <f t="shared" si="440"/>
        <v>-169.41315385788397</v>
      </c>
      <c r="BB733" s="10">
        <f t="shared" si="441"/>
        <v>10.58684614211603</v>
      </c>
      <c r="BC733" s="37"/>
      <c r="BD733" s="46">
        <f t="shared" si="442"/>
        <v>-38</v>
      </c>
      <c r="BE733" s="46">
        <f t="shared" si="443"/>
        <v>-169</v>
      </c>
      <c r="BF733" s="46">
        <f t="shared" si="444"/>
        <v>11</v>
      </c>
    </row>
    <row r="734" spans="22:58" x14ac:dyDescent="0.3">
      <c r="V734" s="29">
        <v>8.3000000000001197</v>
      </c>
      <c r="W734" s="38">
        <f t="shared" si="414"/>
        <v>1995262314.9694302</v>
      </c>
      <c r="X734" s="30">
        <f t="shared" si="448"/>
        <v>2.6066753699001226</v>
      </c>
      <c r="Y734" s="31">
        <f t="shared" si="415"/>
        <v>-120.86557996715737</v>
      </c>
      <c r="Z734" s="31">
        <f t="shared" si="416"/>
        <v>-89.999948138671925</v>
      </c>
      <c r="AA734" s="31">
        <f t="shared" si="417"/>
        <v>86.55995096250669</v>
      </c>
      <c r="AB734" s="31">
        <f t="shared" si="418"/>
        <v>-89.9973076898751</v>
      </c>
      <c r="AC734" s="31">
        <f t="shared" si="419"/>
        <v>75.405554650970842</v>
      </c>
      <c r="AD734" s="31">
        <f t="shared" si="420"/>
        <v>89.990276001079792</v>
      </c>
      <c r="AE734" s="31">
        <f t="shared" si="421"/>
        <v>43.706601016220276</v>
      </c>
      <c r="AF734" s="31">
        <f t="shared" si="422"/>
        <v>-90.006979827467234</v>
      </c>
      <c r="AG734" s="31">
        <f t="shared" si="445"/>
        <v>92.110410468749379</v>
      </c>
      <c r="AH734" s="31">
        <f t="shared" si="423"/>
        <v>-199.59813607469306</v>
      </c>
      <c r="AI734" s="31">
        <f t="shared" si="424"/>
        <v>-89.999999993999111</v>
      </c>
      <c r="AJ734" s="31">
        <f t="shared" si="425"/>
        <v>118.35447607800842</v>
      </c>
      <c r="AK734" s="31">
        <f t="shared" si="426"/>
        <v>89.999930753340351</v>
      </c>
      <c r="AL734" s="32">
        <f t="shared" si="427"/>
        <v>-87.984197287352515</v>
      </c>
      <c r="AM734" s="31">
        <f t="shared" si="428"/>
        <v>-89.997714860233032</v>
      </c>
      <c r="AN734" s="31">
        <f t="shared" si="429"/>
        <v>-77.117446815287778</v>
      </c>
      <c r="AO734" s="31">
        <f t="shared" si="430"/>
        <v>-89.997784100891792</v>
      </c>
      <c r="AP734" s="30">
        <f t="shared" si="446"/>
        <v>23.609121289162623</v>
      </c>
      <c r="AQ734" s="30">
        <f t="shared" si="447"/>
        <v>-27.95880017344075</v>
      </c>
      <c r="AR734" s="31">
        <f t="shared" si="431"/>
        <v>-37.760524683345629</v>
      </c>
      <c r="AS734" s="33">
        <f t="shared" si="432"/>
        <v>-180.00476392835901</v>
      </c>
      <c r="AT734" s="31">
        <f t="shared" si="433"/>
        <v>0.16971160767447593</v>
      </c>
      <c r="AU734" s="31">
        <f t="shared" si="434"/>
        <v>11.289405567905893</v>
      </c>
      <c r="AV734" s="32">
        <f t="shared" si="435"/>
        <v>-2.7690506383366126E-4</v>
      </c>
      <c r="AW734" s="31">
        <f t="shared" si="436"/>
        <v>-0.4575026543922493</v>
      </c>
      <c r="AX734" s="34">
        <f t="shared" si="437"/>
        <v>0.16943470261064228</v>
      </c>
      <c r="AY734" s="35">
        <f t="shared" si="438"/>
        <v>10.831902913513645</v>
      </c>
      <c r="AZ734" s="10">
        <f t="shared" si="439"/>
        <v>-37.591089980734985</v>
      </c>
      <c r="BA734" s="10">
        <f t="shared" si="440"/>
        <v>-169.17286101484535</v>
      </c>
      <c r="BB734" s="10">
        <f t="shared" si="441"/>
        <v>10.827138985154647</v>
      </c>
      <c r="BC734" s="37"/>
      <c r="BD734" s="46">
        <f t="shared" si="442"/>
        <v>-38</v>
      </c>
      <c r="BE734" s="46">
        <f t="shared" si="443"/>
        <v>-169</v>
      </c>
      <c r="BF734" s="46">
        <f t="shared" si="444"/>
        <v>11</v>
      </c>
    </row>
    <row r="735" spans="22:58" x14ac:dyDescent="0.3">
      <c r="V735" s="29">
        <v>8.3100000000001195</v>
      </c>
      <c r="W735" s="36">
        <f t="shared" si="414"/>
        <v>2041737944.6700928</v>
      </c>
      <c r="X735" s="30">
        <f t="shared" si="448"/>
        <v>2.6066753699001226</v>
      </c>
      <c r="Y735" s="31">
        <f t="shared" si="415"/>
        <v>-121.06557996715721</v>
      </c>
      <c r="Z735" s="31">
        <f t="shared" si="416"/>
        <v>-89.99994931917989</v>
      </c>
      <c r="AA735" s="31">
        <f t="shared" si="417"/>
        <v>86.759950962075081</v>
      </c>
      <c r="AB735" s="31">
        <f t="shared" si="418"/>
        <v>-89.997368974335515</v>
      </c>
      <c r="AC735" s="31">
        <f t="shared" si="419"/>
        <v>75.605554645340789</v>
      </c>
      <c r="AD735" s="31">
        <f t="shared" si="420"/>
        <v>89.990497346314541</v>
      </c>
      <c r="AE735" s="31">
        <f t="shared" si="421"/>
        <v>43.906601010158781</v>
      </c>
      <c r="AF735" s="31">
        <f t="shared" si="422"/>
        <v>-90.006820947200865</v>
      </c>
      <c r="AG735" s="31">
        <f t="shared" si="445"/>
        <v>92.110410468749379</v>
      </c>
      <c r="AH735" s="31">
        <f t="shared" si="423"/>
        <v>-199.79813607469308</v>
      </c>
      <c r="AI735" s="31">
        <f t="shared" si="424"/>
        <v>-89.999999994135706</v>
      </c>
      <c r="AJ735" s="31">
        <f t="shared" si="425"/>
        <v>118.55447607800812</v>
      </c>
      <c r="AK735" s="31">
        <f t="shared" si="426"/>
        <v>89.99993232958677</v>
      </c>
      <c r="AL735" s="32">
        <f t="shared" si="427"/>
        <v>-88.184197287041584</v>
      </c>
      <c r="AM735" s="31">
        <f t="shared" si="428"/>
        <v>-89.99776687636458</v>
      </c>
      <c r="AN735" s="31">
        <f t="shared" si="429"/>
        <v>-77.31744681497716</v>
      </c>
      <c r="AO735" s="31">
        <f t="shared" si="430"/>
        <v>-89.997834540913516</v>
      </c>
      <c r="AP735" s="30">
        <f t="shared" si="446"/>
        <v>23.609121289162623</v>
      </c>
      <c r="AQ735" s="30">
        <f t="shared" si="447"/>
        <v>-27.95880017344075</v>
      </c>
      <c r="AR735" s="31">
        <f t="shared" si="431"/>
        <v>-37.760524689096506</v>
      </c>
      <c r="AS735" s="33">
        <f t="shared" si="432"/>
        <v>-180.00465548811439</v>
      </c>
      <c r="AT735" s="31">
        <f t="shared" si="433"/>
        <v>0.17754853383101943</v>
      </c>
      <c r="AU735" s="31">
        <f t="shared" si="434"/>
        <v>11.54538588782029</v>
      </c>
      <c r="AV735" s="32">
        <f t="shared" si="435"/>
        <v>-2.8995476180532838E-4</v>
      </c>
      <c r="AW735" s="31">
        <f t="shared" si="436"/>
        <v>-0.46815879127664756</v>
      </c>
      <c r="AX735" s="34">
        <f t="shared" si="437"/>
        <v>0.17725857906921411</v>
      </c>
      <c r="AY735" s="35">
        <f t="shared" si="438"/>
        <v>11.077227096543643</v>
      </c>
      <c r="AZ735" s="10">
        <f t="shared" si="439"/>
        <v>-37.583266110027289</v>
      </c>
      <c r="BA735" s="10">
        <f t="shared" si="440"/>
        <v>-168.92742839157074</v>
      </c>
      <c r="BB735" s="10">
        <f t="shared" si="441"/>
        <v>11.072571608429257</v>
      </c>
      <c r="BC735" s="48"/>
      <c r="BD735" s="46">
        <f t="shared" si="442"/>
        <v>-38</v>
      </c>
      <c r="BE735" s="46">
        <f t="shared" si="443"/>
        <v>-169</v>
      </c>
      <c r="BF735" s="46">
        <f t="shared" si="444"/>
        <v>11</v>
      </c>
    </row>
    <row r="736" spans="22:58" x14ac:dyDescent="0.3">
      <c r="V736" s="29">
        <v>8.3200000000001193</v>
      </c>
      <c r="W736" s="38">
        <f t="shared" si="414"/>
        <v>2089296130.8546157</v>
      </c>
      <c r="X736" s="30">
        <f t="shared" si="448"/>
        <v>2.6066753699001226</v>
      </c>
      <c r="Y736" s="31">
        <f t="shared" si="415"/>
        <v>-121.26557996715704</v>
      </c>
      <c r="Z736" s="31">
        <f t="shared" si="416"/>
        <v>-89.999950472816195</v>
      </c>
      <c r="AA736" s="31">
        <f t="shared" si="417"/>
        <v>86.959950961662926</v>
      </c>
      <c r="AB736" s="31">
        <f t="shared" si="418"/>
        <v>-89.997428863791285</v>
      </c>
      <c r="AC736" s="31">
        <f t="shared" si="419"/>
        <v>75.805554639964129</v>
      </c>
      <c r="AD736" s="31">
        <f t="shared" si="420"/>
        <v>89.99071365311687</v>
      </c>
      <c r="AE736" s="31">
        <f t="shared" si="421"/>
        <v>44.106601004370134</v>
      </c>
      <c r="AF736" s="31">
        <f t="shared" si="422"/>
        <v>-90.00666568349061</v>
      </c>
      <c r="AG736" s="31">
        <f t="shared" si="445"/>
        <v>92.110410468749379</v>
      </c>
      <c r="AH736" s="31">
        <f t="shared" si="423"/>
        <v>-199.99813607469306</v>
      </c>
      <c r="AI736" s="31">
        <f t="shared" si="424"/>
        <v>-89.999999994269203</v>
      </c>
      <c r="AJ736" s="31">
        <f t="shared" si="425"/>
        <v>118.75447607800785</v>
      </c>
      <c r="AK736" s="31">
        <f t="shared" si="426"/>
        <v>89.999933869953438</v>
      </c>
      <c r="AL736" s="32">
        <f t="shared" si="427"/>
        <v>-88.384197286744666</v>
      </c>
      <c r="AM736" s="31">
        <f t="shared" si="428"/>
        <v>-89.99781770846441</v>
      </c>
      <c r="AN736" s="31">
        <f t="shared" si="429"/>
        <v>-77.517446814680497</v>
      </c>
      <c r="AO736" s="31">
        <f t="shared" si="430"/>
        <v>-89.997883832780175</v>
      </c>
      <c r="AP736" s="30">
        <f t="shared" si="446"/>
        <v>23.609121289162623</v>
      </c>
      <c r="AQ736" s="30">
        <f t="shared" si="447"/>
        <v>-27.95880017344075</v>
      </c>
      <c r="AR736" s="31">
        <f t="shared" si="431"/>
        <v>-37.76052469458849</v>
      </c>
      <c r="AS736" s="33">
        <f t="shared" si="432"/>
        <v>-180.0045495162708</v>
      </c>
      <c r="AT736" s="31">
        <f t="shared" si="433"/>
        <v>0.18573967377621234</v>
      </c>
      <c r="AU736" s="31">
        <f t="shared" si="434"/>
        <v>11.806845875697659</v>
      </c>
      <c r="AV736" s="32">
        <f t="shared" si="435"/>
        <v>-3.0361943107019807E-4</v>
      </c>
      <c r="AW736" s="31">
        <f t="shared" si="436"/>
        <v>-0.47906310794077445</v>
      </c>
      <c r="AX736" s="34">
        <f t="shared" si="437"/>
        <v>0.18543605434514215</v>
      </c>
      <c r="AY736" s="35">
        <f t="shared" si="438"/>
        <v>11.327782767756885</v>
      </c>
      <c r="AZ736" s="10">
        <f t="shared" si="439"/>
        <v>-37.575088640243351</v>
      </c>
      <c r="BA736" s="10">
        <f t="shared" si="440"/>
        <v>-168.67676674851393</v>
      </c>
      <c r="BB736" s="10">
        <f t="shared" si="441"/>
        <v>11.323233251486073</v>
      </c>
      <c r="BC736" s="37"/>
      <c r="BD736" s="46">
        <f t="shared" si="442"/>
        <v>-38</v>
      </c>
      <c r="BE736" s="46">
        <f t="shared" si="443"/>
        <v>-169</v>
      </c>
      <c r="BF736" s="46">
        <f t="shared" si="444"/>
        <v>11</v>
      </c>
    </row>
    <row r="737" spans="22:58" x14ac:dyDescent="0.3">
      <c r="V737" s="29">
        <v>8.3300000000001209</v>
      </c>
      <c r="W737" s="38">
        <f t="shared" si="414"/>
        <v>2137962089.5028291</v>
      </c>
      <c r="X737" s="30">
        <f t="shared" si="448"/>
        <v>2.6066753699001226</v>
      </c>
      <c r="Y737" s="31">
        <f t="shared" si="415"/>
        <v>-121.46557996715693</v>
      </c>
      <c r="Z737" s="31">
        <f t="shared" si="416"/>
        <v>-89.999951600192531</v>
      </c>
      <c r="AA737" s="31">
        <f t="shared" si="417"/>
        <v>87.159950961269331</v>
      </c>
      <c r="AB737" s="31">
        <f t="shared" si="418"/>
        <v>-89.997487389996621</v>
      </c>
      <c r="AC737" s="31">
        <f t="shared" si="419"/>
        <v>76.00555463482948</v>
      </c>
      <c r="AD737" s="31">
        <f t="shared" si="420"/>
        <v>89.99092503617554</v>
      </c>
      <c r="AE737" s="31">
        <f t="shared" si="421"/>
        <v>44.306600998842001</v>
      </c>
      <c r="AF737" s="31">
        <f t="shared" si="422"/>
        <v>-90.006513954013613</v>
      </c>
      <c r="AG737" s="31">
        <f t="shared" si="445"/>
        <v>92.110410468749379</v>
      </c>
      <c r="AH737" s="31">
        <f t="shared" si="423"/>
        <v>-200.19813607469308</v>
      </c>
      <c r="AI737" s="31">
        <f t="shared" si="424"/>
        <v>-89.999999994399644</v>
      </c>
      <c r="AJ737" s="31">
        <f t="shared" si="425"/>
        <v>118.95447607800762</v>
      </c>
      <c r="AK737" s="31">
        <f t="shared" si="426"/>
        <v>89.999935375257081</v>
      </c>
      <c r="AL737" s="32">
        <f t="shared" si="427"/>
        <v>-88.584197286461134</v>
      </c>
      <c r="AM737" s="31">
        <f t="shared" si="428"/>
        <v>-89.997867383484405</v>
      </c>
      <c r="AN737" s="31">
        <f t="shared" si="429"/>
        <v>-77.717446814397221</v>
      </c>
      <c r="AO737" s="31">
        <f t="shared" si="430"/>
        <v>-89.997932002626968</v>
      </c>
      <c r="AP737" s="30">
        <f t="shared" si="446"/>
        <v>23.609121289162623</v>
      </c>
      <c r="AQ737" s="30">
        <f t="shared" si="447"/>
        <v>-27.95880017344075</v>
      </c>
      <c r="AR737" s="31">
        <f t="shared" si="431"/>
        <v>-37.760524699833347</v>
      </c>
      <c r="AS737" s="33">
        <f t="shared" si="432"/>
        <v>-180.00444595664058</v>
      </c>
      <c r="AT737" s="31">
        <f t="shared" si="433"/>
        <v>0.19430032395471009</v>
      </c>
      <c r="AU737" s="31">
        <f t="shared" si="434"/>
        <v>12.073880583351682</v>
      </c>
      <c r="AV737" s="32">
        <f t="shared" si="435"/>
        <v>-3.1792805027281134E-4</v>
      </c>
      <c r="AW737" s="31">
        <f t="shared" si="436"/>
        <v>-0.49022138283619021</v>
      </c>
      <c r="AX737" s="34">
        <f t="shared" si="437"/>
        <v>0.19398239590443728</v>
      </c>
      <c r="AY737" s="35">
        <f t="shared" si="438"/>
        <v>11.583659200515493</v>
      </c>
      <c r="AZ737" s="10">
        <f t="shared" si="439"/>
        <v>-37.566542303928912</v>
      </c>
      <c r="BA737" s="10">
        <f t="shared" si="440"/>
        <v>-168.4207867561251</v>
      </c>
      <c r="BB737" s="10">
        <f t="shared" si="441"/>
        <v>11.579213243874904</v>
      </c>
      <c r="BC737" s="37"/>
      <c r="BD737" s="46">
        <f t="shared" si="442"/>
        <v>-38</v>
      </c>
      <c r="BE737" s="46">
        <f t="shared" si="443"/>
        <v>-168</v>
      </c>
      <c r="BF737" s="46">
        <f t="shared" si="444"/>
        <v>12</v>
      </c>
    </row>
    <row r="738" spans="22:58" x14ac:dyDescent="0.3">
      <c r="V738" s="29">
        <v>8.3400000000001207</v>
      </c>
      <c r="W738" s="36">
        <f t="shared" si="414"/>
        <v>2187761623.9501634</v>
      </c>
      <c r="X738" s="30">
        <f t="shared" si="448"/>
        <v>2.6066753699001226</v>
      </c>
      <c r="Y738" s="31">
        <f t="shared" si="415"/>
        <v>-121.66557996715679</v>
      </c>
      <c r="Z738" s="31">
        <f t="shared" si="416"/>
        <v>-89.999952701906651</v>
      </c>
      <c r="AA738" s="31">
        <f t="shared" si="417"/>
        <v>87.359950960893428</v>
      </c>
      <c r="AB738" s="31">
        <f t="shared" si="418"/>
        <v>-89.997544583982872</v>
      </c>
      <c r="AC738" s="31">
        <f t="shared" si="419"/>
        <v>76.205554629925899</v>
      </c>
      <c r="AD738" s="31">
        <f t="shared" si="420"/>
        <v>89.991131607568562</v>
      </c>
      <c r="AE738" s="31">
        <f t="shared" si="421"/>
        <v>44.506600993562657</v>
      </c>
      <c r="AF738" s="31">
        <f t="shared" si="422"/>
        <v>-90.006365678320961</v>
      </c>
      <c r="AG738" s="31">
        <f t="shared" si="445"/>
        <v>92.110410468749379</v>
      </c>
      <c r="AH738" s="31">
        <f t="shared" si="423"/>
        <v>-200.3981360746931</v>
      </c>
      <c r="AI738" s="31">
        <f t="shared" si="424"/>
        <v>-89.99999999452713</v>
      </c>
      <c r="AJ738" s="31">
        <f t="shared" si="425"/>
        <v>119.15447607800738</v>
      </c>
      <c r="AK738" s="31">
        <f t="shared" si="426"/>
        <v>89.999936846295824</v>
      </c>
      <c r="AL738" s="32">
        <f t="shared" si="427"/>
        <v>-88.784197286190334</v>
      </c>
      <c r="AM738" s="31">
        <f t="shared" si="428"/>
        <v>-89.99791592776289</v>
      </c>
      <c r="AN738" s="31">
        <f t="shared" si="429"/>
        <v>-77.917446814126677</v>
      </c>
      <c r="AO738" s="31">
        <f t="shared" si="430"/>
        <v>-89.997979075994195</v>
      </c>
      <c r="AP738" s="30">
        <f t="shared" si="446"/>
        <v>23.609121289162623</v>
      </c>
      <c r="AQ738" s="30">
        <f t="shared" si="447"/>
        <v>-27.95880017344075</v>
      </c>
      <c r="AR738" s="31">
        <f t="shared" si="431"/>
        <v>-37.760524704842148</v>
      </c>
      <c r="AS738" s="33">
        <f t="shared" si="432"/>
        <v>-180.00434475431516</v>
      </c>
      <c r="AT738" s="31">
        <f t="shared" si="433"/>
        <v>0.20324637576198856</v>
      </c>
      <c r="AU738" s="31">
        <f t="shared" si="434"/>
        <v>12.346585171311744</v>
      </c>
      <c r="AV738" s="32">
        <f t="shared" si="435"/>
        <v>-3.3291096339730254E-4</v>
      </c>
      <c r="AW738" s="31">
        <f t="shared" si="436"/>
        <v>-0.50163952884039165</v>
      </c>
      <c r="AX738" s="34">
        <f t="shared" si="437"/>
        <v>0.20291346479859126</v>
      </c>
      <c r="AY738" s="35">
        <f t="shared" si="438"/>
        <v>11.844945642471354</v>
      </c>
      <c r="AZ738" s="10">
        <f t="shared" si="439"/>
        <v>-37.557611240043556</v>
      </c>
      <c r="BA738" s="10">
        <f t="shared" si="440"/>
        <v>-168.15939911184381</v>
      </c>
      <c r="BB738" s="10">
        <f t="shared" si="441"/>
        <v>11.840600888156189</v>
      </c>
      <c r="BC738" s="48"/>
      <c r="BD738" s="46">
        <f t="shared" si="442"/>
        <v>-38</v>
      </c>
      <c r="BE738" s="46">
        <f t="shared" si="443"/>
        <v>-168</v>
      </c>
      <c r="BF738" s="46">
        <f t="shared" si="444"/>
        <v>12</v>
      </c>
    </row>
    <row r="739" spans="22:58" x14ac:dyDescent="0.3">
      <c r="V739" s="29">
        <v>8.3500000000001204</v>
      </c>
      <c r="W739" s="38">
        <f t="shared" si="414"/>
        <v>2238721138.5689645</v>
      </c>
      <c r="X739" s="30">
        <f t="shared" si="448"/>
        <v>2.6066753699001226</v>
      </c>
      <c r="Y739" s="31">
        <f t="shared" si="415"/>
        <v>-121.86557996715665</v>
      </c>
      <c r="Z739" s="31">
        <f t="shared" si="416"/>
        <v>-89.999953778542704</v>
      </c>
      <c r="AA739" s="31">
        <f t="shared" si="417"/>
        <v>87.559950960534451</v>
      </c>
      <c r="AB739" s="31">
        <f t="shared" si="418"/>
        <v>-89.997600476075064</v>
      </c>
      <c r="AC739" s="31">
        <f t="shared" si="419"/>
        <v>76.405554625243028</v>
      </c>
      <c r="AD739" s="31">
        <f t="shared" si="420"/>
        <v>89.991333476822845</v>
      </c>
      <c r="AE739" s="31">
        <f t="shared" si="421"/>
        <v>44.706600988520947</v>
      </c>
      <c r="AF739" s="31">
        <f t="shared" si="422"/>
        <v>-90.006220777794923</v>
      </c>
      <c r="AG739" s="31">
        <f t="shared" si="445"/>
        <v>92.110410468749379</v>
      </c>
      <c r="AH739" s="31">
        <f t="shared" si="423"/>
        <v>-200.59813607469309</v>
      </c>
      <c r="AI739" s="31">
        <f t="shared" si="424"/>
        <v>-89.999999994651702</v>
      </c>
      <c r="AJ739" s="31">
        <f t="shared" si="425"/>
        <v>119.35447607800714</v>
      </c>
      <c r="AK739" s="31">
        <f t="shared" si="426"/>
        <v>89.99993828384963</v>
      </c>
      <c r="AL739" s="32">
        <f t="shared" si="427"/>
        <v>-88.984197285931714</v>
      </c>
      <c r="AM739" s="31">
        <f t="shared" si="428"/>
        <v>-89.997963367038693</v>
      </c>
      <c r="AN739" s="31">
        <f t="shared" si="429"/>
        <v>-78.117446813868284</v>
      </c>
      <c r="AO739" s="31">
        <f t="shared" si="430"/>
        <v>-89.998025077840765</v>
      </c>
      <c r="AP739" s="30">
        <f t="shared" si="446"/>
        <v>23.609121289162623</v>
      </c>
      <c r="AQ739" s="30">
        <f t="shared" si="447"/>
        <v>-27.95880017344075</v>
      </c>
      <c r="AR739" s="31">
        <f t="shared" si="431"/>
        <v>-37.760524709625464</v>
      </c>
      <c r="AS739" s="33">
        <f t="shared" si="432"/>
        <v>-180.0042458556357</v>
      </c>
      <c r="AT739" s="31">
        <f t="shared" si="433"/>
        <v>0.21259433266274566</v>
      </c>
      <c r="AU739" s="31">
        <f t="shared" si="434"/>
        <v>12.625054786171525</v>
      </c>
      <c r="AV739" s="32">
        <f t="shared" si="435"/>
        <v>-3.4859994406223345E-4</v>
      </c>
      <c r="AW739" s="31">
        <f t="shared" si="436"/>
        <v>-0.51332359637574465</v>
      </c>
      <c r="AX739" s="34">
        <f t="shared" si="437"/>
        <v>0.21224573271868344</v>
      </c>
      <c r="AY739" s="35">
        <f t="shared" si="438"/>
        <v>12.11173118979578</v>
      </c>
      <c r="AZ739" s="10">
        <f t="shared" si="439"/>
        <v>-37.548278976906779</v>
      </c>
      <c r="BA739" s="10">
        <f t="shared" si="440"/>
        <v>-167.89251466583991</v>
      </c>
      <c r="BB739" s="10">
        <f t="shared" si="441"/>
        <v>12.107485334160089</v>
      </c>
      <c r="BC739" s="37"/>
      <c r="BD739" s="46">
        <f t="shared" si="442"/>
        <v>-38</v>
      </c>
      <c r="BE739" s="46">
        <f t="shared" si="443"/>
        <v>-168</v>
      </c>
      <c r="BF739" s="46">
        <f t="shared" si="444"/>
        <v>12</v>
      </c>
    </row>
    <row r="740" spans="22:58" x14ac:dyDescent="0.3">
      <c r="V740" s="29">
        <v>8.3600000000001202</v>
      </c>
      <c r="W740" s="38">
        <f t="shared" si="414"/>
        <v>2290867652.7684121</v>
      </c>
      <c r="X740" s="30">
        <f t="shared" si="448"/>
        <v>2.6066753699001226</v>
      </c>
      <c r="Y740" s="31">
        <f t="shared" si="415"/>
        <v>-122.06557996715652</v>
      </c>
      <c r="Z740" s="31">
        <f t="shared" si="416"/>
        <v>-89.999954830671527</v>
      </c>
      <c r="AA740" s="31">
        <f t="shared" si="417"/>
        <v>87.759950960191617</v>
      </c>
      <c r="AB740" s="31">
        <f t="shared" si="418"/>
        <v>-89.99765509590793</v>
      </c>
      <c r="AC740" s="31">
        <f t="shared" si="419"/>
        <v>76.605554620770903</v>
      </c>
      <c r="AD740" s="31">
        <f t="shared" si="420"/>
        <v>89.991530750972089</v>
      </c>
      <c r="AE740" s="31">
        <f t="shared" si="421"/>
        <v>44.906600983706113</v>
      </c>
      <c r="AF740" s="31">
        <f t="shared" si="422"/>
        <v>-90.006079175607368</v>
      </c>
      <c r="AG740" s="31">
        <f t="shared" si="445"/>
        <v>92.110410468749379</v>
      </c>
      <c r="AH740" s="31">
        <f t="shared" si="423"/>
        <v>-200.79813607469308</v>
      </c>
      <c r="AI740" s="31">
        <f t="shared" si="424"/>
        <v>-89.999999994773447</v>
      </c>
      <c r="AJ740" s="31">
        <f t="shared" si="425"/>
        <v>119.55447607800691</v>
      </c>
      <c r="AK740" s="31">
        <f t="shared" si="426"/>
        <v>89.99993968868074</v>
      </c>
      <c r="AL740" s="32">
        <f t="shared" si="427"/>
        <v>-89.184197285684746</v>
      </c>
      <c r="AM740" s="31">
        <f t="shared" si="428"/>
        <v>-89.998009726464744</v>
      </c>
      <c r="AN740" s="31">
        <f t="shared" si="429"/>
        <v>-78.31744681362153</v>
      </c>
      <c r="AO740" s="31">
        <f t="shared" si="430"/>
        <v>-89.99807003255745</v>
      </c>
      <c r="AP740" s="30">
        <f t="shared" si="446"/>
        <v>23.609121289162623</v>
      </c>
      <c r="AQ740" s="30">
        <f t="shared" si="447"/>
        <v>-27.95880017344075</v>
      </c>
      <c r="AR740" s="31">
        <f t="shared" si="431"/>
        <v>-37.760524714193544</v>
      </c>
      <c r="AS740" s="33">
        <f t="shared" si="432"/>
        <v>-180.00414920816482</v>
      </c>
      <c r="AT740" s="31">
        <f t="shared" si="433"/>
        <v>0.22236132722955687</v>
      </c>
      <c r="AU740" s="31">
        <f t="shared" si="434"/>
        <v>12.909384428884506</v>
      </c>
      <c r="AV740" s="32">
        <f t="shared" si="435"/>
        <v>-3.6502826285950818E-4</v>
      </c>
      <c r="AW740" s="31">
        <f t="shared" si="436"/>
        <v>-0.52527977660017022</v>
      </c>
      <c r="AX740" s="34">
        <f t="shared" si="437"/>
        <v>0.22199629896669737</v>
      </c>
      <c r="AY740" s="35">
        <f t="shared" si="438"/>
        <v>12.384104652284336</v>
      </c>
      <c r="AZ740" s="10">
        <f t="shared" si="439"/>
        <v>-37.53852841522685</v>
      </c>
      <c r="BA740" s="10">
        <f t="shared" si="440"/>
        <v>-167.6200445558805</v>
      </c>
      <c r="BB740" s="10">
        <f t="shared" si="441"/>
        <v>12.379955444119503</v>
      </c>
      <c r="BC740" s="37"/>
      <c r="BD740" s="46">
        <f t="shared" si="442"/>
        <v>-38</v>
      </c>
      <c r="BE740" s="46">
        <f t="shared" si="443"/>
        <v>-168</v>
      </c>
      <c r="BF740" s="46">
        <f t="shared" si="444"/>
        <v>12</v>
      </c>
    </row>
    <row r="741" spans="22:58" x14ac:dyDescent="0.3">
      <c r="V741" s="29">
        <v>8.37000000000012</v>
      </c>
      <c r="W741" s="36">
        <f t="shared" si="414"/>
        <v>2344228815.3205757</v>
      </c>
      <c r="X741" s="30">
        <f t="shared" si="448"/>
        <v>2.6066753699001226</v>
      </c>
      <c r="Y741" s="31">
        <f t="shared" si="415"/>
        <v>-122.2655799671564</v>
      </c>
      <c r="Z741" s="31">
        <f t="shared" si="416"/>
        <v>-89.999955858850967</v>
      </c>
      <c r="AA741" s="31">
        <f t="shared" si="417"/>
        <v>87.959950959864216</v>
      </c>
      <c r="AB741" s="31">
        <f t="shared" si="418"/>
        <v>-89.997708472441602</v>
      </c>
      <c r="AC741" s="31">
        <f t="shared" si="419"/>
        <v>76.805554616500075</v>
      </c>
      <c r="AD741" s="31">
        <f t="shared" si="420"/>
        <v>89.991723534613683</v>
      </c>
      <c r="AE741" s="31">
        <f t="shared" si="421"/>
        <v>45.106600979108009</v>
      </c>
      <c r="AF741" s="31">
        <f t="shared" si="422"/>
        <v>-90.0059407966789</v>
      </c>
      <c r="AG741" s="31">
        <f t="shared" si="445"/>
        <v>92.110410468749379</v>
      </c>
      <c r="AH741" s="31">
        <f t="shared" si="423"/>
        <v>-200.99813607469309</v>
      </c>
      <c r="AI741" s="31">
        <f t="shared" si="424"/>
        <v>-89.999999994892406</v>
      </c>
      <c r="AJ741" s="31">
        <f t="shared" si="425"/>
        <v>119.75447607800669</v>
      </c>
      <c r="AK741" s="31">
        <f t="shared" si="426"/>
        <v>89.99994106153396</v>
      </c>
      <c r="AL741" s="32">
        <f t="shared" si="427"/>
        <v>-89.384197285448892</v>
      </c>
      <c r="AM741" s="31">
        <f t="shared" si="428"/>
        <v>-89.99805503062143</v>
      </c>
      <c r="AN741" s="31">
        <f t="shared" si="429"/>
        <v>-78.517446813385916</v>
      </c>
      <c r="AO741" s="31">
        <f t="shared" si="430"/>
        <v>-89.998113963979876</v>
      </c>
      <c r="AP741" s="30">
        <f t="shared" si="446"/>
        <v>23.609121289162623</v>
      </c>
      <c r="AQ741" s="30">
        <f t="shared" si="447"/>
        <v>-27.95880017344075</v>
      </c>
      <c r="AR741" s="31">
        <f t="shared" si="431"/>
        <v>-37.760524718556034</v>
      </c>
      <c r="AS741" s="33">
        <f t="shared" si="432"/>
        <v>-180.00405476065879</v>
      </c>
      <c r="AT741" s="31">
        <f t="shared" si="433"/>
        <v>0.23256513803442277</v>
      </c>
      <c r="AU741" s="31">
        <f t="shared" si="434"/>
        <v>13.199668813635373</v>
      </c>
      <c r="AV741" s="32">
        <f t="shared" si="435"/>
        <v>-3.8223075786211053E-4</v>
      </c>
      <c r="AW741" s="31">
        <f t="shared" si="436"/>
        <v>-0.53751440467122247</v>
      </c>
      <c r="AX741" s="34">
        <f t="shared" si="437"/>
        <v>0.23218290727656066</v>
      </c>
      <c r="AY741" s="35">
        <f t="shared" si="438"/>
        <v>12.662154408964151</v>
      </c>
      <c r="AZ741" s="10">
        <f t="shared" si="439"/>
        <v>-37.528341811279475</v>
      </c>
      <c r="BA741" s="10">
        <f t="shared" si="440"/>
        <v>-167.34190035169465</v>
      </c>
      <c r="BB741" s="10">
        <f t="shared" si="441"/>
        <v>12.658099648305353</v>
      </c>
      <c r="BC741" s="48"/>
      <c r="BD741" s="46">
        <f t="shared" si="442"/>
        <v>-38</v>
      </c>
      <c r="BE741" s="46">
        <f t="shared" si="443"/>
        <v>-167</v>
      </c>
      <c r="BF741" s="46">
        <f t="shared" si="444"/>
        <v>13</v>
      </c>
    </row>
    <row r="742" spans="22:58" x14ac:dyDescent="0.3">
      <c r="V742" s="29">
        <v>8.3800000000001198</v>
      </c>
      <c r="W742" s="38">
        <f t="shared" si="414"/>
        <v>2398832919.0201592</v>
      </c>
      <c r="X742" s="30">
        <f t="shared" si="448"/>
        <v>2.6066753699001226</v>
      </c>
      <c r="Y742" s="31">
        <f t="shared" si="415"/>
        <v>-122.46557996715629</v>
      </c>
      <c r="Z742" s="31">
        <f t="shared" si="416"/>
        <v>-89.999956863626196</v>
      </c>
      <c r="AA742" s="31">
        <f t="shared" si="417"/>
        <v>88.159950959551566</v>
      </c>
      <c r="AB742" s="31">
        <f t="shared" si="418"/>
        <v>-89.997760633977023</v>
      </c>
      <c r="AC742" s="31">
        <f t="shared" si="419"/>
        <v>77.005554612421449</v>
      </c>
      <c r="AD742" s="31">
        <f t="shared" si="420"/>
        <v>89.991911929964004</v>
      </c>
      <c r="AE742" s="31">
        <f t="shared" si="421"/>
        <v>45.306600974716844</v>
      </c>
      <c r="AF742" s="31">
        <f t="shared" si="422"/>
        <v>-90.005805567639214</v>
      </c>
      <c r="AG742" s="31">
        <f t="shared" si="445"/>
        <v>92.110410468749379</v>
      </c>
      <c r="AH742" s="31">
        <f t="shared" si="423"/>
        <v>-201.19813607469308</v>
      </c>
      <c r="AI742" s="31">
        <f t="shared" si="424"/>
        <v>-89.999999995008679</v>
      </c>
      <c r="AJ742" s="31">
        <f t="shared" si="425"/>
        <v>119.95447607800648</v>
      </c>
      <c r="AK742" s="31">
        <f t="shared" si="426"/>
        <v>89.99994240313724</v>
      </c>
      <c r="AL742" s="32">
        <f t="shared" si="427"/>
        <v>-89.584197285223652</v>
      </c>
      <c r="AM742" s="31">
        <f t="shared" si="428"/>
        <v>-89.998099303529614</v>
      </c>
      <c r="AN742" s="31">
        <f t="shared" si="429"/>
        <v>-78.717446813160876</v>
      </c>
      <c r="AO742" s="31">
        <f t="shared" si="430"/>
        <v>-89.998156895401053</v>
      </c>
      <c r="AP742" s="30">
        <f t="shared" si="446"/>
        <v>23.609121289162623</v>
      </c>
      <c r="AQ742" s="30">
        <f t="shared" si="447"/>
        <v>-27.95880017344075</v>
      </c>
      <c r="AR742" s="31">
        <f t="shared" si="431"/>
        <v>-37.76052472272216</v>
      </c>
      <c r="AS742" s="33">
        <f t="shared" si="432"/>
        <v>-180.00396246304027</v>
      </c>
      <c r="AT742" s="31">
        <f t="shared" si="433"/>
        <v>0.24322420631925967</v>
      </c>
      <c r="AU742" s="31">
        <f t="shared" si="434"/>
        <v>13.496002216921447</v>
      </c>
      <c r="AV742" s="32">
        <f t="shared" si="435"/>
        <v>-4.0024390844472363E-4</v>
      </c>
      <c r="AW742" s="31">
        <f t="shared" si="436"/>
        <v>-0.55003396308518737</v>
      </c>
      <c r="AX742" s="34">
        <f t="shared" si="437"/>
        <v>0.24282396241081494</v>
      </c>
      <c r="AY742" s="35">
        <f t="shared" si="438"/>
        <v>12.945968253836259</v>
      </c>
      <c r="AZ742" s="10">
        <f t="shared" si="439"/>
        <v>-37.517700760311342</v>
      </c>
      <c r="BA742" s="10">
        <f t="shared" si="440"/>
        <v>-167.057994209204</v>
      </c>
      <c r="BB742" s="10">
        <f t="shared" si="441"/>
        <v>12.942005790796003</v>
      </c>
      <c r="BC742" s="37"/>
      <c r="BD742" s="46">
        <f t="shared" si="442"/>
        <v>-38</v>
      </c>
      <c r="BE742" s="46">
        <f t="shared" si="443"/>
        <v>-167</v>
      </c>
      <c r="BF742" s="46">
        <f t="shared" si="444"/>
        <v>13</v>
      </c>
    </row>
    <row r="743" spans="22:58" x14ac:dyDescent="0.3">
      <c r="V743" s="29">
        <v>8.3900000000001196</v>
      </c>
      <c r="W743" s="38">
        <f t="shared" si="414"/>
        <v>2454708915.6857147</v>
      </c>
      <c r="X743" s="30">
        <f t="shared" si="448"/>
        <v>2.6066753699001226</v>
      </c>
      <c r="Y743" s="31">
        <f t="shared" si="415"/>
        <v>-122.66557996715618</v>
      </c>
      <c r="Z743" s="31">
        <f t="shared" si="416"/>
        <v>-89.999957845529934</v>
      </c>
      <c r="AA743" s="31">
        <f t="shared" si="417"/>
        <v>88.35995095925297</v>
      </c>
      <c r="AB743" s="31">
        <f t="shared" si="418"/>
        <v>-89.997811608170949</v>
      </c>
      <c r="AC743" s="31">
        <f t="shared" si="419"/>
        <v>77.205554608526398</v>
      </c>
      <c r="AD743" s="31">
        <f t="shared" si="420"/>
        <v>89.992096036912756</v>
      </c>
      <c r="AE743" s="31">
        <f t="shared" si="421"/>
        <v>45.506600970523309</v>
      </c>
      <c r="AF743" s="31">
        <f t="shared" si="422"/>
        <v>-90.005673416788113</v>
      </c>
      <c r="AG743" s="31">
        <f t="shared" si="445"/>
        <v>92.110410468749379</v>
      </c>
      <c r="AH743" s="31">
        <f t="shared" si="423"/>
        <v>-201.39813607469307</v>
      </c>
      <c r="AI743" s="31">
        <f t="shared" si="424"/>
        <v>-89.999999995122295</v>
      </c>
      <c r="AJ743" s="31">
        <f t="shared" si="425"/>
        <v>120.1544760780063</v>
      </c>
      <c r="AK743" s="31">
        <f t="shared" si="426"/>
        <v>89.999943714201905</v>
      </c>
      <c r="AL743" s="32">
        <f t="shared" si="427"/>
        <v>-89.784197285008545</v>
      </c>
      <c r="AM743" s="31">
        <f t="shared" si="428"/>
        <v>-89.998142568663368</v>
      </c>
      <c r="AN743" s="31">
        <f t="shared" si="429"/>
        <v>-78.91744681294594</v>
      </c>
      <c r="AO743" s="31">
        <f t="shared" si="430"/>
        <v>-89.998198849583758</v>
      </c>
      <c r="AP743" s="30">
        <f t="shared" si="446"/>
        <v>23.609121289162623</v>
      </c>
      <c r="AQ743" s="30">
        <f t="shared" si="447"/>
        <v>-27.95880017344075</v>
      </c>
      <c r="AR743" s="31">
        <f t="shared" si="431"/>
        <v>-37.760524726700758</v>
      </c>
      <c r="AS743" s="33">
        <f t="shared" si="432"/>
        <v>-180.00387226637187</v>
      </c>
      <c r="AT743" s="31">
        <f t="shared" si="433"/>
        <v>0.254357652364473</v>
      </c>
      <c r="AU743" s="31">
        <f t="shared" si="434"/>
        <v>13.798478316487731</v>
      </c>
      <c r="AV743" s="32">
        <f t="shared" si="435"/>
        <v>-4.1910591258350889E-4</v>
      </c>
      <c r="AW743" s="31">
        <f t="shared" si="436"/>
        <v>-0.56284508509288167</v>
      </c>
      <c r="AX743" s="34">
        <f t="shared" si="437"/>
        <v>0.25393854645188951</v>
      </c>
      <c r="AY743" s="35">
        <f t="shared" si="438"/>
        <v>13.23563323139485</v>
      </c>
      <c r="AZ743" s="10">
        <f t="shared" si="439"/>
        <v>-37.506586180248867</v>
      </c>
      <c r="BA743" s="10">
        <f t="shared" si="440"/>
        <v>-166.76823903497703</v>
      </c>
      <c r="BB743" s="10">
        <f t="shared" si="441"/>
        <v>13.231760965022971</v>
      </c>
      <c r="BC743" s="37"/>
      <c r="BD743" s="46">
        <f t="shared" si="442"/>
        <v>-38</v>
      </c>
      <c r="BE743" s="46">
        <f t="shared" si="443"/>
        <v>-167</v>
      </c>
      <c r="BF743" s="46">
        <f t="shared" si="444"/>
        <v>13</v>
      </c>
    </row>
    <row r="744" spans="22:58" x14ac:dyDescent="0.3">
      <c r="V744" s="29">
        <v>8.4000000000001194</v>
      </c>
      <c r="W744" s="36">
        <f t="shared" si="414"/>
        <v>2511886431.5102711</v>
      </c>
      <c r="X744" s="30">
        <f t="shared" si="448"/>
        <v>2.6066753699001226</v>
      </c>
      <c r="Y744" s="31">
        <f t="shared" si="415"/>
        <v>-122.86557996715602</v>
      </c>
      <c r="Z744" s="31">
        <f t="shared" si="416"/>
        <v>-89.999958805082827</v>
      </c>
      <c r="AA744" s="31">
        <f t="shared" si="417"/>
        <v>88.559950958967789</v>
      </c>
      <c r="AB744" s="31">
        <f t="shared" si="418"/>
        <v>-89.997861422050576</v>
      </c>
      <c r="AC744" s="31">
        <f t="shared" si="419"/>
        <v>77.405554604806625</v>
      </c>
      <c r="AD744" s="31">
        <f t="shared" si="420"/>
        <v>89.992275953075875</v>
      </c>
      <c r="AE744" s="31">
        <f t="shared" si="421"/>
        <v>45.706600966518508</v>
      </c>
      <c r="AF744" s="31">
        <f t="shared" si="422"/>
        <v>-90.005544274057513</v>
      </c>
      <c r="AG744" s="31">
        <f t="shared" si="445"/>
        <v>92.110410468749379</v>
      </c>
      <c r="AH744" s="31">
        <f t="shared" si="423"/>
        <v>-201.59813607469303</v>
      </c>
      <c r="AI744" s="31">
        <f t="shared" si="424"/>
        <v>-89.999999995233324</v>
      </c>
      <c r="AJ744" s="31">
        <f t="shared" si="425"/>
        <v>120.35447607800606</v>
      </c>
      <c r="AK744" s="31">
        <f t="shared" si="426"/>
        <v>89.999944995423093</v>
      </c>
      <c r="AL744" s="32">
        <f t="shared" si="427"/>
        <v>-89.984197284803088</v>
      </c>
      <c r="AM744" s="31">
        <f t="shared" si="428"/>
        <v>-89.998184848962438</v>
      </c>
      <c r="AN744" s="31">
        <f t="shared" si="429"/>
        <v>-79.117446812740681</v>
      </c>
      <c r="AO744" s="31">
        <f t="shared" si="430"/>
        <v>-89.99823984877267</v>
      </c>
      <c r="AP744" s="30">
        <f t="shared" si="446"/>
        <v>23.609121289162623</v>
      </c>
      <c r="AQ744" s="30">
        <f t="shared" si="447"/>
        <v>-27.95880017344075</v>
      </c>
      <c r="AR744" s="31">
        <f t="shared" si="431"/>
        <v>-37.7605247305003</v>
      </c>
      <c r="AS744" s="33">
        <f t="shared" si="432"/>
        <v>-180.00378412283018</v>
      </c>
      <c r="AT744" s="31">
        <f t="shared" si="433"/>
        <v>0.26598529146754307</v>
      </c>
      <c r="AU744" s="31">
        <f t="shared" si="434"/>
        <v>14.107190019771769</v>
      </c>
      <c r="AV744" s="32">
        <f t="shared" si="435"/>
        <v>-4.3885676778689597E-4</v>
      </c>
      <c r="AW744" s="31">
        <f t="shared" si="436"/>
        <v>-0.57595455819385888</v>
      </c>
      <c r="AX744" s="34">
        <f t="shared" si="437"/>
        <v>0.2655464346997562</v>
      </c>
      <c r="AY744" s="35">
        <f t="shared" si="438"/>
        <v>13.531235461577911</v>
      </c>
      <c r="AZ744" s="10">
        <f t="shared" si="439"/>
        <v>-37.494978295800543</v>
      </c>
      <c r="BA744" s="10">
        <f t="shared" si="440"/>
        <v>-166.47254866125226</v>
      </c>
      <c r="BB744" s="10">
        <f t="shared" si="441"/>
        <v>13.527451338747738</v>
      </c>
      <c r="BC744" s="48"/>
      <c r="BD744" s="46">
        <f t="shared" si="442"/>
        <v>-37</v>
      </c>
      <c r="BE744" s="46">
        <f t="shared" si="443"/>
        <v>-166</v>
      </c>
      <c r="BF744" s="46">
        <f t="shared" si="444"/>
        <v>14</v>
      </c>
    </row>
    <row r="745" spans="22:58" x14ac:dyDescent="0.3">
      <c r="V745" s="29">
        <v>8.4100000000001192</v>
      </c>
      <c r="W745" s="38">
        <f t="shared" ref="W745:W808" si="449">10*10^V745</f>
        <v>2570395782.7695704</v>
      </c>
      <c r="X745" s="30">
        <f t="shared" si="448"/>
        <v>2.6066753699001226</v>
      </c>
      <c r="Y745" s="31">
        <f t="shared" ref="Y745:Y808" si="450">20*LOG(1/SQRT((W745/fp)^2+1))</f>
        <v>-123.06557996715594</v>
      </c>
      <c r="Z745" s="31">
        <f t="shared" ref="Z745:Z808" si="451">-180/PI()*ATAN(W745/fp)</f>
        <v>-89.999959742793621</v>
      </c>
      <c r="AA745" s="31">
        <f t="shared" ref="AA745:AA808" si="452">20*LOG(SQRT((W745/fzRHP)^2+1))</f>
        <v>88.75995095869547</v>
      </c>
      <c r="AB745" s="31">
        <f t="shared" ref="AB745:AB808" si="453">-180/PI()*ATAN(W745/fzRHP)</f>
        <v>-89.997910102027859</v>
      </c>
      <c r="AC745" s="31">
        <f t="shared" ref="AC745:AC808" si="454">20*LOG(SQRT((W745/fzESR)^2+1))</f>
        <v>77.605554601254298</v>
      </c>
      <c r="AD745" s="31">
        <f t="shared" ref="AD745:AD808" si="455">180/PI()*ATAN(W745/fzESR)</f>
        <v>89.992451773847279</v>
      </c>
      <c r="AE745" s="31">
        <f t="shared" ref="AE745:AE808" si="456">X745+Y745+AA745+AC745</f>
        <v>45.906600962693943</v>
      </c>
      <c r="AF745" s="31">
        <f t="shared" ref="AF745:AF808" si="457">Z745+AB745+AD745</f>
        <v>-90.005418070974201</v>
      </c>
      <c r="AG745" s="31">
        <f t="shared" si="445"/>
        <v>92.110410468749379</v>
      </c>
      <c r="AH745" s="31">
        <f t="shared" ref="AH745:AH808" si="458">20*LOG(1/SQRT((W745/fp_comp1)^2+1))</f>
        <v>-201.79813607469305</v>
      </c>
      <c r="AI745" s="31">
        <f t="shared" ref="AI745:AI808" si="459">-180/PI()*ATAN(W745/fp_comp1)</f>
        <v>-89.999999995341824</v>
      </c>
      <c r="AJ745" s="31">
        <f t="shared" ref="AJ745:AJ808" si="460">20*LOG(SQRT((W745/fz_comp)^2+1))</f>
        <v>120.55447607800588</v>
      </c>
      <c r="AK745" s="31">
        <f t="shared" ref="AK745:AK808" si="461">180/PI()*ATAN(W745/fz_comp)</f>
        <v>89.999946247480125</v>
      </c>
      <c r="AL745" s="32">
        <f t="shared" ref="AL745:AL808" si="462">20*LOG(1/SQRT((W745/fp_comp2)^2+1))</f>
        <v>-90.18419728460691</v>
      </c>
      <c r="AM745" s="31">
        <f t="shared" ref="AM745:AM808" si="463">-180/PI()*ATAN(W745/fp_comp2)</f>
        <v>-89.998226166844432</v>
      </c>
      <c r="AN745" s="31">
        <f t="shared" ref="AN745:AN808" si="464">AG745+AH745+AJ745+AL745</f>
        <v>-79.317446812544702</v>
      </c>
      <c r="AO745" s="31">
        <f t="shared" ref="AO745:AO808" si="465">AI745+AK745+AM745</f>
        <v>-89.998279914706131</v>
      </c>
      <c r="AP745" s="30">
        <f t="shared" si="446"/>
        <v>23.609121289162623</v>
      </c>
      <c r="AQ745" s="30">
        <f t="shared" si="447"/>
        <v>-27.95880017344075</v>
      </c>
      <c r="AR745" s="31">
        <f t="shared" ref="AR745:AR808" si="466">AE745+AN745+AP745+AQ745</f>
        <v>-37.760524734128886</v>
      </c>
      <c r="AS745" s="33">
        <f t="shared" ref="AS745:AS808" si="467">AF745+AO745</f>
        <v>-180.00369798568033</v>
      </c>
      <c r="AT745" s="31">
        <f t="shared" ref="AT745:AT808" si="468">20*LOG(SQRT((W745/fz_ff)^2+1))</f>
        <v>0.27812764943604007</v>
      </c>
      <c r="AU745" s="31">
        <f t="shared" ref="AU745:AU808" si="469">180/PI()*ATAN(W745/fz_ff)</f>
        <v>14.422229281531401</v>
      </c>
      <c r="AV745" s="32">
        <f t="shared" ref="AV745:AV808" si="470">20*LOG(1/SQRT((W745/fp_ff)^2+1))</f>
        <v>-4.5953835584881548E-4</v>
      </c>
      <c r="AW745" s="31">
        <f t="shared" ref="AW745:AW808" si="471">-180/PI()*ATAN(W745/fp_ff)</f>
        <v>-0.58936932771077766</v>
      </c>
      <c r="AX745" s="34">
        <f t="shared" ref="AX745:AX808" si="472">AT745+AV745</f>
        <v>0.27766811108019124</v>
      </c>
      <c r="AY745" s="35">
        <f t="shared" ref="AY745:AY808" si="473">AU745+AW745</f>
        <v>13.832859953820623</v>
      </c>
      <c r="AZ745" s="10">
        <f t="shared" ref="AZ745:AZ808" si="474">AR745+AX745</f>
        <v>-37.482856623048697</v>
      </c>
      <c r="BA745" s="10">
        <f t="shared" ref="BA745:BA808" si="475">AS745+AY745</f>
        <v>-166.17083803185972</v>
      </c>
      <c r="BB745" s="10">
        <f t="shared" ref="BB745:BB808" si="476">BA745+180</f>
        <v>13.829161968140284</v>
      </c>
      <c r="BC745" s="37"/>
      <c r="BD745" s="46">
        <f t="shared" ref="BD745:BD808" si="477">ROUND(AZ745,0)</f>
        <v>-37</v>
      </c>
      <c r="BE745" s="46">
        <f t="shared" ref="BE745:BE808" si="478">ROUND(BA745,0)</f>
        <v>-166</v>
      </c>
      <c r="BF745" s="46">
        <f t="shared" ref="BF745:BF808" si="479">ROUND(BB745,0)</f>
        <v>14</v>
      </c>
    </row>
    <row r="746" spans="22:58" x14ac:dyDescent="0.3">
      <c r="V746" s="29">
        <v>8.4200000000001207</v>
      </c>
      <c r="W746" s="38">
        <f t="shared" si="449"/>
        <v>2630267991.8961139</v>
      </c>
      <c r="X746" s="30">
        <f t="shared" si="448"/>
        <v>2.6066753699001226</v>
      </c>
      <c r="Y746" s="31">
        <f t="shared" si="450"/>
        <v>-123.26557996715586</v>
      </c>
      <c r="Z746" s="31">
        <f t="shared" si="451"/>
        <v>-89.999960659159527</v>
      </c>
      <c r="AA746" s="31">
        <f t="shared" si="452"/>
        <v>88.959950958435442</v>
      </c>
      <c r="AB746" s="31">
        <f t="shared" si="453"/>
        <v>-89.997957673913589</v>
      </c>
      <c r="AC746" s="31">
        <f t="shared" si="454"/>
        <v>77.805554597861885</v>
      </c>
      <c r="AD746" s="31">
        <f t="shared" si="455"/>
        <v>89.992623592449462</v>
      </c>
      <c r="AE746" s="31">
        <f t="shared" si="456"/>
        <v>46.106600959041586</v>
      </c>
      <c r="AF746" s="31">
        <f t="shared" si="457"/>
        <v>-90.005294740623668</v>
      </c>
      <c r="AG746" s="31">
        <f t="shared" si="445"/>
        <v>92.110410468749379</v>
      </c>
      <c r="AH746" s="31">
        <f t="shared" si="458"/>
        <v>-201.99813607469309</v>
      </c>
      <c r="AI746" s="31">
        <f t="shared" si="459"/>
        <v>-89.999999995447865</v>
      </c>
      <c r="AJ746" s="31">
        <f t="shared" si="460"/>
        <v>120.75447607800575</v>
      </c>
      <c r="AK746" s="31">
        <f t="shared" si="461"/>
        <v>89.999947471036847</v>
      </c>
      <c r="AL746" s="32">
        <f t="shared" si="462"/>
        <v>-90.384197284419585</v>
      </c>
      <c r="AM746" s="31">
        <f t="shared" si="463"/>
        <v>-89.998266544216577</v>
      </c>
      <c r="AN746" s="31">
        <f t="shared" si="464"/>
        <v>-79.517446812357548</v>
      </c>
      <c r="AO746" s="31">
        <f t="shared" si="465"/>
        <v>-89.998319068627595</v>
      </c>
      <c r="AP746" s="30">
        <f t="shared" si="446"/>
        <v>23.609121289162623</v>
      </c>
      <c r="AQ746" s="30">
        <f t="shared" si="447"/>
        <v>-27.95880017344075</v>
      </c>
      <c r="AR746" s="31">
        <f t="shared" si="466"/>
        <v>-37.760524737594089</v>
      </c>
      <c r="AS746" s="33">
        <f t="shared" si="467"/>
        <v>-180.00361380925125</v>
      </c>
      <c r="AT746" s="31">
        <f t="shared" si="468"/>
        <v>0.29080597749166226</v>
      </c>
      <c r="AU746" s="31">
        <f t="shared" si="469"/>
        <v>14.743686910348488</v>
      </c>
      <c r="AV746" s="32">
        <f t="shared" si="470"/>
        <v>-4.8119453156956674E-4</v>
      </c>
      <c r="AW746" s="31">
        <f t="shared" si="471"/>
        <v>-0.60309650044568386</v>
      </c>
      <c r="AX746" s="34">
        <f t="shared" si="472"/>
        <v>0.29032478296009268</v>
      </c>
      <c r="AY746" s="35">
        <f t="shared" si="473"/>
        <v>14.140590409902805</v>
      </c>
      <c r="AZ746" s="10">
        <f t="shared" si="474"/>
        <v>-37.470199954633998</v>
      </c>
      <c r="BA746" s="10">
        <f t="shared" si="475"/>
        <v>-165.86302339934844</v>
      </c>
      <c r="BB746" s="10">
        <f t="shared" si="476"/>
        <v>14.136976600651565</v>
      </c>
      <c r="BC746" s="37"/>
      <c r="BD746" s="46">
        <f t="shared" si="477"/>
        <v>-37</v>
      </c>
      <c r="BE746" s="46">
        <f t="shared" si="478"/>
        <v>-166</v>
      </c>
      <c r="BF746" s="46">
        <f t="shared" si="479"/>
        <v>14</v>
      </c>
    </row>
    <row r="747" spans="22:58" x14ac:dyDescent="0.3">
      <c r="V747" s="29">
        <v>8.4300000000001205</v>
      </c>
      <c r="W747" s="36">
        <f t="shared" si="449"/>
        <v>2691534803.9276648</v>
      </c>
      <c r="X747" s="30">
        <f t="shared" si="448"/>
        <v>2.6066753699001226</v>
      </c>
      <c r="Y747" s="31">
        <f t="shared" si="450"/>
        <v>-123.46557996715578</v>
      </c>
      <c r="Z747" s="31">
        <f t="shared" si="451"/>
        <v>-89.999961554666385</v>
      </c>
      <c r="AA747" s="31">
        <f t="shared" si="452"/>
        <v>89.159950958187082</v>
      </c>
      <c r="AB747" s="31">
        <f t="shared" si="453"/>
        <v>-89.998004162930997</v>
      </c>
      <c r="AC747" s="31">
        <f t="shared" si="454"/>
        <v>78.005554594622126</v>
      </c>
      <c r="AD747" s="31">
        <f t="shared" si="455"/>
        <v>89.992791499982886</v>
      </c>
      <c r="AE747" s="31">
        <f t="shared" si="456"/>
        <v>46.306600955553549</v>
      </c>
      <c r="AF747" s="31">
        <f t="shared" si="457"/>
        <v>-90.005174217614481</v>
      </c>
      <c r="AG747" s="31">
        <f t="shared" si="445"/>
        <v>92.110410468749379</v>
      </c>
      <c r="AH747" s="31">
        <f t="shared" si="458"/>
        <v>-202.19813607469308</v>
      </c>
      <c r="AI747" s="31">
        <f t="shared" si="459"/>
        <v>-89.999999995551491</v>
      </c>
      <c r="AJ747" s="31">
        <f t="shared" si="460"/>
        <v>120.95447607800558</v>
      </c>
      <c r="AK747" s="31">
        <f t="shared" si="461"/>
        <v>89.999948666742029</v>
      </c>
      <c r="AL747" s="32">
        <f t="shared" si="462"/>
        <v>-90.584197284240688</v>
      </c>
      <c r="AM747" s="31">
        <f t="shared" si="463"/>
        <v>-89.998306002487524</v>
      </c>
      <c r="AN747" s="31">
        <f t="shared" si="464"/>
        <v>-79.717446812178807</v>
      </c>
      <c r="AO747" s="31">
        <f t="shared" si="465"/>
        <v>-89.998357331296987</v>
      </c>
      <c r="AP747" s="30">
        <f t="shared" si="446"/>
        <v>23.609121289162623</v>
      </c>
      <c r="AQ747" s="30">
        <f t="shared" si="447"/>
        <v>-27.95880017344075</v>
      </c>
      <c r="AR747" s="31">
        <f t="shared" si="466"/>
        <v>-37.760524740903385</v>
      </c>
      <c r="AS747" s="33">
        <f t="shared" si="467"/>
        <v>-180.00353154891147</v>
      </c>
      <c r="AT747" s="31">
        <f t="shared" si="468"/>
        <v>0.30404226647398214</v>
      </c>
      <c r="AU747" s="31">
        <f t="shared" si="469"/>
        <v>15.071652363728681</v>
      </c>
      <c r="AV747" s="32">
        <f t="shared" si="470"/>
        <v>-5.0387121566285512E-4</v>
      </c>
      <c r="AW747" s="31">
        <f t="shared" si="471"/>
        <v>-0.61714334842004792</v>
      </c>
      <c r="AX747" s="34">
        <f t="shared" si="472"/>
        <v>0.30353839525831927</v>
      </c>
      <c r="AY747" s="35">
        <f t="shared" si="473"/>
        <v>14.454509015308634</v>
      </c>
      <c r="AZ747" s="10">
        <f t="shared" si="474"/>
        <v>-37.456986345645063</v>
      </c>
      <c r="BA747" s="10">
        <f t="shared" si="475"/>
        <v>-165.54902253360282</v>
      </c>
      <c r="BB747" s="10">
        <f t="shared" si="476"/>
        <v>14.450977466397177</v>
      </c>
      <c r="BC747" s="48"/>
      <c r="BD747" s="46">
        <f t="shared" si="477"/>
        <v>-37</v>
      </c>
      <c r="BE747" s="46">
        <f t="shared" si="478"/>
        <v>-166</v>
      </c>
      <c r="BF747" s="46">
        <f t="shared" si="479"/>
        <v>14</v>
      </c>
    </row>
    <row r="748" spans="22:58" x14ac:dyDescent="0.3">
      <c r="V748" s="29">
        <v>8.4400000000001203</v>
      </c>
      <c r="W748" s="38">
        <f t="shared" si="449"/>
        <v>2754228703.3389325</v>
      </c>
      <c r="X748" s="30">
        <f t="shared" si="448"/>
        <v>2.6066753699001226</v>
      </c>
      <c r="Y748" s="31">
        <f t="shared" si="450"/>
        <v>-123.66557996715569</v>
      </c>
      <c r="Z748" s="31">
        <f t="shared" si="451"/>
        <v>-89.999962429789008</v>
      </c>
      <c r="AA748" s="31">
        <f t="shared" si="452"/>
        <v>89.35995095794992</v>
      </c>
      <c r="AB748" s="31">
        <f t="shared" si="453"/>
        <v>-89.998049593729164</v>
      </c>
      <c r="AC748" s="31">
        <f t="shared" si="454"/>
        <v>78.20555459152817</v>
      </c>
      <c r="AD748" s="31">
        <f t="shared" si="455"/>
        <v>89.992955585474334</v>
      </c>
      <c r="AE748" s="31">
        <f t="shared" si="456"/>
        <v>46.506600952222513</v>
      </c>
      <c r="AF748" s="31">
        <f t="shared" si="457"/>
        <v>-90.005056438043852</v>
      </c>
      <c r="AG748" s="31">
        <f t="shared" si="445"/>
        <v>92.110410468749379</v>
      </c>
      <c r="AH748" s="31">
        <f t="shared" si="458"/>
        <v>-202.39813607469307</v>
      </c>
      <c r="AI748" s="31">
        <f t="shared" si="459"/>
        <v>-89.999999995652743</v>
      </c>
      <c r="AJ748" s="31">
        <f t="shared" si="460"/>
        <v>121.15447607800542</v>
      </c>
      <c r="AK748" s="31">
        <f t="shared" si="461"/>
        <v>89.999949835229643</v>
      </c>
      <c r="AL748" s="32">
        <f t="shared" si="462"/>
        <v>-90.784197284069819</v>
      </c>
      <c r="AM748" s="31">
        <f t="shared" si="463"/>
        <v>-89.998344562578595</v>
      </c>
      <c r="AN748" s="31">
        <f t="shared" si="464"/>
        <v>-79.917446812008095</v>
      </c>
      <c r="AO748" s="31">
        <f t="shared" si="465"/>
        <v>-89.998394723001695</v>
      </c>
      <c r="AP748" s="30">
        <f t="shared" si="446"/>
        <v>23.609121289162623</v>
      </c>
      <c r="AQ748" s="30">
        <f t="shared" si="447"/>
        <v>-27.95880017344075</v>
      </c>
      <c r="AR748" s="31">
        <f t="shared" si="466"/>
        <v>-37.760524744063709</v>
      </c>
      <c r="AS748" s="33">
        <f t="shared" si="467"/>
        <v>-180.00345116104555</v>
      </c>
      <c r="AT748" s="31">
        <f t="shared" si="468"/>
        <v>0.31785926022427191</v>
      </c>
      <c r="AU748" s="31">
        <f t="shared" si="469"/>
        <v>15.406213531547428</v>
      </c>
      <c r="AV748" s="32">
        <f t="shared" si="470"/>
        <v>-5.2761649204541078E-4</v>
      </c>
      <c r="AW748" s="31">
        <f t="shared" si="471"/>
        <v>-0.63151731270040523</v>
      </c>
      <c r="AX748" s="34">
        <f t="shared" si="472"/>
        <v>0.3173316437322265</v>
      </c>
      <c r="AY748" s="35">
        <f t="shared" si="473"/>
        <v>14.774696218847023</v>
      </c>
      <c r="AZ748" s="10">
        <f t="shared" si="474"/>
        <v>-37.443193100331484</v>
      </c>
      <c r="BA748" s="10">
        <f t="shared" si="475"/>
        <v>-165.22875494219852</v>
      </c>
      <c r="BB748" s="10">
        <f t="shared" si="476"/>
        <v>14.77124505780148</v>
      </c>
      <c r="BC748" s="37"/>
      <c r="BD748" s="46">
        <f t="shared" si="477"/>
        <v>-37</v>
      </c>
      <c r="BE748" s="46">
        <f t="shared" si="478"/>
        <v>-165</v>
      </c>
      <c r="BF748" s="46">
        <f t="shared" si="479"/>
        <v>15</v>
      </c>
    </row>
    <row r="749" spans="22:58" x14ac:dyDescent="0.3">
      <c r="V749" s="29">
        <v>8.4500000000001201</v>
      </c>
      <c r="W749" s="38">
        <f t="shared" si="449"/>
        <v>2818382931.2652373</v>
      </c>
      <c r="X749" s="30">
        <f t="shared" si="448"/>
        <v>2.6066753699001226</v>
      </c>
      <c r="Y749" s="31">
        <f t="shared" si="450"/>
        <v>-123.8655799671556</v>
      </c>
      <c r="Z749" s="31">
        <f t="shared" si="451"/>
        <v>-89.999963284991424</v>
      </c>
      <c r="AA749" s="31">
        <f t="shared" si="452"/>
        <v>89.559950957723402</v>
      </c>
      <c r="AB749" s="31">
        <f t="shared" si="453"/>
        <v>-89.998093990396114</v>
      </c>
      <c r="AC749" s="31">
        <f t="shared" si="454"/>
        <v>78.40555458857348</v>
      </c>
      <c r="AD749" s="31">
        <f t="shared" si="455"/>
        <v>89.993115935924124</v>
      </c>
      <c r="AE749" s="31">
        <f t="shared" si="456"/>
        <v>46.706600949041402</v>
      </c>
      <c r="AF749" s="31">
        <f t="shared" si="457"/>
        <v>-90.004941339463414</v>
      </c>
      <c r="AG749" s="31">
        <f t="shared" si="445"/>
        <v>92.110410468749379</v>
      </c>
      <c r="AH749" s="31">
        <f t="shared" si="458"/>
        <v>-202.59813607469309</v>
      </c>
      <c r="AI749" s="31">
        <f t="shared" si="459"/>
        <v>-89.999999995751693</v>
      </c>
      <c r="AJ749" s="31">
        <f t="shared" si="460"/>
        <v>121.35447607800528</v>
      </c>
      <c r="AK749" s="31">
        <f t="shared" si="461"/>
        <v>89.999950977119227</v>
      </c>
      <c r="AL749" s="32">
        <f t="shared" si="462"/>
        <v>-90.984197283906639</v>
      </c>
      <c r="AM749" s="31">
        <f t="shared" si="463"/>
        <v>-89.998382244934817</v>
      </c>
      <c r="AN749" s="31">
        <f t="shared" si="464"/>
        <v>-80.11744681184507</v>
      </c>
      <c r="AO749" s="31">
        <f t="shared" si="465"/>
        <v>-89.998431263567284</v>
      </c>
      <c r="AP749" s="30">
        <f t="shared" si="446"/>
        <v>23.609121289162623</v>
      </c>
      <c r="AQ749" s="30">
        <f t="shared" si="447"/>
        <v>-27.95880017344075</v>
      </c>
      <c r="AR749" s="31">
        <f t="shared" si="466"/>
        <v>-37.760524747081796</v>
      </c>
      <c r="AS749" s="33">
        <f t="shared" si="467"/>
        <v>-180.0033726030307</v>
      </c>
      <c r="AT749" s="31">
        <f t="shared" si="468"/>
        <v>0.33228046802149386</v>
      </c>
      <c r="AU749" s="31">
        <f t="shared" si="469"/>
        <v>15.747456507628048</v>
      </c>
      <c r="AV749" s="32">
        <f t="shared" si="470"/>
        <v>-5.5248070967769502E-4</v>
      </c>
      <c r="AW749" s="31">
        <f t="shared" si="471"/>
        <v>-0.64622600731145996</v>
      </c>
      <c r="AX749" s="34">
        <f t="shared" si="472"/>
        <v>0.33172798731181619</v>
      </c>
      <c r="AY749" s="35">
        <f t="shared" si="473"/>
        <v>15.101230500316587</v>
      </c>
      <c r="AZ749" s="10">
        <f t="shared" si="474"/>
        <v>-37.42879675976998</v>
      </c>
      <c r="BA749" s="10">
        <f t="shared" si="475"/>
        <v>-164.90214210271412</v>
      </c>
      <c r="BB749" s="10">
        <f t="shared" si="476"/>
        <v>15.097857897285877</v>
      </c>
      <c r="BC749" s="37"/>
      <c r="BD749" s="46">
        <f t="shared" si="477"/>
        <v>-37</v>
      </c>
      <c r="BE749" s="46">
        <f t="shared" si="478"/>
        <v>-165</v>
      </c>
      <c r="BF749" s="46">
        <f t="shared" si="479"/>
        <v>15</v>
      </c>
    </row>
    <row r="750" spans="22:58" x14ac:dyDescent="0.3">
      <c r="V750" s="29">
        <v>8.4600000000001199</v>
      </c>
      <c r="W750" s="36">
        <f t="shared" si="449"/>
        <v>2884031503.1274076</v>
      </c>
      <c r="X750" s="30">
        <f t="shared" si="448"/>
        <v>2.6066753699001226</v>
      </c>
      <c r="Y750" s="31">
        <f t="shared" si="450"/>
        <v>-124.06557996715551</v>
      </c>
      <c r="Z750" s="31">
        <f t="shared" si="451"/>
        <v>-89.999964120727043</v>
      </c>
      <c r="AA750" s="31">
        <f t="shared" si="452"/>
        <v>89.759950957507101</v>
      </c>
      <c r="AB750" s="31">
        <f t="shared" si="453"/>
        <v>-89.998137376471561</v>
      </c>
      <c r="AC750" s="31">
        <f t="shared" si="454"/>
        <v>78.605554585751761</v>
      </c>
      <c r="AD750" s="31">
        <f t="shared" si="455"/>
        <v>89.993272636352145</v>
      </c>
      <c r="AE750" s="31">
        <f t="shared" si="456"/>
        <v>46.906600946003465</v>
      </c>
      <c r="AF750" s="31">
        <f t="shared" si="457"/>
        <v>-90.004828860846459</v>
      </c>
      <c r="AG750" s="31">
        <f t="shared" si="445"/>
        <v>92.110410468749379</v>
      </c>
      <c r="AH750" s="31">
        <f t="shared" si="458"/>
        <v>-202.79813607469308</v>
      </c>
      <c r="AI750" s="31">
        <f t="shared" si="459"/>
        <v>-89.999999995848398</v>
      </c>
      <c r="AJ750" s="31">
        <f t="shared" si="460"/>
        <v>121.55447607800512</v>
      </c>
      <c r="AK750" s="31">
        <f t="shared" si="461"/>
        <v>89.999952093016219</v>
      </c>
      <c r="AL750" s="32">
        <f t="shared" si="462"/>
        <v>-91.184197283750805</v>
      </c>
      <c r="AM750" s="31">
        <f t="shared" si="463"/>
        <v>-89.998419069535885</v>
      </c>
      <c r="AN750" s="31">
        <f t="shared" si="464"/>
        <v>-80.317446811689379</v>
      </c>
      <c r="AO750" s="31">
        <f t="shared" si="465"/>
        <v>-89.998466972368064</v>
      </c>
      <c r="AP750" s="30">
        <f t="shared" si="446"/>
        <v>23.609121289162623</v>
      </c>
      <c r="AQ750" s="30">
        <f t="shared" si="447"/>
        <v>-27.95880017344075</v>
      </c>
      <c r="AR750" s="31">
        <f t="shared" si="466"/>
        <v>-37.760524749964041</v>
      </c>
      <c r="AS750" s="33">
        <f t="shared" si="467"/>
        <v>-180.00329583321451</v>
      </c>
      <c r="AT750" s="31">
        <f t="shared" si="468"/>
        <v>0.34733017593411308</v>
      </c>
      <c r="AU750" s="31">
        <f t="shared" si="469"/>
        <v>16.09546534928171</v>
      </c>
      <c r="AV750" s="32">
        <f t="shared" si="470"/>
        <v>-5.7851658921299388E-4</v>
      </c>
      <c r="AW750" s="31">
        <f t="shared" si="471"/>
        <v>-0.66127722323859706</v>
      </c>
      <c r="AX750" s="34">
        <f t="shared" si="472"/>
        <v>0.3467516593449001</v>
      </c>
      <c r="AY750" s="35">
        <f t="shared" si="473"/>
        <v>15.434188126043113</v>
      </c>
      <c r="AZ750" s="10">
        <f t="shared" si="474"/>
        <v>-37.413773090619138</v>
      </c>
      <c r="BA750" s="10">
        <f t="shared" si="475"/>
        <v>-164.56910770717138</v>
      </c>
      <c r="BB750" s="10">
        <f t="shared" si="476"/>
        <v>15.430892292828617</v>
      </c>
      <c r="BC750" s="48"/>
      <c r="BD750" s="46">
        <f t="shared" si="477"/>
        <v>-37</v>
      </c>
      <c r="BE750" s="46">
        <f t="shared" si="478"/>
        <v>-165</v>
      </c>
      <c r="BF750" s="46">
        <f t="shared" si="479"/>
        <v>15</v>
      </c>
    </row>
    <row r="751" spans="22:58" x14ac:dyDescent="0.3">
      <c r="V751" s="29">
        <v>8.4700000000001197</v>
      </c>
      <c r="W751" s="38">
        <f t="shared" si="449"/>
        <v>2951209226.6672058</v>
      </c>
      <c r="X751" s="30">
        <f t="shared" si="448"/>
        <v>2.6066753699001226</v>
      </c>
      <c r="Y751" s="31">
        <f t="shared" si="450"/>
        <v>-124.26557996715545</v>
      </c>
      <c r="Z751" s="31">
        <f t="shared" si="451"/>
        <v>-89.999964937439017</v>
      </c>
      <c r="AA751" s="31">
        <f t="shared" si="452"/>
        <v>89.959950957300521</v>
      </c>
      <c r="AB751" s="31">
        <f t="shared" si="453"/>
        <v>-89.998179774959354</v>
      </c>
      <c r="AC751" s="31">
        <f t="shared" si="454"/>
        <v>78.805554583057045</v>
      </c>
      <c r="AD751" s="31">
        <f t="shared" si="455"/>
        <v>89.993425769843057</v>
      </c>
      <c r="AE751" s="31">
        <f t="shared" si="456"/>
        <v>47.106600943102237</v>
      </c>
      <c r="AF751" s="31">
        <f t="shared" si="457"/>
        <v>-90.0047189425553</v>
      </c>
      <c r="AG751" s="31">
        <f t="shared" si="445"/>
        <v>92.110410468749379</v>
      </c>
      <c r="AH751" s="31">
        <f t="shared" si="458"/>
        <v>-202.99813607469306</v>
      </c>
      <c r="AI751" s="31">
        <f t="shared" si="459"/>
        <v>-89.9999999959429</v>
      </c>
      <c r="AJ751" s="31">
        <f t="shared" si="460"/>
        <v>121.75447607800498</v>
      </c>
      <c r="AK751" s="31">
        <f t="shared" si="461"/>
        <v>89.999953183512304</v>
      </c>
      <c r="AL751" s="32">
        <f t="shared" si="462"/>
        <v>-91.384197283601992</v>
      </c>
      <c r="AM751" s="31">
        <f t="shared" si="463"/>
        <v>-89.998455055906717</v>
      </c>
      <c r="AN751" s="31">
        <f t="shared" si="464"/>
        <v>-80.517446811540694</v>
      </c>
      <c r="AO751" s="31">
        <f t="shared" si="465"/>
        <v>-89.998501868337314</v>
      </c>
      <c r="AP751" s="30">
        <f t="shared" si="446"/>
        <v>23.609121289162623</v>
      </c>
      <c r="AQ751" s="30">
        <f t="shared" si="447"/>
        <v>-27.95880017344075</v>
      </c>
      <c r="AR751" s="31">
        <f t="shared" si="466"/>
        <v>-37.760524752716584</v>
      </c>
      <c r="AS751" s="33">
        <f t="shared" si="467"/>
        <v>-180.00322081089263</v>
      </c>
      <c r="AT751" s="31">
        <f t="shared" si="468"/>
        <v>0.36303345694290418</v>
      </c>
      <c r="AU751" s="31">
        <f t="shared" si="469"/>
        <v>16.450321824686668</v>
      </c>
      <c r="AV751" s="32">
        <f t="shared" si="470"/>
        <v>-6.0577933465537359E-4</v>
      </c>
      <c r="AW751" s="31">
        <f t="shared" si="471"/>
        <v>-0.6766789325217516</v>
      </c>
      <c r="AX751" s="34">
        <f t="shared" si="472"/>
        <v>0.36242767760824879</v>
      </c>
      <c r="AY751" s="35">
        <f t="shared" si="473"/>
        <v>15.773642892164917</v>
      </c>
      <c r="AZ751" s="10">
        <f t="shared" si="474"/>
        <v>-37.398097075108339</v>
      </c>
      <c r="BA751" s="10">
        <f t="shared" si="475"/>
        <v>-164.2295779187277</v>
      </c>
      <c r="BB751" s="10">
        <f t="shared" si="476"/>
        <v>15.770422081272301</v>
      </c>
      <c r="BC751" s="37"/>
      <c r="BD751" s="46">
        <f t="shared" si="477"/>
        <v>-37</v>
      </c>
      <c r="BE751" s="46">
        <f t="shared" si="478"/>
        <v>-164</v>
      </c>
      <c r="BF751" s="46">
        <f t="shared" si="479"/>
        <v>16</v>
      </c>
    </row>
    <row r="752" spans="22:58" x14ac:dyDescent="0.3">
      <c r="V752" s="29">
        <v>8.4800000000001194</v>
      </c>
      <c r="W752" s="38">
        <f t="shared" si="449"/>
        <v>3019951720.4028554</v>
      </c>
      <c r="X752" s="30">
        <f t="shared" si="448"/>
        <v>2.6066753699001226</v>
      </c>
      <c r="Y752" s="31">
        <f t="shared" si="450"/>
        <v>-124.46557996715538</v>
      </c>
      <c r="Z752" s="31">
        <f t="shared" si="451"/>
        <v>-89.999965735560338</v>
      </c>
      <c r="AA752" s="31">
        <f t="shared" si="452"/>
        <v>90.159950957103248</v>
      </c>
      <c r="AB752" s="31">
        <f t="shared" si="453"/>
        <v>-89.998221208339743</v>
      </c>
      <c r="AC752" s="31">
        <f t="shared" si="454"/>
        <v>79.005554580483619</v>
      </c>
      <c r="AD752" s="31">
        <f t="shared" si="455"/>
        <v>89.993575417590222</v>
      </c>
      <c r="AE752" s="31">
        <f t="shared" si="456"/>
        <v>47.306600940331606</v>
      </c>
      <c r="AF752" s="31">
        <f t="shared" si="457"/>
        <v>-90.004611526309844</v>
      </c>
      <c r="AG752" s="31">
        <f t="shared" si="445"/>
        <v>92.110410468749379</v>
      </c>
      <c r="AH752" s="31">
        <f t="shared" si="458"/>
        <v>-203.19813607469308</v>
      </c>
      <c r="AI752" s="31">
        <f t="shared" si="459"/>
        <v>-89.999999996035243</v>
      </c>
      <c r="AJ752" s="31">
        <f t="shared" si="460"/>
        <v>121.95447607800486</v>
      </c>
      <c r="AK752" s="31">
        <f t="shared" si="461"/>
        <v>89.999954249185677</v>
      </c>
      <c r="AL752" s="32">
        <f t="shared" si="462"/>
        <v>-91.584197283459886</v>
      </c>
      <c r="AM752" s="31">
        <f t="shared" si="463"/>
        <v>-89.998490223127732</v>
      </c>
      <c r="AN752" s="31">
        <f t="shared" si="464"/>
        <v>-80.71744681139873</v>
      </c>
      <c r="AO752" s="31">
        <f t="shared" si="465"/>
        <v>-89.998535969977297</v>
      </c>
      <c r="AP752" s="30">
        <f t="shared" si="446"/>
        <v>23.609121289162623</v>
      </c>
      <c r="AQ752" s="30">
        <f t="shared" si="447"/>
        <v>-27.95880017344075</v>
      </c>
      <c r="AR752" s="31">
        <f t="shared" si="466"/>
        <v>-37.760524755345251</v>
      </c>
      <c r="AS752" s="33">
        <f t="shared" si="467"/>
        <v>-180.00314749628714</v>
      </c>
      <c r="AT752" s="31">
        <f t="shared" si="468"/>
        <v>0.37941617968161595</v>
      </c>
      <c r="AU752" s="31">
        <f t="shared" si="469"/>
        <v>16.812105148040612</v>
      </c>
      <c r="AV752" s="32">
        <f t="shared" si="470"/>
        <v>-6.3432675027913065E-4</v>
      </c>
      <c r="AW752" s="31">
        <f t="shared" si="471"/>
        <v>-0.69243929244262981</v>
      </c>
      <c r="AX752" s="34">
        <f t="shared" si="472"/>
        <v>0.37878185293133682</v>
      </c>
      <c r="AY752" s="35">
        <f t="shared" si="473"/>
        <v>16.119665855597983</v>
      </c>
      <c r="AZ752" s="10">
        <f t="shared" si="474"/>
        <v>-37.381742902413912</v>
      </c>
      <c r="BA752" s="10">
        <f t="shared" si="475"/>
        <v>-163.88348164068915</v>
      </c>
      <c r="BB752" s="10">
        <f t="shared" si="476"/>
        <v>16.116518359310845</v>
      </c>
      <c r="BC752" s="37"/>
      <c r="BD752" s="46">
        <f t="shared" si="477"/>
        <v>-37</v>
      </c>
      <c r="BE752" s="46">
        <f t="shared" si="478"/>
        <v>-164</v>
      </c>
      <c r="BF752" s="46">
        <f t="shared" si="479"/>
        <v>16</v>
      </c>
    </row>
    <row r="753" spans="22:58" x14ac:dyDescent="0.3">
      <c r="V753" s="29">
        <v>8.4900000000001192</v>
      </c>
      <c r="W753" s="36">
        <f t="shared" si="449"/>
        <v>3090295432.5144486</v>
      </c>
      <c r="X753" s="30">
        <f t="shared" si="448"/>
        <v>2.6066753699001226</v>
      </c>
      <c r="Y753" s="31">
        <f t="shared" si="450"/>
        <v>-124.6655799671553</v>
      </c>
      <c r="Z753" s="31">
        <f t="shared" si="451"/>
        <v>-89.999966515514203</v>
      </c>
      <c r="AA753" s="31">
        <f t="shared" si="452"/>
        <v>90.359950956914844</v>
      </c>
      <c r="AB753" s="31">
        <f t="shared" si="453"/>
        <v>-89.998261698581231</v>
      </c>
      <c r="AC753" s="31">
        <f t="shared" si="454"/>
        <v>79.20555457802601</v>
      </c>
      <c r="AD753" s="31">
        <f t="shared" si="455"/>
        <v>89.993721658938895</v>
      </c>
      <c r="AE753" s="31">
        <f t="shared" si="456"/>
        <v>47.506600937685675</v>
      </c>
      <c r="AF753" s="31">
        <f t="shared" si="457"/>
        <v>-90.004506555156539</v>
      </c>
      <c r="AG753" s="31">
        <f t="shared" si="445"/>
        <v>92.110410468749379</v>
      </c>
      <c r="AH753" s="31">
        <f t="shared" si="458"/>
        <v>-203.39813607469307</v>
      </c>
      <c r="AI753" s="31">
        <f t="shared" si="459"/>
        <v>-89.999999996125496</v>
      </c>
      <c r="AJ753" s="31">
        <f t="shared" si="460"/>
        <v>122.15447607800472</v>
      </c>
      <c r="AK753" s="31">
        <f t="shared" si="461"/>
        <v>89.999955290601349</v>
      </c>
      <c r="AL753" s="32">
        <f t="shared" si="462"/>
        <v>-91.784197283324147</v>
      </c>
      <c r="AM753" s="31">
        <f t="shared" si="463"/>
        <v>-89.998524589845061</v>
      </c>
      <c r="AN753" s="31">
        <f t="shared" si="464"/>
        <v>-80.917446811263119</v>
      </c>
      <c r="AO753" s="31">
        <f t="shared" si="465"/>
        <v>-89.998569295369208</v>
      </c>
      <c r="AP753" s="30">
        <f t="shared" si="446"/>
        <v>23.609121289162623</v>
      </c>
      <c r="AQ753" s="30">
        <f t="shared" si="447"/>
        <v>-27.95880017344075</v>
      </c>
      <c r="AR753" s="31">
        <f t="shared" si="466"/>
        <v>-37.76052475785557</v>
      </c>
      <c r="AS753" s="33">
        <f t="shared" si="467"/>
        <v>-180.00307585052576</v>
      </c>
      <c r="AT753" s="31">
        <f t="shared" si="468"/>
        <v>0.39650501563406965</v>
      </c>
      <c r="AU753" s="31">
        <f t="shared" si="469"/>
        <v>17.180891702482658</v>
      </c>
      <c r="AV753" s="32">
        <f t="shared" si="470"/>
        <v>-6.6421936302870992E-4</v>
      </c>
      <c r="AW753" s="31">
        <f t="shared" si="471"/>
        <v>-0.70856664980731277</v>
      </c>
      <c r="AX753" s="34">
        <f t="shared" si="472"/>
        <v>0.39584079627104096</v>
      </c>
      <c r="AY753" s="35">
        <f t="shared" si="473"/>
        <v>16.472325052675345</v>
      </c>
      <c r="AZ753" s="10">
        <f t="shared" si="474"/>
        <v>-37.364683961584532</v>
      </c>
      <c r="BA753" s="10">
        <f t="shared" si="475"/>
        <v>-163.53075079785043</v>
      </c>
      <c r="BB753" s="10">
        <f t="shared" si="476"/>
        <v>16.46924920214957</v>
      </c>
      <c r="BC753" s="48"/>
      <c r="BD753" s="46">
        <f t="shared" si="477"/>
        <v>-37</v>
      </c>
      <c r="BE753" s="46">
        <f t="shared" si="478"/>
        <v>-164</v>
      </c>
      <c r="BF753" s="46">
        <f t="shared" si="479"/>
        <v>16</v>
      </c>
    </row>
    <row r="754" spans="22:58" x14ac:dyDescent="0.3">
      <c r="V754" s="29">
        <v>8.5000000000001208</v>
      </c>
      <c r="W754" s="38">
        <f t="shared" si="449"/>
        <v>3162277660.1692681</v>
      </c>
      <c r="X754" s="30">
        <f t="shared" si="448"/>
        <v>2.6066753699001226</v>
      </c>
      <c r="Y754" s="31">
        <f t="shared" si="450"/>
        <v>-124.86557996715526</v>
      </c>
      <c r="Z754" s="31">
        <f t="shared" si="451"/>
        <v>-89.999967277714163</v>
      </c>
      <c r="AA754" s="31">
        <f t="shared" si="452"/>
        <v>90.559950956734966</v>
      </c>
      <c r="AB754" s="31">
        <f t="shared" si="453"/>
        <v>-89.998301267152328</v>
      </c>
      <c r="AC754" s="31">
        <f t="shared" si="454"/>
        <v>79.405554575679034</v>
      </c>
      <c r="AD754" s="31">
        <f t="shared" si="455"/>
        <v>89.993864571428119</v>
      </c>
      <c r="AE754" s="31">
        <f t="shared" si="456"/>
        <v>47.70660093515886</v>
      </c>
      <c r="AF754" s="31">
        <f t="shared" si="457"/>
        <v>-90.004403973438386</v>
      </c>
      <c r="AG754" s="31">
        <f t="shared" si="445"/>
        <v>92.110410468749379</v>
      </c>
      <c r="AH754" s="31">
        <f t="shared" si="458"/>
        <v>-203.59813607469309</v>
      </c>
      <c r="AI754" s="31">
        <f t="shared" si="459"/>
        <v>-89.999999996213703</v>
      </c>
      <c r="AJ754" s="31">
        <f t="shared" si="460"/>
        <v>122.35447607800465</v>
      </c>
      <c r="AK754" s="31">
        <f t="shared" si="461"/>
        <v>89.999956308311525</v>
      </c>
      <c r="AL754" s="32">
        <f t="shared" si="462"/>
        <v>-91.984197283194575</v>
      </c>
      <c r="AM754" s="31">
        <f t="shared" si="463"/>
        <v>-89.998558174280404</v>
      </c>
      <c r="AN754" s="31">
        <f t="shared" si="464"/>
        <v>-81.117446811133632</v>
      </c>
      <c r="AO754" s="31">
        <f t="shared" si="465"/>
        <v>-89.998601862182582</v>
      </c>
      <c r="AP754" s="30">
        <f t="shared" si="446"/>
        <v>23.609121289162623</v>
      </c>
      <c r="AQ754" s="30">
        <f t="shared" si="447"/>
        <v>-27.95880017344075</v>
      </c>
      <c r="AR754" s="31">
        <f t="shared" si="466"/>
        <v>-37.760524760252899</v>
      </c>
      <c r="AS754" s="33">
        <f t="shared" si="467"/>
        <v>-180.00300583562097</v>
      </c>
      <c r="AT754" s="31">
        <f t="shared" si="468"/>
        <v>0.41432744461835602</v>
      </c>
      <c r="AU754" s="31">
        <f t="shared" si="469"/>
        <v>17.556754750852384</v>
      </c>
      <c r="AV754" s="32">
        <f t="shared" si="470"/>
        <v>-6.9552055068952266E-4</v>
      </c>
      <c r="AW754" s="31">
        <f t="shared" si="471"/>
        <v>-0.72506954532631651</v>
      </c>
      <c r="AX754" s="34">
        <f t="shared" si="472"/>
        <v>0.41363192406766652</v>
      </c>
      <c r="AY754" s="35">
        <f t="shared" si="473"/>
        <v>16.831685205526068</v>
      </c>
      <c r="AZ754" s="10">
        <f t="shared" si="474"/>
        <v>-37.346892836185233</v>
      </c>
      <c r="BA754" s="10">
        <f t="shared" si="475"/>
        <v>-163.1713206300949</v>
      </c>
      <c r="BB754" s="10">
        <f t="shared" si="476"/>
        <v>16.828679369905103</v>
      </c>
      <c r="BC754" s="37"/>
      <c r="BD754" s="46">
        <f t="shared" si="477"/>
        <v>-37</v>
      </c>
      <c r="BE754" s="46">
        <f t="shared" si="478"/>
        <v>-163</v>
      </c>
      <c r="BF754" s="46">
        <f t="shared" si="479"/>
        <v>17</v>
      </c>
    </row>
    <row r="755" spans="22:58" x14ac:dyDescent="0.3">
      <c r="V755" s="29">
        <v>8.5100000000001206</v>
      </c>
      <c r="W755" s="38">
        <f t="shared" si="449"/>
        <v>3235936569.2971921</v>
      </c>
      <c r="X755" s="30">
        <f t="shared" si="448"/>
        <v>2.6066753699001226</v>
      </c>
      <c r="Y755" s="31">
        <f t="shared" si="450"/>
        <v>-125.0655799671552</v>
      </c>
      <c r="Z755" s="31">
        <f t="shared" si="451"/>
        <v>-89.999968022564317</v>
      </c>
      <c r="AA755" s="31">
        <f t="shared" si="452"/>
        <v>90.759950956563131</v>
      </c>
      <c r="AB755" s="31">
        <f t="shared" si="453"/>
        <v>-89.998339935032774</v>
      </c>
      <c r="AC755" s="31">
        <f t="shared" si="454"/>
        <v>79.605554573437672</v>
      </c>
      <c r="AD755" s="31">
        <f t="shared" si="455"/>
        <v>89.994004230832019</v>
      </c>
      <c r="AE755" s="31">
        <f t="shared" si="456"/>
        <v>47.906600932745718</v>
      </c>
      <c r="AF755" s="31">
        <f t="shared" si="457"/>
        <v>-90.004303726765073</v>
      </c>
      <c r="AG755" s="31">
        <f t="shared" si="445"/>
        <v>92.110410468749379</v>
      </c>
      <c r="AH755" s="31">
        <f t="shared" si="458"/>
        <v>-203.7981360746931</v>
      </c>
      <c r="AI755" s="31">
        <f t="shared" si="459"/>
        <v>-89.999999996299877</v>
      </c>
      <c r="AJ755" s="31">
        <f t="shared" si="460"/>
        <v>122.55447607800451</v>
      </c>
      <c r="AK755" s="31">
        <f t="shared" si="461"/>
        <v>89.999957302855776</v>
      </c>
      <c r="AL755" s="32">
        <f t="shared" si="462"/>
        <v>-92.184197283070802</v>
      </c>
      <c r="AM755" s="31">
        <f t="shared" si="463"/>
        <v>-89.998590994240672</v>
      </c>
      <c r="AN755" s="31">
        <f t="shared" si="464"/>
        <v>-81.317446811010015</v>
      </c>
      <c r="AO755" s="31">
        <f t="shared" si="465"/>
        <v>-89.998633687684773</v>
      </c>
      <c r="AP755" s="30">
        <f t="shared" si="446"/>
        <v>23.609121289162623</v>
      </c>
      <c r="AQ755" s="30">
        <f t="shared" si="447"/>
        <v>-27.95880017344075</v>
      </c>
      <c r="AR755" s="31">
        <f t="shared" si="466"/>
        <v>-37.760524762542424</v>
      </c>
      <c r="AS755" s="33">
        <f t="shared" si="467"/>
        <v>-180.00293741444983</v>
      </c>
      <c r="AT755" s="31">
        <f t="shared" si="468"/>
        <v>0.43291175838119039</v>
      </c>
      <c r="AU755" s="31">
        <f t="shared" si="469"/>
        <v>17.939764134431435</v>
      </c>
      <c r="AV755" s="32">
        <f t="shared" si="470"/>
        <v>-7.282966760835622E-4</v>
      </c>
      <c r="AW755" s="31">
        <f t="shared" si="471"/>
        <v>-0.74195671809419328</v>
      </c>
      <c r="AX755" s="34">
        <f t="shared" si="472"/>
        <v>0.43218346170510685</v>
      </c>
      <c r="AY755" s="35">
        <f t="shared" si="473"/>
        <v>17.197807416337241</v>
      </c>
      <c r="AZ755" s="10">
        <f t="shared" si="474"/>
        <v>-37.328341300837316</v>
      </c>
      <c r="BA755" s="10">
        <f t="shared" si="475"/>
        <v>-162.80512999811259</v>
      </c>
      <c r="BB755" s="10">
        <f t="shared" si="476"/>
        <v>17.194870001887409</v>
      </c>
      <c r="BC755" s="37"/>
      <c r="BD755" s="46">
        <f t="shared" si="477"/>
        <v>-37</v>
      </c>
      <c r="BE755" s="46">
        <f t="shared" si="478"/>
        <v>-163</v>
      </c>
      <c r="BF755" s="46">
        <f t="shared" si="479"/>
        <v>17</v>
      </c>
    </row>
    <row r="756" spans="22:58" x14ac:dyDescent="0.3">
      <c r="V756" s="29">
        <v>8.5200000000001204</v>
      </c>
      <c r="W756" s="36">
        <f t="shared" si="449"/>
        <v>3311311214.8268294</v>
      </c>
      <c r="X756" s="30">
        <f t="shared" si="448"/>
        <v>2.6066753699001226</v>
      </c>
      <c r="Y756" s="31">
        <f t="shared" si="450"/>
        <v>-125.26557996715511</v>
      </c>
      <c r="Z756" s="31">
        <f t="shared" si="451"/>
        <v>-89.99996875045963</v>
      </c>
      <c r="AA756" s="31">
        <f t="shared" si="452"/>
        <v>90.959950956399013</v>
      </c>
      <c r="AB756" s="31">
        <f t="shared" si="453"/>
        <v>-89.998377722724797</v>
      </c>
      <c r="AC756" s="31">
        <f t="shared" si="454"/>
        <v>79.805554571297137</v>
      </c>
      <c r="AD756" s="31">
        <f t="shared" si="455"/>
        <v>89.994140711199819</v>
      </c>
      <c r="AE756" s="31">
        <f t="shared" si="456"/>
        <v>48.106600930441161</v>
      </c>
      <c r="AF756" s="31">
        <f t="shared" si="457"/>
        <v>-90.004205761984608</v>
      </c>
      <c r="AG756" s="31">
        <f t="shared" si="445"/>
        <v>92.110410468749379</v>
      </c>
      <c r="AH756" s="31">
        <f t="shared" si="458"/>
        <v>-203.99813607469309</v>
      </c>
      <c r="AI756" s="31">
        <f t="shared" si="459"/>
        <v>-89.999999996384105</v>
      </c>
      <c r="AJ756" s="31">
        <f t="shared" si="460"/>
        <v>122.75447607800439</v>
      </c>
      <c r="AK756" s="31">
        <f t="shared" si="461"/>
        <v>89.999958274761426</v>
      </c>
      <c r="AL756" s="32">
        <f t="shared" si="462"/>
        <v>-92.384197282952542</v>
      </c>
      <c r="AM756" s="31">
        <f t="shared" si="463"/>
        <v>-89.998623067127426</v>
      </c>
      <c r="AN756" s="31">
        <f t="shared" si="464"/>
        <v>-81.517446810891869</v>
      </c>
      <c r="AO756" s="31">
        <f t="shared" si="465"/>
        <v>-89.998664788750105</v>
      </c>
      <c r="AP756" s="30">
        <f t="shared" si="446"/>
        <v>23.609121289162623</v>
      </c>
      <c r="AQ756" s="30">
        <f t="shared" si="447"/>
        <v>-27.95880017344075</v>
      </c>
      <c r="AR756" s="31">
        <f t="shared" si="466"/>
        <v>-37.760524764728835</v>
      </c>
      <c r="AS756" s="33">
        <f t="shared" si="467"/>
        <v>-180.00287055073471</v>
      </c>
      <c r="AT756" s="31">
        <f t="shared" si="468"/>
        <v>0.45228706211844799</v>
      </c>
      <c r="AU756" s="31">
        <f t="shared" si="469"/>
        <v>18.329985959901371</v>
      </c>
      <c r="AV756" s="32">
        <f t="shared" si="470"/>
        <v>-7.6261722755636811E-4</v>
      </c>
      <c r="AW756" s="31">
        <f t="shared" si="471"/>
        <v>-0.75923711017085804</v>
      </c>
      <c r="AX756" s="34">
        <f t="shared" si="472"/>
        <v>0.45152444489089161</v>
      </c>
      <c r="AY756" s="35">
        <f t="shared" si="473"/>
        <v>17.570748849730514</v>
      </c>
      <c r="AZ756" s="10">
        <f t="shared" si="474"/>
        <v>-37.309000319837942</v>
      </c>
      <c r="BA756" s="10">
        <f t="shared" si="475"/>
        <v>-162.43212170100421</v>
      </c>
      <c r="BB756" s="10">
        <f t="shared" si="476"/>
        <v>17.567878298995794</v>
      </c>
      <c r="BC756" s="48"/>
      <c r="BD756" s="46">
        <f t="shared" si="477"/>
        <v>-37</v>
      </c>
      <c r="BE756" s="46">
        <f t="shared" si="478"/>
        <v>-162</v>
      </c>
      <c r="BF756" s="46">
        <f t="shared" si="479"/>
        <v>18</v>
      </c>
    </row>
    <row r="757" spans="22:58" x14ac:dyDescent="0.3">
      <c r="V757" s="29">
        <v>8.5300000000001202</v>
      </c>
      <c r="W757" s="38">
        <f t="shared" si="449"/>
        <v>3388441561.3929653</v>
      </c>
      <c r="X757" s="30">
        <f t="shared" si="448"/>
        <v>2.6066753699001226</v>
      </c>
      <c r="Y757" s="31">
        <f t="shared" si="450"/>
        <v>-125.46557996715505</v>
      </c>
      <c r="Z757" s="31">
        <f t="shared" si="451"/>
        <v>-89.999969461786009</v>
      </c>
      <c r="AA757" s="31">
        <f t="shared" si="452"/>
        <v>91.159950956242312</v>
      </c>
      <c r="AB757" s="31">
        <f t="shared" si="453"/>
        <v>-89.998414650263953</v>
      </c>
      <c r="AC757" s="31">
        <f t="shared" si="454"/>
        <v>80.005554569252993</v>
      </c>
      <c r="AD757" s="31">
        <f t="shared" si="455"/>
        <v>89.994274084895238</v>
      </c>
      <c r="AE757" s="31">
        <f t="shared" si="456"/>
        <v>48.306600928240371</v>
      </c>
      <c r="AF757" s="31">
        <f t="shared" si="457"/>
        <v>-90.004110027154724</v>
      </c>
      <c r="AG757" s="31">
        <f t="shared" si="445"/>
        <v>92.110410468749379</v>
      </c>
      <c r="AH757" s="31">
        <f t="shared" si="458"/>
        <v>-204.19813607469308</v>
      </c>
      <c r="AI757" s="31">
        <f t="shared" si="459"/>
        <v>-89.999999996466414</v>
      </c>
      <c r="AJ757" s="31">
        <f t="shared" si="460"/>
        <v>122.95447607800428</v>
      </c>
      <c r="AK757" s="31">
        <f t="shared" si="461"/>
        <v>89.999959224543815</v>
      </c>
      <c r="AL757" s="32">
        <f t="shared" si="462"/>
        <v>-92.584197282839668</v>
      </c>
      <c r="AM757" s="31">
        <f t="shared" si="463"/>
        <v>-89.998654409946155</v>
      </c>
      <c r="AN757" s="31">
        <f t="shared" si="464"/>
        <v>-81.717446810779094</v>
      </c>
      <c r="AO757" s="31">
        <f t="shared" si="465"/>
        <v>-89.998695181868754</v>
      </c>
      <c r="AP757" s="30">
        <f t="shared" si="446"/>
        <v>23.609121289162623</v>
      </c>
      <c r="AQ757" s="30">
        <f t="shared" si="447"/>
        <v>-27.95880017344075</v>
      </c>
      <c r="AR757" s="31">
        <f t="shared" si="466"/>
        <v>-37.76052476681685</v>
      </c>
      <c r="AS757" s="33">
        <f t="shared" si="467"/>
        <v>-180.00280520902348</v>
      </c>
      <c r="AT757" s="31">
        <f t="shared" si="468"/>
        <v>0.47248327373145915</v>
      </c>
      <c r="AU757" s="31">
        <f t="shared" si="469"/>
        <v>18.727482274845109</v>
      </c>
      <c r="AV757" s="32">
        <f t="shared" si="470"/>
        <v>-7.9855496609435321E-4</v>
      </c>
      <c r="AW757" s="31">
        <f t="shared" si="471"/>
        <v>-0.77691987126678186</v>
      </c>
      <c r="AX757" s="34">
        <f t="shared" si="472"/>
        <v>0.47168471876536477</v>
      </c>
      <c r="AY757" s="35">
        <f t="shared" si="473"/>
        <v>17.950562403578328</v>
      </c>
      <c r="AZ757" s="10">
        <f t="shared" si="474"/>
        <v>-37.288840048051483</v>
      </c>
      <c r="BA757" s="10">
        <f t="shared" si="475"/>
        <v>-162.05224280544516</v>
      </c>
      <c r="BB757" s="10">
        <f t="shared" si="476"/>
        <v>17.947757194554839</v>
      </c>
      <c r="BC757" s="37"/>
      <c r="BD757" s="46">
        <f t="shared" si="477"/>
        <v>-37</v>
      </c>
      <c r="BE757" s="46">
        <f t="shared" si="478"/>
        <v>-162</v>
      </c>
      <c r="BF757" s="46">
        <f t="shared" si="479"/>
        <v>18</v>
      </c>
    </row>
    <row r="758" spans="22:58" x14ac:dyDescent="0.3">
      <c r="V758" s="29">
        <v>8.5400000000001199</v>
      </c>
      <c r="W758" s="38">
        <f t="shared" si="449"/>
        <v>3467368504.5262775</v>
      </c>
      <c r="X758" s="30">
        <f t="shared" si="448"/>
        <v>2.6066753699001226</v>
      </c>
      <c r="Y758" s="31">
        <f t="shared" si="450"/>
        <v>-125.665579967155</v>
      </c>
      <c r="Z758" s="31">
        <f t="shared" si="451"/>
        <v>-89.999970156920625</v>
      </c>
      <c r="AA758" s="31">
        <f t="shared" si="452"/>
        <v>91.359950956092675</v>
      </c>
      <c r="AB758" s="31">
        <f t="shared" si="453"/>
        <v>-89.998450737229675</v>
      </c>
      <c r="AC758" s="31">
        <f t="shared" si="454"/>
        <v>80.205554567300851</v>
      </c>
      <c r="AD758" s="31">
        <f t="shared" si="455"/>
        <v>89.994404422634759</v>
      </c>
      <c r="AE758" s="31">
        <f t="shared" si="456"/>
        <v>48.506600926138645</v>
      </c>
      <c r="AF758" s="31">
        <f t="shared" si="457"/>
        <v>-90.004016471515527</v>
      </c>
      <c r="AG758" s="31">
        <f t="shared" si="445"/>
        <v>92.110410468749379</v>
      </c>
      <c r="AH758" s="31">
        <f t="shared" si="458"/>
        <v>-204.39813607469307</v>
      </c>
      <c r="AI758" s="31">
        <f t="shared" si="459"/>
        <v>-89.999999996546848</v>
      </c>
      <c r="AJ758" s="31">
        <f t="shared" si="460"/>
        <v>123.15447607800419</v>
      </c>
      <c r="AK758" s="31">
        <f t="shared" si="461"/>
        <v>89.999960152706521</v>
      </c>
      <c r="AL758" s="32">
        <f t="shared" si="462"/>
        <v>-92.784197282731853</v>
      </c>
      <c r="AM758" s="31">
        <f t="shared" si="463"/>
        <v>-89.99868503931522</v>
      </c>
      <c r="AN758" s="31">
        <f t="shared" si="464"/>
        <v>-81.91744681067135</v>
      </c>
      <c r="AO758" s="31">
        <f t="shared" si="465"/>
        <v>-89.998724883155546</v>
      </c>
      <c r="AP758" s="30">
        <f t="shared" si="446"/>
        <v>23.609121289162623</v>
      </c>
      <c r="AQ758" s="30">
        <f t="shared" si="447"/>
        <v>-27.95880017344075</v>
      </c>
      <c r="AR758" s="31">
        <f t="shared" si="466"/>
        <v>-37.760524768810832</v>
      </c>
      <c r="AS758" s="33">
        <f t="shared" si="467"/>
        <v>-180.00274135467106</v>
      </c>
      <c r="AT758" s="31">
        <f t="shared" si="468"/>
        <v>0.49353112062298277</v>
      </c>
      <c r="AU758" s="31">
        <f t="shared" si="469"/>
        <v>19.132310732223988</v>
      </c>
      <c r="AV758" s="32">
        <f t="shared" si="470"/>
        <v>-8.3618607933545796E-4</v>
      </c>
      <c r="AW758" s="31">
        <f t="shared" si="471"/>
        <v>-0.79501436353426902</v>
      </c>
      <c r="AX758" s="34">
        <f t="shared" si="472"/>
        <v>0.49269493454364732</v>
      </c>
      <c r="AY758" s="35">
        <f t="shared" si="473"/>
        <v>18.337296368689721</v>
      </c>
      <c r="AZ758" s="10">
        <f t="shared" si="474"/>
        <v>-37.267829834267182</v>
      </c>
      <c r="BA758" s="10">
        <f t="shared" si="475"/>
        <v>-161.66544498598134</v>
      </c>
      <c r="BB758" s="10">
        <f t="shared" si="476"/>
        <v>18.334555014018662</v>
      </c>
      <c r="BC758" s="37"/>
      <c r="BD758" s="46">
        <f t="shared" si="477"/>
        <v>-37</v>
      </c>
      <c r="BE758" s="46">
        <f t="shared" si="478"/>
        <v>-162</v>
      </c>
      <c r="BF758" s="46">
        <f t="shared" si="479"/>
        <v>18</v>
      </c>
    </row>
    <row r="759" spans="22:58" x14ac:dyDescent="0.3">
      <c r="V759" s="29">
        <v>8.5500000000001197</v>
      </c>
      <c r="W759" s="36">
        <f t="shared" si="449"/>
        <v>3548133892.3367381</v>
      </c>
      <c r="X759" s="30">
        <f t="shared" si="448"/>
        <v>2.6066753699001226</v>
      </c>
      <c r="Y759" s="31">
        <f t="shared" si="450"/>
        <v>-125.86557996715493</v>
      </c>
      <c r="Z759" s="31">
        <f t="shared" si="451"/>
        <v>-89.999970836232038</v>
      </c>
      <c r="AA759" s="31">
        <f t="shared" si="452"/>
        <v>91.559950955949759</v>
      </c>
      <c r="AB759" s="31">
        <f t="shared" si="453"/>
        <v>-89.998486002755783</v>
      </c>
      <c r="AC759" s="31">
        <f t="shared" si="454"/>
        <v>80.40555456543656</v>
      </c>
      <c r="AD759" s="31">
        <f t="shared" si="455"/>
        <v>89.994531793525169</v>
      </c>
      <c r="AE759" s="31">
        <f t="shared" si="456"/>
        <v>48.706600924131507</v>
      </c>
      <c r="AF759" s="31">
        <f t="shared" si="457"/>
        <v>-90.003925045462637</v>
      </c>
      <c r="AG759" s="31">
        <f t="shared" si="445"/>
        <v>92.110410468749379</v>
      </c>
      <c r="AH759" s="31">
        <f t="shared" si="458"/>
        <v>-204.59813607469306</v>
      </c>
      <c r="AI759" s="31">
        <f t="shared" si="459"/>
        <v>-89.999999996625462</v>
      </c>
      <c r="AJ759" s="31">
        <f t="shared" si="460"/>
        <v>123.3544760780041</v>
      </c>
      <c r="AK759" s="31">
        <f t="shared" si="461"/>
        <v>89.999961059741651</v>
      </c>
      <c r="AL759" s="32">
        <f t="shared" si="462"/>
        <v>-92.984197282628884</v>
      </c>
      <c r="AM759" s="31">
        <f t="shared" si="463"/>
        <v>-89.998714971474726</v>
      </c>
      <c r="AN759" s="31">
        <f t="shared" si="464"/>
        <v>-82.117446810568467</v>
      </c>
      <c r="AO759" s="31">
        <f t="shared" si="465"/>
        <v>-89.998753908358538</v>
      </c>
      <c r="AP759" s="30">
        <f t="shared" si="446"/>
        <v>23.609121289162623</v>
      </c>
      <c r="AQ759" s="30">
        <f t="shared" si="447"/>
        <v>-27.95880017344075</v>
      </c>
      <c r="AR759" s="31">
        <f t="shared" si="466"/>
        <v>-37.760524770715087</v>
      </c>
      <c r="AS759" s="33">
        <f t="shared" si="467"/>
        <v>-180.00267895382117</v>
      </c>
      <c r="AT759" s="31">
        <f t="shared" si="468"/>
        <v>0.51546213383227324</v>
      </c>
      <c r="AU759" s="31">
        <f t="shared" si="469"/>
        <v>19.544524244376031</v>
      </c>
      <c r="AV759" s="32">
        <f t="shared" si="470"/>
        <v>-8.7559034282691333E-4</v>
      </c>
      <c r="AW759" s="31">
        <f t="shared" si="471"/>
        <v>-0.81353016646710974</v>
      </c>
      <c r="AX759" s="34">
        <f t="shared" si="472"/>
        <v>0.51458654348944632</v>
      </c>
      <c r="AY759" s="35">
        <f t="shared" si="473"/>
        <v>18.730994077908921</v>
      </c>
      <c r="AZ759" s="10">
        <f t="shared" si="474"/>
        <v>-37.245938227225643</v>
      </c>
      <c r="BA759" s="10">
        <f t="shared" si="475"/>
        <v>-161.27168487591226</v>
      </c>
      <c r="BB759" s="10">
        <f t="shared" si="476"/>
        <v>18.728315124087743</v>
      </c>
      <c r="BC759" s="48"/>
      <c r="BD759" s="46">
        <f t="shared" si="477"/>
        <v>-37</v>
      </c>
      <c r="BE759" s="46">
        <f t="shared" si="478"/>
        <v>-161</v>
      </c>
      <c r="BF759" s="46">
        <f t="shared" si="479"/>
        <v>19</v>
      </c>
    </row>
    <row r="760" spans="22:58" x14ac:dyDescent="0.3">
      <c r="V760" s="29">
        <v>8.5600000000001195</v>
      </c>
      <c r="W760" s="38">
        <f t="shared" si="449"/>
        <v>3630780547.7020192</v>
      </c>
      <c r="X760" s="30">
        <f t="shared" si="448"/>
        <v>2.6066753699001226</v>
      </c>
      <c r="Y760" s="31">
        <f t="shared" si="450"/>
        <v>-126.06557996715487</v>
      </c>
      <c r="Z760" s="31">
        <f t="shared" si="451"/>
        <v>-89.999971500080463</v>
      </c>
      <c r="AA760" s="31">
        <f t="shared" si="452"/>
        <v>91.759950955813281</v>
      </c>
      <c r="AB760" s="31">
        <f t="shared" si="453"/>
        <v>-89.998520465540508</v>
      </c>
      <c r="AC760" s="31">
        <f t="shared" si="454"/>
        <v>80.605554563656185</v>
      </c>
      <c r="AD760" s="31">
        <f t="shared" si="455"/>
        <v>89.99465626510019</v>
      </c>
      <c r="AE760" s="31">
        <f t="shared" si="456"/>
        <v>48.906600922214707</v>
      </c>
      <c r="AF760" s="31">
        <f t="shared" si="457"/>
        <v>-90.003835700520796</v>
      </c>
      <c r="AG760" s="31">
        <f t="shared" si="445"/>
        <v>92.110410468749379</v>
      </c>
      <c r="AH760" s="31">
        <f t="shared" si="458"/>
        <v>-204.79813607469308</v>
      </c>
      <c r="AI760" s="31">
        <f t="shared" si="459"/>
        <v>-89.999999996702272</v>
      </c>
      <c r="AJ760" s="31">
        <f t="shared" si="460"/>
        <v>123.554476078004</v>
      </c>
      <c r="AK760" s="31">
        <f t="shared" si="461"/>
        <v>89.999961946130142</v>
      </c>
      <c r="AL760" s="32">
        <f t="shared" si="462"/>
        <v>-93.184197282530562</v>
      </c>
      <c r="AM760" s="31">
        <f t="shared" si="463"/>
        <v>-89.998744222295102</v>
      </c>
      <c r="AN760" s="31">
        <f t="shared" si="464"/>
        <v>-82.317446810470258</v>
      </c>
      <c r="AO760" s="31">
        <f t="shared" si="465"/>
        <v>-89.998782272867231</v>
      </c>
      <c r="AP760" s="30">
        <f t="shared" si="446"/>
        <v>23.609121289162623</v>
      </c>
      <c r="AQ760" s="30">
        <f t="shared" si="447"/>
        <v>-27.95880017344075</v>
      </c>
      <c r="AR760" s="31">
        <f t="shared" si="466"/>
        <v>-37.760524772533678</v>
      </c>
      <c r="AS760" s="33">
        <f t="shared" si="467"/>
        <v>-180.00261797338803</v>
      </c>
      <c r="AT760" s="31">
        <f t="shared" si="468"/>
        <v>0.53830863930502526</v>
      </c>
      <c r="AU760" s="31">
        <f t="shared" si="469"/>
        <v>19.964170627200264</v>
      </c>
      <c r="AV760" s="32">
        <f t="shared" si="470"/>
        <v>-9.1685128885416324E-4</v>
      </c>
      <c r="AW760" s="31">
        <f t="shared" si="471"/>
        <v>-0.83247708191086478</v>
      </c>
      <c r="AX760" s="34">
        <f t="shared" si="472"/>
        <v>0.53739178801617105</v>
      </c>
      <c r="AY760" s="35">
        <f t="shared" si="473"/>
        <v>19.131693545289398</v>
      </c>
      <c r="AZ760" s="10">
        <f t="shared" si="474"/>
        <v>-37.223132984517505</v>
      </c>
      <c r="BA760" s="10">
        <f t="shared" si="475"/>
        <v>-160.87092442809862</v>
      </c>
      <c r="BB760" s="10">
        <f t="shared" si="476"/>
        <v>19.129075571901382</v>
      </c>
      <c r="BC760" s="37"/>
      <c r="BD760" s="46">
        <f t="shared" si="477"/>
        <v>-37</v>
      </c>
      <c r="BE760" s="46">
        <f t="shared" si="478"/>
        <v>-161</v>
      </c>
      <c r="BF760" s="46">
        <f t="shared" si="479"/>
        <v>19</v>
      </c>
    </row>
    <row r="761" spans="22:58" x14ac:dyDescent="0.3">
      <c r="V761" s="29">
        <v>8.5700000000001193</v>
      </c>
      <c r="W761" s="38">
        <f t="shared" si="449"/>
        <v>3715352290.9727545</v>
      </c>
      <c r="X761" s="30">
        <f t="shared" si="448"/>
        <v>2.6066753699001226</v>
      </c>
      <c r="Y761" s="31">
        <f t="shared" si="450"/>
        <v>-126.26557996715484</v>
      </c>
      <c r="Z761" s="31">
        <f t="shared" si="451"/>
        <v>-89.999972148817832</v>
      </c>
      <c r="AA761" s="31">
        <f t="shared" si="452"/>
        <v>91.959950955682942</v>
      </c>
      <c r="AB761" s="31">
        <f t="shared" si="453"/>
        <v>-89.998554143856481</v>
      </c>
      <c r="AC761" s="31">
        <f t="shared" si="454"/>
        <v>80.805554561955915</v>
      </c>
      <c r="AD761" s="31">
        <f t="shared" si="455"/>
        <v>89.994777903356308</v>
      </c>
      <c r="AE761" s="31">
        <f t="shared" si="456"/>
        <v>49.106600920384139</v>
      </c>
      <c r="AF761" s="31">
        <f t="shared" si="457"/>
        <v>-90.003748389318005</v>
      </c>
      <c r="AG761" s="31">
        <f t="shared" si="445"/>
        <v>92.110410468749379</v>
      </c>
      <c r="AH761" s="31">
        <f t="shared" si="458"/>
        <v>-204.99813607469306</v>
      </c>
      <c r="AI761" s="31">
        <f t="shared" si="459"/>
        <v>-89.999999996777333</v>
      </c>
      <c r="AJ761" s="31">
        <f t="shared" si="460"/>
        <v>123.7544760780039</v>
      </c>
      <c r="AK761" s="31">
        <f t="shared" si="461"/>
        <v>89.999962812341991</v>
      </c>
      <c r="AL761" s="32">
        <f t="shared" si="462"/>
        <v>-93.384197282436674</v>
      </c>
      <c r="AM761" s="31">
        <f t="shared" si="463"/>
        <v>-89.998772807285519</v>
      </c>
      <c r="AN761" s="31">
        <f t="shared" si="464"/>
        <v>-82.517446810376455</v>
      </c>
      <c r="AO761" s="31">
        <f t="shared" si="465"/>
        <v>-89.998809991720861</v>
      </c>
      <c r="AP761" s="30">
        <f t="shared" si="446"/>
        <v>23.609121289162623</v>
      </c>
      <c r="AQ761" s="30">
        <f t="shared" si="447"/>
        <v>-27.95880017344075</v>
      </c>
      <c r="AR761" s="31">
        <f t="shared" si="466"/>
        <v>-37.760524774270444</v>
      </c>
      <c r="AS761" s="33">
        <f t="shared" si="467"/>
        <v>-180.00255838103885</v>
      </c>
      <c r="AT761" s="31">
        <f t="shared" si="468"/>
        <v>0.56210374609190539</v>
      </c>
      <c r="AU761" s="31">
        <f t="shared" si="469"/>
        <v>20.391292235322855</v>
      </c>
      <c r="AV761" s="32">
        <f t="shared" si="470"/>
        <v>-9.6005638320955278E-4</v>
      </c>
      <c r="AW761" s="31">
        <f t="shared" si="471"/>
        <v>-0.85186513918612383</v>
      </c>
      <c r="AX761" s="34">
        <f t="shared" si="472"/>
        <v>0.56114368970869588</v>
      </c>
      <c r="AY761" s="35">
        <f t="shared" si="473"/>
        <v>19.53942709613673</v>
      </c>
      <c r="AZ761" s="10">
        <f t="shared" si="474"/>
        <v>-37.19938108456175</v>
      </c>
      <c r="BA761" s="10">
        <f t="shared" si="475"/>
        <v>-160.46313128490212</v>
      </c>
      <c r="BB761" s="10">
        <f t="shared" si="476"/>
        <v>19.536868715097881</v>
      </c>
      <c r="BC761" s="37"/>
      <c r="BD761" s="46">
        <f t="shared" si="477"/>
        <v>-37</v>
      </c>
      <c r="BE761" s="46">
        <f t="shared" si="478"/>
        <v>-160</v>
      </c>
      <c r="BF761" s="46">
        <f t="shared" si="479"/>
        <v>20</v>
      </c>
    </row>
    <row r="762" spans="22:58" x14ac:dyDescent="0.3">
      <c r="V762" s="29">
        <v>8.5800000000001209</v>
      </c>
      <c r="W762" s="36">
        <f t="shared" si="449"/>
        <v>3801893963.2066779</v>
      </c>
      <c r="X762" s="30">
        <f t="shared" si="448"/>
        <v>2.6066753699001226</v>
      </c>
      <c r="Y762" s="31">
        <f t="shared" si="450"/>
        <v>-126.46557996715481</v>
      </c>
      <c r="Z762" s="31">
        <f t="shared" si="451"/>
        <v>-89.999972782788134</v>
      </c>
      <c r="AA762" s="31">
        <f t="shared" si="452"/>
        <v>92.159950955558486</v>
      </c>
      <c r="AB762" s="31">
        <f t="shared" si="453"/>
        <v>-89.998587055560392</v>
      </c>
      <c r="AC762" s="31">
        <f t="shared" si="454"/>
        <v>81.005554560332229</v>
      </c>
      <c r="AD762" s="31">
        <f t="shared" si="455"/>
        <v>89.994896772787712</v>
      </c>
      <c r="AE762" s="31">
        <f t="shared" si="456"/>
        <v>49.306600918636022</v>
      </c>
      <c r="AF762" s="31">
        <f t="shared" si="457"/>
        <v>-90.003663065560801</v>
      </c>
      <c r="AG762" s="31">
        <f t="shared" si="445"/>
        <v>92.110410468749379</v>
      </c>
      <c r="AH762" s="31">
        <f t="shared" si="458"/>
        <v>-205.19813607469308</v>
      </c>
      <c r="AI762" s="31">
        <f t="shared" si="459"/>
        <v>-89.99999999685069</v>
      </c>
      <c r="AJ762" s="31">
        <f t="shared" si="460"/>
        <v>123.95447607800385</v>
      </c>
      <c r="AK762" s="31">
        <f t="shared" si="461"/>
        <v>89.999963658836421</v>
      </c>
      <c r="AL762" s="32">
        <f t="shared" si="462"/>
        <v>-93.584197282347048</v>
      </c>
      <c r="AM762" s="31">
        <f t="shared" si="463"/>
        <v>-89.998800741602125</v>
      </c>
      <c r="AN762" s="31">
        <f t="shared" si="464"/>
        <v>-82.717446810286901</v>
      </c>
      <c r="AO762" s="31">
        <f t="shared" si="465"/>
        <v>-89.998837079616393</v>
      </c>
      <c r="AP762" s="30">
        <f t="shared" si="446"/>
        <v>23.609121289162623</v>
      </c>
      <c r="AQ762" s="30">
        <f t="shared" si="447"/>
        <v>-27.95880017344075</v>
      </c>
      <c r="AR762" s="31">
        <f t="shared" si="466"/>
        <v>-37.760524775929007</v>
      </c>
      <c r="AS762" s="33">
        <f t="shared" si="467"/>
        <v>-180.00250014517718</v>
      </c>
      <c r="AT762" s="31">
        <f t="shared" si="468"/>
        <v>0.58688133126881792</v>
      </c>
      <c r="AU762" s="31">
        <f t="shared" si="469"/>
        <v>20.82592558917764</v>
      </c>
      <c r="AV762" s="32">
        <f t="shared" si="470"/>
        <v>-1.0052972102522326E-3</v>
      </c>
      <c r="AW762" s="31">
        <f t="shared" si="471"/>
        <v>-0.87170460032710551</v>
      </c>
      <c r="AX762" s="34">
        <f t="shared" si="472"/>
        <v>0.5858760340585657</v>
      </c>
      <c r="AY762" s="35">
        <f t="shared" si="473"/>
        <v>19.954220988850533</v>
      </c>
      <c r="AZ762" s="10">
        <f t="shared" si="474"/>
        <v>-37.174648741870442</v>
      </c>
      <c r="BA762" s="10">
        <f t="shared" si="475"/>
        <v>-160.04827915632666</v>
      </c>
      <c r="BB762" s="10">
        <f t="shared" si="476"/>
        <v>19.951720843673343</v>
      </c>
      <c r="BC762" s="48"/>
      <c r="BD762" s="46">
        <f t="shared" si="477"/>
        <v>-37</v>
      </c>
      <c r="BE762" s="46">
        <f t="shared" si="478"/>
        <v>-160</v>
      </c>
      <c r="BF762" s="46">
        <f t="shared" si="479"/>
        <v>20</v>
      </c>
    </row>
    <row r="763" spans="22:58" x14ac:dyDescent="0.3">
      <c r="V763" s="29">
        <v>8.5900000000001207</v>
      </c>
      <c r="W763" s="38">
        <f t="shared" si="449"/>
        <v>3890451449.9438963</v>
      </c>
      <c r="X763" s="30">
        <f t="shared" si="448"/>
        <v>2.6066753699001226</v>
      </c>
      <c r="Y763" s="31">
        <f t="shared" si="450"/>
        <v>-126.66557996715477</v>
      </c>
      <c r="Z763" s="31">
        <f t="shared" si="451"/>
        <v>-89.999973402327512</v>
      </c>
      <c r="AA763" s="31">
        <f t="shared" si="452"/>
        <v>92.359950955439629</v>
      </c>
      <c r="AB763" s="31">
        <f t="shared" si="453"/>
        <v>-89.998619218102462</v>
      </c>
      <c r="AC763" s="31">
        <f t="shared" si="454"/>
        <v>81.205554558781586</v>
      </c>
      <c r="AD763" s="31">
        <f t="shared" si="455"/>
        <v>89.995012936420579</v>
      </c>
      <c r="AE763" s="31">
        <f t="shared" si="456"/>
        <v>49.506600916966562</v>
      </c>
      <c r="AF763" s="31">
        <f t="shared" si="457"/>
        <v>-90.003579684009395</v>
      </c>
      <c r="AG763" s="31">
        <f t="shared" si="445"/>
        <v>92.110410468749379</v>
      </c>
      <c r="AH763" s="31">
        <f t="shared" si="458"/>
        <v>-205.3981360746931</v>
      </c>
      <c r="AI763" s="31">
        <f t="shared" si="459"/>
        <v>-89.999999996922384</v>
      </c>
      <c r="AJ763" s="31">
        <f t="shared" si="460"/>
        <v>124.15447607800377</v>
      </c>
      <c r="AK763" s="31">
        <f t="shared" si="461"/>
        <v>89.999964486062296</v>
      </c>
      <c r="AL763" s="32">
        <f t="shared" si="462"/>
        <v>-93.784197282261403</v>
      </c>
      <c r="AM763" s="31">
        <f t="shared" si="463"/>
        <v>-89.99882804005604</v>
      </c>
      <c r="AN763" s="31">
        <f t="shared" si="464"/>
        <v>-82.917446810201355</v>
      </c>
      <c r="AO763" s="31">
        <f t="shared" si="465"/>
        <v>-89.998863550916127</v>
      </c>
      <c r="AP763" s="30">
        <f t="shared" si="446"/>
        <v>23.609121289162623</v>
      </c>
      <c r="AQ763" s="30">
        <f t="shared" si="447"/>
        <v>-27.95880017344075</v>
      </c>
      <c r="AR763" s="31">
        <f t="shared" si="466"/>
        <v>-37.76052477751292</v>
      </c>
      <c r="AS763" s="33">
        <f t="shared" si="467"/>
        <v>-180.00244323492552</v>
      </c>
      <c r="AT763" s="31">
        <f t="shared" si="468"/>
        <v>0.61267602137308819</v>
      </c>
      <c r="AU763" s="31">
        <f t="shared" si="469"/>
        <v>21.268100995078573</v>
      </c>
      <c r="AV763" s="32">
        <f t="shared" si="470"/>
        <v>-1.0526696666736429E-3</v>
      </c>
      <c r="AW763" s="31">
        <f t="shared" si="471"/>
        <v>-0.89200596543798105</v>
      </c>
      <c r="AX763" s="34">
        <f t="shared" si="472"/>
        <v>0.61162335170641458</v>
      </c>
      <c r="AY763" s="35">
        <f t="shared" si="473"/>
        <v>20.376095029640592</v>
      </c>
      <c r="AZ763" s="10">
        <f t="shared" si="474"/>
        <v>-37.148901425806507</v>
      </c>
      <c r="BA763" s="10">
        <f t="shared" si="475"/>
        <v>-159.62634820528493</v>
      </c>
      <c r="BB763" s="10">
        <f t="shared" si="476"/>
        <v>20.373651794715073</v>
      </c>
      <c r="BC763" s="37"/>
      <c r="BD763" s="46">
        <f t="shared" si="477"/>
        <v>-37</v>
      </c>
      <c r="BE763" s="46">
        <f t="shared" si="478"/>
        <v>-160</v>
      </c>
      <c r="BF763" s="46">
        <f t="shared" si="479"/>
        <v>20</v>
      </c>
    </row>
    <row r="764" spans="22:58" x14ac:dyDescent="0.3">
      <c r="V764" s="29">
        <v>8.6000000000001204</v>
      </c>
      <c r="W764" s="38">
        <f t="shared" si="449"/>
        <v>3981071705.5360885</v>
      </c>
      <c r="X764" s="30">
        <f t="shared" si="448"/>
        <v>2.6066753699001226</v>
      </c>
      <c r="Y764" s="31">
        <f t="shared" si="450"/>
        <v>-126.86557996715473</v>
      </c>
      <c r="Z764" s="31">
        <f t="shared" si="451"/>
        <v>-89.999974007764465</v>
      </c>
      <c r="AA764" s="31">
        <f t="shared" si="452"/>
        <v>92.559950955326102</v>
      </c>
      <c r="AB764" s="31">
        <f t="shared" si="453"/>
        <v>-89.998650648535687</v>
      </c>
      <c r="AC764" s="31">
        <f t="shared" si="454"/>
        <v>81.405554557300732</v>
      </c>
      <c r="AD764" s="31">
        <f t="shared" si="455"/>
        <v>89.995126455846346</v>
      </c>
      <c r="AE764" s="31">
        <f t="shared" si="456"/>
        <v>49.706600915372221</v>
      </c>
      <c r="AF764" s="31">
        <f t="shared" si="457"/>
        <v>-90.003498200453791</v>
      </c>
      <c r="AG764" s="31">
        <f t="shared" si="445"/>
        <v>92.110410468749379</v>
      </c>
      <c r="AH764" s="31">
        <f t="shared" si="458"/>
        <v>-205.59813607469309</v>
      </c>
      <c r="AI764" s="31">
        <f t="shared" si="459"/>
        <v>-89.999999996992429</v>
      </c>
      <c r="AJ764" s="31">
        <f t="shared" si="460"/>
        <v>124.3544760780037</v>
      </c>
      <c r="AK764" s="31">
        <f t="shared" si="461"/>
        <v>89.999965294458221</v>
      </c>
      <c r="AL764" s="32">
        <f t="shared" si="462"/>
        <v>-93.984197282179608</v>
      </c>
      <c r="AM764" s="31">
        <f t="shared" si="463"/>
        <v>-89.99885471712129</v>
      </c>
      <c r="AN764" s="31">
        <f t="shared" si="464"/>
        <v>-83.117446810119617</v>
      </c>
      <c r="AO764" s="31">
        <f t="shared" si="465"/>
        <v>-89.998889419655498</v>
      </c>
      <c r="AP764" s="30">
        <f t="shared" si="446"/>
        <v>23.609121289162623</v>
      </c>
      <c r="AQ764" s="30">
        <f t="shared" si="447"/>
        <v>-27.95880017344075</v>
      </c>
      <c r="AR764" s="31">
        <f t="shared" si="466"/>
        <v>-37.760524779025523</v>
      </c>
      <c r="AS764" s="33">
        <f t="shared" si="467"/>
        <v>-180.00238762010929</v>
      </c>
      <c r="AT764" s="31">
        <f t="shared" si="468"/>
        <v>0.6395231701530778</v>
      </c>
      <c r="AU764" s="31">
        <f t="shared" si="469"/>
        <v>21.717842159514394</v>
      </c>
      <c r="AV764" s="32">
        <f t="shared" si="470"/>
        <v>-1.1022741643542623E-3</v>
      </c>
      <c r="AW764" s="31">
        <f t="shared" si="471"/>
        <v>-0.91277997816940282</v>
      </c>
      <c r="AX764" s="34">
        <f t="shared" si="472"/>
        <v>0.63842089598872354</v>
      </c>
      <c r="AY764" s="35">
        <f t="shared" si="473"/>
        <v>20.80506218134499</v>
      </c>
      <c r="AZ764" s="10">
        <f t="shared" si="474"/>
        <v>-37.1221038830368</v>
      </c>
      <c r="BA764" s="10">
        <f t="shared" si="475"/>
        <v>-159.1973254387643</v>
      </c>
      <c r="BB764" s="10">
        <f t="shared" si="476"/>
        <v>20.802674561235705</v>
      </c>
      <c r="BC764" s="37"/>
      <c r="BD764" s="46">
        <f t="shared" si="477"/>
        <v>-37</v>
      </c>
      <c r="BE764" s="46">
        <f t="shared" si="478"/>
        <v>-159</v>
      </c>
      <c r="BF764" s="46">
        <f t="shared" si="479"/>
        <v>21</v>
      </c>
    </row>
    <row r="765" spans="22:58" x14ac:dyDescent="0.3">
      <c r="V765" s="29">
        <v>8.6100000000001202</v>
      </c>
      <c r="W765" s="36">
        <f t="shared" si="449"/>
        <v>4073802778.0422688</v>
      </c>
      <c r="X765" s="30">
        <f t="shared" si="448"/>
        <v>2.6066753699001226</v>
      </c>
      <c r="Y765" s="31">
        <f t="shared" si="450"/>
        <v>-127.06557996715469</v>
      </c>
      <c r="Z765" s="31">
        <f t="shared" si="451"/>
        <v>-89.999974599419971</v>
      </c>
      <c r="AA765" s="31">
        <f t="shared" si="452"/>
        <v>92.759950955217676</v>
      </c>
      <c r="AB765" s="31">
        <f t="shared" si="453"/>
        <v>-89.998681363524923</v>
      </c>
      <c r="AC765" s="31">
        <f t="shared" si="454"/>
        <v>81.605554555886513</v>
      </c>
      <c r="AD765" s="31">
        <f t="shared" si="455"/>
        <v>89.995237391254562</v>
      </c>
      <c r="AE765" s="31">
        <f t="shared" si="456"/>
        <v>49.906600913849616</v>
      </c>
      <c r="AF765" s="31">
        <f t="shared" si="457"/>
        <v>-90.003418571690332</v>
      </c>
      <c r="AG765" s="31">
        <f t="shared" si="445"/>
        <v>92.110410468749379</v>
      </c>
      <c r="AH765" s="31">
        <f t="shared" si="458"/>
        <v>-205.79813607469308</v>
      </c>
      <c r="AI765" s="31">
        <f t="shared" si="459"/>
        <v>-89.999999997060883</v>
      </c>
      <c r="AJ765" s="31">
        <f t="shared" si="460"/>
        <v>124.55447607800363</v>
      </c>
      <c r="AK765" s="31">
        <f t="shared" si="461"/>
        <v>89.999966084452808</v>
      </c>
      <c r="AL765" s="32">
        <f t="shared" si="462"/>
        <v>-94.184197282101522</v>
      </c>
      <c r="AM765" s="31">
        <f t="shared" si="463"/>
        <v>-89.998880786942394</v>
      </c>
      <c r="AN765" s="31">
        <f t="shared" si="464"/>
        <v>-83.317446810041588</v>
      </c>
      <c r="AO765" s="31">
        <f t="shared" si="465"/>
        <v>-89.998914699550468</v>
      </c>
      <c r="AP765" s="30">
        <f t="shared" si="446"/>
        <v>23.609121289162623</v>
      </c>
      <c r="AQ765" s="30">
        <f t="shared" si="447"/>
        <v>-27.95880017344075</v>
      </c>
      <c r="AR765" s="31">
        <f t="shared" si="466"/>
        <v>-37.760524780470099</v>
      </c>
      <c r="AS765" s="33">
        <f t="shared" si="467"/>
        <v>-180.00233327124079</v>
      </c>
      <c r="AT765" s="31">
        <f t="shared" si="468"/>
        <v>0.66745883243375403</v>
      </c>
      <c r="AU765" s="31">
        <f t="shared" si="469"/>
        <v>22.175165799051463</v>
      </c>
      <c r="AV765" s="32">
        <f t="shared" si="470"/>
        <v>-1.1542158427361423E-3</v>
      </c>
      <c r="AW765" s="31">
        <f t="shared" si="471"/>
        <v>-0.93403763131765105</v>
      </c>
      <c r="AX765" s="34">
        <f t="shared" si="472"/>
        <v>0.66630461659101792</v>
      </c>
      <c r="AY765" s="35">
        <f t="shared" si="473"/>
        <v>21.241128167733812</v>
      </c>
      <c r="AZ765" s="10">
        <f t="shared" si="474"/>
        <v>-37.094220163879079</v>
      </c>
      <c r="BA765" s="10">
        <f t="shared" si="475"/>
        <v>-158.76120510350697</v>
      </c>
      <c r="BB765" s="10">
        <f t="shared" si="476"/>
        <v>21.238794896493033</v>
      </c>
      <c r="BC765" s="48"/>
      <c r="BD765" s="46">
        <f t="shared" si="477"/>
        <v>-37</v>
      </c>
      <c r="BE765" s="46">
        <f t="shared" si="478"/>
        <v>-159</v>
      </c>
      <c r="BF765" s="46">
        <f t="shared" si="479"/>
        <v>21</v>
      </c>
    </row>
    <row r="766" spans="22:58" x14ac:dyDescent="0.3">
      <c r="V766" s="29">
        <v>8.62000000000012</v>
      </c>
      <c r="W766" s="38">
        <f t="shared" si="449"/>
        <v>4168693834.7045064</v>
      </c>
      <c r="X766" s="30">
        <f t="shared" si="448"/>
        <v>2.6066753699001226</v>
      </c>
      <c r="Y766" s="31">
        <f t="shared" si="450"/>
        <v>-127.26557996715462</v>
      </c>
      <c r="Z766" s="31">
        <f t="shared" si="451"/>
        <v>-89.999975177607766</v>
      </c>
      <c r="AA766" s="31">
        <f t="shared" si="452"/>
        <v>92.959950955114124</v>
      </c>
      <c r="AB766" s="31">
        <f t="shared" si="453"/>
        <v>-89.998711379355626</v>
      </c>
      <c r="AC766" s="31">
        <f t="shared" si="454"/>
        <v>81.805554554535931</v>
      </c>
      <c r="AD766" s="31">
        <f t="shared" si="455"/>
        <v>89.995345801464637</v>
      </c>
      <c r="AE766" s="31">
        <f t="shared" si="456"/>
        <v>50.10660091239555</v>
      </c>
      <c r="AF766" s="31">
        <f t="shared" si="457"/>
        <v>-90.003340755498741</v>
      </c>
      <c r="AG766" s="31">
        <f t="shared" si="445"/>
        <v>92.110410468749379</v>
      </c>
      <c r="AH766" s="31">
        <f t="shared" si="458"/>
        <v>-205.99813607469304</v>
      </c>
      <c r="AI766" s="31">
        <f t="shared" si="459"/>
        <v>-89.999999997127787</v>
      </c>
      <c r="AJ766" s="31">
        <f t="shared" si="460"/>
        <v>124.75447607800353</v>
      </c>
      <c r="AK766" s="31">
        <f t="shared" si="461"/>
        <v>89.999966856464908</v>
      </c>
      <c r="AL766" s="32">
        <f t="shared" si="462"/>
        <v>-94.384197282026904</v>
      </c>
      <c r="AM766" s="31">
        <f t="shared" si="463"/>
        <v>-89.998906263341908</v>
      </c>
      <c r="AN766" s="31">
        <f t="shared" si="464"/>
        <v>-83.517446809967026</v>
      </c>
      <c r="AO766" s="31">
        <f t="shared" si="465"/>
        <v>-89.998939404004787</v>
      </c>
      <c r="AP766" s="30">
        <f t="shared" si="446"/>
        <v>23.609121289162623</v>
      </c>
      <c r="AQ766" s="30">
        <f t="shared" si="447"/>
        <v>-27.95880017344075</v>
      </c>
      <c r="AR766" s="31">
        <f t="shared" si="466"/>
        <v>-37.760524781849604</v>
      </c>
      <c r="AS766" s="33">
        <f t="shared" si="467"/>
        <v>-180.00228015950353</v>
      </c>
      <c r="AT766" s="31">
        <f t="shared" si="468"/>
        <v>0.6965197339087208</v>
      </c>
      <c r="AU766" s="31">
        <f t="shared" si="469"/>
        <v>22.64008124739529</v>
      </c>
      <c r="AV766" s="32">
        <f t="shared" si="470"/>
        <v>-1.208604791183321E-3</v>
      </c>
      <c r="AW766" s="31">
        <f t="shared" si="471"/>
        <v>-0.95579017254894649</v>
      </c>
      <c r="AX766" s="34">
        <f t="shared" si="472"/>
        <v>0.69531112911753745</v>
      </c>
      <c r="AY766" s="35">
        <f t="shared" si="473"/>
        <v>21.684291074846342</v>
      </c>
      <c r="AZ766" s="10">
        <f t="shared" si="474"/>
        <v>-37.065213652732069</v>
      </c>
      <c r="BA766" s="10">
        <f t="shared" si="475"/>
        <v>-158.3179890846572</v>
      </c>
      <c r="BB766" s="10">
        <f t="shared" si="476"/>
        <v>21.682010915342801</v>
      </c>
      <c r="BC766" s="37"/>
      <c r="BD766" s="46">
        <f t="shared" si="477"/>
        <v>-37</v>
      </c>
      <c r="BE766" s="46">
        <f t="shared" si="478"/>
        <v>-158</v>
      </c>
      <c r="BF766" s="46">
        <f t="shared" si="479"/>
        <v>22</v>
      </c>
    </row>
    <row r="767" spans="22:58" x14ac:dyDescent="0.3">
      <c r="V767" s="29">
        <v>8.6300000000001198</v>
      </c>
      <c r="W767" s="38">
        <f t="shared" si="449"/>
        <v>4265795188.0171056</v>
      </c>
      <c r="X767" s="30">
        <f t="shared" si="448"/>
        <v>2.6066753699001226</v>
      </c>
      <c r="Y767" s="31">
        <f t="shared" si="450"/>
        <v>-127.46557996715458</v>
      </c>
      <c r="Z767" s="31">
        <f t="shared" si="451"/>
        <v>-89.99997574263439</v>
      </c>
      <c r="AA767" s="31">
        <f t="shared" si="452"/>
        <v>93.159950955015262</v>
      </c>
      <c r="AB767" s="31">
        <f t="shared" si="453"/>
        <v>-89.998740711942617</v>
      </c>
      <c r="AC767" s="31">
        <f t="shared" si="454"/>
        <v>82.005554553246157</v>
      </c>
      <c r="AD767" s="31">
        <f t="shared" si="455"/>
        <v>89.995451743957076</v>
      </c>
      <c r="AE767" s="31">
        <f t="shared" si="456"/>
        <v>50.306600911006953</v>
      </c>
      <c r="AF767" s="31">
        <f t="shared" si="457"/>
        <v>-90.003264710619916</v>
      </c>
      <c r="AG767" s="31">
        <f t="shared" si="445"/>
        <v>92.110410468749379</v>
      </c>
      <c r="AH767" s="31">
        <f t="shared" si="458"/>
        <v>-206.19813607469308</v>
      </c>
      <c r="AI767" s="31">
        <f t="shared" si="459"/>
        <v>-89.999999997193171</v>
      </c>
      <c r="AJ767" s="31">
        <f t="shared" si="460"/>
        <v>124.95447607800345</v>
      </c>
      <c r="AK767" s="31">
        <f t="shared" si="461"/>
        <v>89.999967610903866</v>
      </c>
      <c r="AL767" s="32">
        <f t="shared" si="462"/>
        <v>-94.584197281955667</v>
      </c>
      <c r="AM767" s="31">
        <f t="shared" si="463"/>
        <v>-89.998931159827791</v>
      </c>
      <c r="AN767" s="31">
        <f t="shared" si="464"/>
        <v>-83.717446809895918</v>
      </c>
      <c r="AO767" s="31">
        <f t="shared" si="465"/>
        <v>-89.998963546117096</v>
      </c>
      <c r="AP767" s="30">
        <f t="shared" si="446"/>
        <v>23.609121289162623</v>
      </c>
      <c r="AQ767" s="30">
        <f t="shared" si="447"/>
        <v>-27.95880017344075</v>
      </c>
      <c r="AR767" s="31">
        <f t="shared" si="466"/>
        <v>-37.760524783167092</v>
      </c>
      <c r="AS767" s="33">
        <f t="shared" si="467"/>
        <v>-180.002228256737</v>
      </c>
      <c r="AT767" s="31">
        <f t="shared" si="468"/>
        <v>0.72674323667931762</v>
      </c>
      <c r="AU767" s="31">
        <f t="shared" si="469"/>
        <v>23.112590061326333</v>
      </c>
      <c r="AV767" s="32">
        <f t="shared" si="470"/>
        <v>-1.2655562817600833E-3</v>
      </c>
      <c r="AW767" s="31">
        <f t="shared" si="471"/>
        <v>-0.97804911025146835</v>
      </c>
      <c r="AX767" s="34">
        <f t="shared" si="472"/>
        <v>0.72547768039755756</v>
      </c>
      <c r="AY767" s="35">
        <f t="shared" si="473"/>
        <v>22.134540951074865</v>
      </c>
      <c r="AZ767" s="10">
        <f t="shared" si="474"/>
        <v>-37.035047102769532</v>
      </c>
      <c r="BA767" s="10">
        <f t="shared" si="475"/>
        <v>-157.86768730566214</v>
      </c>
      <c r="BB767" s="10">
        <f t="shared" si="476"/>
        <v>22.132312694337855</v>
      </c>
      <c r="BC767" s="37"/>
      <c r="BD767" s="46">
        <f t="shared" si="477"/>
        <v>-37</v>
      </c>
      <c r="BE767" s="46">
        <f t="shared" si="478"/>
        <v>-158</v>
      </c>
      <c r="BF767" s="46">
        <f t="shared" si="479"/>
        <v>22</v>
      </c>
    </row>
    <row r="768" spans="22:58" x14ac:dyDescent="0.3">
      <c r="V768" s="29">
        <v>8.6400000000001196</v>
      </c>
      <c r="W768" s="36">
        <f t="shared" si="449"/>
        <v>4365158322.4028664</v>
      </c>
      <c r="X768" s="30">
        <f t="shared" si="448"/>
        <v>2.6066753699001226</v>
      </c>
      <c r="Y768" s="31">
        <f t="shared" si="450"/>
        <v>-127.66557996715454</v>
      </c>
      <c r="Z768" s="31">
        <f t="shared" si="451"/>
        <v>-89.999976294799453</v>
      </c>
      <c r="AA768" s="31">
        <f t="shared" si="452"/>
        <v>93.359950954920819</v>
      </c>
      <c r="AB768" s="31">
        <f t="shared" si="453"/>
        <v>-89.99876937683841</v>
      </c>
      <c r="AC768" s="31">
        <f t="shared" si="454"/>
        <v>82.205554552014434</v>
      </c>
      <c r="AD768" s="31">
        <f t="shared" si="455"/>
        <v>89.995555274903992</v>
      </c>
      <c r="AE768" s="31">
        <f t="shared" si="456"/>
        <v>50.506600909680827</v>
      </c>
      <c r="AF768" s="31">
        <f t="shared" si="457"/>
        <v>-90.003190396733871</v>
      </c>
      <c r="AG768" s="31">
        <f t="shared" si="445"/>
        <v>92.110410468749379</v>
      </c>
      <c r="AH768" s="31">
        <f t="shared" si="458"/>
        <v>-206.39813607469307</v>
      </c>
      <c r="AI768" s="31">
        <f t="shared" si="459"/>
        <v>-89.999999997257063</v>
      </c>
      <c r="AJ768" s="31">
        <f t="shared" si="460"/>
        <v>125.1544760780034</v>
      </c>
      <c r="AK768" s="31">
        <f t="shared" si="461"/>
        <v>89.999968348169716</v>
      </c>
      <c r="AL768" s="32">
        <f t="shared" si="462"/>
        <v>-94.784197281887657</v>
      </c>
      <c r="AM768" s="31">
        <f t="shared" si="463"/>
        <v>-89.998955489600462</v>
      </c>
      <c r="AN768" s="31">
        <f t="shared" si="464"/>
        <v>-83.91744680982795</v>
      </c>
      <c r="AO768" s="31">
        <f t="shared" si="465"/>
        <v>-89.998987138687809</v>
      </c>
      <c r="AP768" s="30">
        <f t="shared" si="446"/>
        <v>23.609121289162623</v>
      </c>
      <c r="AQ768" s="30">
        <f t="shared" si="447"/>
        <v>-27.95880017344075</v>
      </c>
      <c r="AR768" s="31">
        <f t="shared" si="466"/>
        <v>-37.76052478442525</v>
      </c>
      <c r="AS768" s="33">
        <f t="shared" si="467"/>
        <v>-180.00217753542168</v>
      </c>
      <c r="AT768" s="31">
        <f t="shared" si="468"/>
        <v>0.75816730037447433</v>
      </c>
      <c r="AU768" s="31">
        <f t="shared" si="469"/>
        <v>23.59268562739247</v>
      </c>
      <c r="AV768" s="32">
        <f t="shared" si="470"/>
        <v>-1.3251910129461358E-3</v>
      </c>
      <c r="AW768" s="31">
        <f t="shared" si="471"/>
        <v>-1.0008262195176039</v>
      </c>
      <c r="AX768" s="34">
        <f t="shared" si="472"/>
        <v>0.75684210936152818</v>
      </c>
      <c r="AY768" s="35">
        <f t="shared" si="473"/>
        <v>22.591859407874868</v>
      </c>
      <c r="AZ768" s="10">
        <f t="shared" si="474"/>
        <v>-37.003682675063722</v>
      </c>
      <c r="BA768" s="10">
        <f t="shared" si="475"/>
        <v>-157.41031812754682</v>
      </c>
      <c r="BB768" s="10">
        <f t="shared" si="476"/>
        <v>22.589681872453184</v>
      </c>
      <c r="BC768" s="48"/>
      <c r="BD768" s="46">
        <f t="shared" si="477"/>
        <v>-37</v>
      </c>
      <c r="BE768" s="46">
        <f t="shared" si="478"/>
        <v>-157</v>
      </c>
      <c r="BF768" s="46">
        <f t="shared" si="479"/>
        <v>23</v>
      </c>
    </row>
    <row r="769" spans="22:58" x14ac:dyDescent="0.3">
      <c r="V769" s="29">
        <v>8.6500000000001194</v>
      </c>
      <c r="W769" s="38">
        <f t="shared" si="449"/>
        <v>4466835921.5108652</v>
      </c>
      <c r="X769" s="30">
        <f t="shared" si="448"/>
        <v>2.6066753699001226</v>
      </c>
      <c r="Y769" s="31">
        <f t="shared" si="450"/>
        <v>-127.86557996715452</v>
      </c>
      <c r="Z769" s="31">
        <f t="shared" si="451"/>
        <v>-89.999976834395696</v>
      </c>
      <c r="AA769" s="31">
        <f t="shared" si="452"/>
        <v>93.559950954830654</v>
      </c>
      <c r="AB769" s="31">
        <f t="shared" si="453"/>
        <v>-89.998797389241531</v>
      </c>
      <c r="AC769" s="31">
        <f t="shared" si="454"/>
        <v>82.405554550838147</v>
      </c>
      <c r="AD769" s="31">
        <f t="shared" si="455"/>
        <v>89.995656449198876</v>
      </c>
      <c r="AE769" s="31">
        <f t="shared" si="456"/>
        <v>50.706600908414401</v>
      </c>
      <c r="AF769" s="31">
        <f t="shared" si="457"/>
        <v>-90.003117774438337</v>
      </c>
      <c r="AG769" s="31">
        <f t="shared" si="445"/>
        <v>92.110410468749379</v>
      </c>
      <c r="AH769" s="31">
        <f t="shared" si="458"/>
        <v>-206.59813607469306</v>
      </c>
      <c r="AI769" s="31">
        <f t="shared" si="459"/>
        <v>-89.999999997319506</v>
      </c>
      <c r="AJ769" s="31">
        <f t="shared" si="460"/>
        <v>125.35447607800334</v>
      </c>
      <c r="AK769" s="31">
        <f t="shared" si="461"/>
        <v>89.999969068653328</v>
      </c>
      <c r="AL769" s="32">
        <f t="shared" si="462"/>
        <v>-94.984197281822688</v>
      </c>
      <c r="AM769" s="31">
        <f t="shared" si="463"/>
        <v>-89.998979265559882</v>
      </c>
      <c r="AN769" s="31">
        <f t="shared" si="464"/>
        <v>-84.117446809763024</v>
      </c>
      <c r="AO769" s="31">
        <f t="shared" si="465"/>
        <v>-89.999010194226059</v>
      </c>
      <c r="AP769" s="30">
        <f t="shared" si="446"/>
        <v>23.609121289162623</v>
      </c>
      <c r="AQ769" s="30">
        <f t="shared" si="447"/>
        <v>-27.95880017344075</v>
      </c>
      <c r="AR769" s="31">
        <f t="shared" si="466"/>
        <v>-37.76052478562675</v>
      </c>
      <c r="AS769" s="33">
        <f t="shared" si="467"/>
        <v>-180.00212796866441</v>
      </c>
      <c r="AT769" s="31">
        <f t="shared" si="468"/>
        <v>0.7908304387012367</v>
      </c>
      <c r="AU769" s="31">
        <f t="shared" si="469"/>
        <v>24.080352771410887</v>
      </c>
      <c r="AV769" s="32">
        <f t="shared" si="470"/>
        <v>-1.3876353647715011E-3</v>
      </c>
      <c r="AW769" s="31">
        <f t="shared" si="471"/>
        <v>-1.0241335482591005</v>
      </c>
      <c r="AX769" s="34">
        <f t="shared" si="472"/>
        <v>0.78944280333646522</v>
      </c>
      <c r="AY769" s="35">
        <f t="shared" si="473"/>
        <v>23.056219223151786</v>
      </c>
      <c r="AZ769" s="10">
        <f t="shared" si="474"/>
        <v>-36.971081982290286</v>
      </c>
      <c r="BA769" s="10">
        <f t="shared" si="475"/>
        <v>-156.94590874551261</v>
      </c>
      <c r="BB769" s="10">
        <f t="shared" si="476"/>
        <v>23.054091254487389</v>
      </c>
      <c r="BC769" s="37"/>
      <c r="BD769" s="46">
        <f t="shared" si="477"/>
        <v>-37</v>
      </c>
      <c r="BE769" s="46">
        <f t="shared" si="478"/>
        <v>-157</v>
      </c>
      <c r="BF769" s="46">
        <f t="shared" si="479"/>
        <v>23</v>
      </c>
    </row>
    <row r="770" spans="22:58" x14ac:dyDescent="0.3">
      <c r="V770" s="29">
        <v>8.6600000000001192</v>
      </c>
      <c r="W770" s="38">
        <f t="shared" si="449"/>
        <v>4570881896.150012</v>
      </c>
      <c r="X770" s="30">
        <f t="shared" si="448"/>
        <v>2.6066753699001226</v>
      </c>
      <c r="Y770" s="31">
        <f t="shared" si="450"/>
        <v>-128.06557996715446</v>
      </c>
      <c r="Z770" s="31">
        <f t="shared" si="451"/>
        <v>-89.999977361709213</v>
      </c>
      <c r="AA770" s="31">
        <f t="shared" si="452"/>
        <v>93.759950954744539</v>
      </c>
      <c r="AB770" s="31">
        <f t="shared" si="453"/>
        <v>-89.998824764004482</v>
      </c>
      <c r="AC770" s="31">
        <f t="shared" si="454"/>
        <v>82.605554549714796</v>
      </c>
      <c r="AD770" s="31">
        <f t="shared" si="455"/>
        <v>89.995755320485657</v>
      </c>
      <c r="AE770" s="31">
        <f t="shared" si="456"/>
        <v>50.906600907204989</v>
      </c>
      <c r="AF770" s="31">
        <f t="shared" si="457"/>
        <v>-90.003046805228038</v>
      </c>
      <c r="AG770" s="31">
        <f t="shared" si="445"/>
        <v>92.110410468749379</v>
      </c>
      <c r="AH770" s="31">
        <f t="shared" si="458"/>
        <v>-206.79813607469305</v>
      </c>
      <c r="AI770" s="31">
        <f t="shared" si="459"/>
        <v>-89.999999997380513</v>
      </c>
      <c r="AJ770" s="31">
        <f t="shared" si="460"/>
        <v>125.55447607800329</v>
      </c>
      <c r="AK770" s="31">
        <f t="shared" si="461"/>
        <v>89.999969772736748</v>
      </c>
      <c r="AL770" s="32">
        <f t="shared" si="462"/>
        <v>-95.184197281760646</v>
      </c>
      <c r="AM770" s="31">
        <f t="shared" si="463"/>
        <v>-89.9990025003124</v>
      </c>
      <c r="AN770" s="31">
        <f t="shared" si="464"/>
        <v>-84.317446809701025</v>
      </c>
      <c r="AO770" s="31">
        <f t="shared" si="465"/>
        <v>-89.999032724956166</v>
      </c>
      <c r="AP770" s="30">
        <f t="shared" si="446"/>
        <v>23.609121289162623</v>
      </c>
      <c r="AQ770" s="30">
        <f t="shared" si="447"/>
        <v>-27.95880017344075</v>
      </c>
      <c r="AR770" s="31">
        <f t="shared" si="466"/>
        <v>-37.760524786774162</v>
      </c>
      <c r="AS770" s="33">
        <f t="shared" si="467"/>
        <v>-180.0020795301842</v>
      </c>
      <c r="AT770" s="31">
        <f t="shared" si="468"/>
        <v>0.8247716712948262</v>
      </c>
      <c r="AU770" s="31">
        <f t="shared" si="469"/>
        <v>24.575567372995639</v>
      </c>
      <c r="AV770" s="32">
        <f t="shared" si="470"/>
        <v>-1.4530216659334478E-3</v>
      </c>
      <c r="AW770" s="31">
        <f t="shared" si="471"/>
        <v>-1.0479834234577017</v>
      </c>
      <c r="AX770" s="34">
        <f t="shared" si="472"/>
        <v>0.82331864962889278</v>
      </c>
      <c r="AY770" s="35">
        <f t="shared" si="473"/>
        <v>23.527583949537938</v>
      </c>
      <c r="AZ770" s="10">
        <f t="shared" si="474"/>
        <v>-36.937206137145267</v>
      </c>
      <c r="BA770" s="10">
        <f t="shared" si="475"/>
        <v>-156.47449558064628</v>
      </c>
      <c r="BB770" s="10">
        <f t="shared" si="476"/>
        <v>23.525504419353723</v>
      </c>
      <c r="BC770" s="37"/>
      <c r="BD770" s="46">
        <f t="shared" si="477"/>
        <v>-37</v>
      </c>
      <c r="BE770" s="46">
        <f t="shared" si="478"/>
        <v>-156</v>
      </c>
      <c r="BF770" s="46">
        <f t="shared" si="479"/>
        <v>24</v>
      </c>
    </row>
    <row r="771" spans="22:58" x14ac:dyDescent="0.3">
      <c r="V771" s="29">
        <v>8.6700000000001207</v>
      </c>
      <c r="W771" s="36">
        <f t="shared" si="449"/>
        <v>4677351412.8732891</v>
      </c>
      <c r="X771" s="30">
        <f t="shared" si="448"/>
        <v>2.6066753699001226</v>
      </c>
      <c r="Y771" s="31">
        <f t="shared" si="450"/>
        <v>-128.26557996715448</v>
      </c>
      <c r="Z771" s="31">
        <f t="shared" si="451"/>
        <v>-89.999977877019631</v>
      </c>
      <c r="AA771" s="31">
        <f t="shared" si="452"/>
        <v>93.959950954662332</v>
      </c>
      <c r="AB771" s="31">
        <f t="shared" si="453"/>
        <v>-89.998851515641761</v>
      </c>
      <c r="AC771" s="31">
        <f t="shared" si="454"/>
        <v>82.80555454864205</v>
      </c>
      <c r="AD771" s="31">
        <f t="shared" si="455"/>
        <v>89.995851941187212</v>
      </c>
      <c r="AE771" s="31">
        <f t="shared" si="456"/>
        <v>51.106600906050019</v>
      </c>
      <c r="AF771" s="31">
        <f t="shared" si="457"/>
        <v>-90.002977451474166</v>
      </c>
      <c r="AG771" s="31">
        <f t="shared" si="445"/>
        <v>92.110410468749379</v>
      </c>
      <c r="AH771" s="31">
        <f t="shared" si="458"/>
        <v>-206.99813607469309</v>
      </c>
      <c r="AI771" s="31">
        <f t="shared" si="459"/>
        <v>-89.999999997440156</v>
      </c>
      <c r="AJ771" s="31">
        <f t="shared" si="460"/>
        <v>125.75447607800326</v>
      </c>
      <c r="AK771" s="31">
        <f t="shared" si="461"/>
        <v>89.99997046079325</v>
      </c>
      <c r="AL771" s="32">
        <f t="shared" si="462"/>
        <v>-95.384197281701432</v>
      </c>
      <c r="AM771" s="31">
        <f t="shared" si="463"/>
        <v>-89.999025206177379</v>
      </c>
      <c r="AN771" s="31">
        <f t="shared" si="464"/>
        <v>-84.517446809641882</v>
      </c>
      <c r="AO771" s="31">
        <f t="shared" si="465"/>
        <v>-89.999054742824285</v>
      </c>
      <c r="AP771" s="30">
        <f t="shared" si="446"/>
        <v>23.609121289162623</v>
      </c>
      <c r="AQ771" s="30">
        <f t="shared" si="447"/>
        <v>-27.95880017344075</v>
      </c>
      <c r="AR771" s="31">
        <f t="shared" si="466"/>
        <v>-37.76052478786999</v>
      </c>
      <c r="AS771" s="33">
        <f t="shared" si="467"/>
        <v>-180.00203219429847</v>
      </c>
      <c r="AT771" s="31">
        <f t="shared" si="468"/>
        <v>0.86003047075977446</v>
      </c>
      <c r="AU771" s="31">
        <f t="shared" si="469"/>
        <v>25.078295987490225</v>
      </c>
      <c r="AV771" s="32">
        <f t="shared" si="470"/>
        <v>-1.521488473422571E-3</v>
      </c>
      <c r="AW771" s="31">
        <f t="shared" si="471"/>
        <v>-1.0723884575539517</v>
      </c>
      <c r="AX771" s="34">
        <f t="shared" si="472"/>
        <v>0.85850898228635186</v>
      </c>
      <c r="AY771" s="35">
        <f t="shared" si="473"/>
        <v>24.005907529936273</v>
      </c>
      <c r="AZ771" s="10">
        <f t="shared" si="474"/>
        <v>-36.902015805583638</v>
      </c>
      <c r="BA771" s="10">
        <f t="shared" si="475"/>
        <v>-155.99612466436218</v>
      </c>
      <c r="BB771" s="10">
        <f t="shared" si="476"/>
        <v>24.003875335637815</v>
      </c>
      <c r="BC771" s="48"/>
      <c r="BD771" s="46">
        <f t="shared" si="477"/>
        <v>-37</v>
      </c>
      <c r="BE771" s="46">
        <f t="shared" si="478"/>
        <v>-156</v>
      </c>
      <c r="BF771" s="46">
        <f t="shared" si="479"/>
        <v>24</v>
      </c>
    </row>
    <row r="772" spans="22:58" x14ac:dyDescent="0.3">
      <c r="V772" s="29">
        <v>8.6800000000001294</v>
      </c>
      <c r="W772" s="38">
        <f t="shared" si="449"/>
        <v>4786300923.2278233</v>
      </c>
      <c r="X772" s="30">
        <f t="shared" si="448"/>
        <v>2.6066753699001226</v>
      </c>
      <c r="Y772" s="31">
        <f t="shared" si="450"/>
        <v>-128.46557996715464</v>
      </c>
      <c r="Z772" s="31">
        <f t="shared" si="451"/>
        <v>-89.999978380600155</v>
      </c>
      <c r="AA772" s="31">
        <f t="shared" si="452"/>
        <v>94.159950954583991</v>
      </c>
      <c r="AB772" s="31">
        <f t="shared" si="453"/>
        <v>-89.998877658337435</v>
      </c>
      <c r="AC772" s="31">
        <f t="shared" si="454"/>
        <v>83.00555454761772</v>
      </c>
      <c r="AD772" s="31">
        <f t="shared" si="455"/>
        <v>89.995946362533104</v>
      </c>
      <c r="AE772" s="31">
        <f t="shared" si="456"/>
        <v>51.306600904947189</v>
      </c>
      <c r="AF772" s="31">
        <f t="shared" si="457"/>
        <v>-90.002909676404485</v>
      </c>
      <c r="AG772" s="31">
        <f t="shared" ref="AG772:AG822" si="480">DC_gain_comp</f>
        <v>92.110410468749379</v>
      </c>
      <c r="AH772" s="31">
        <f t="shared" si="458"/>
        <v>-207.19813607469325</v>
      </c>
      <c r="AI772" s="31">
        <f t="shared" si="459"/>
        <v>-89.999999997498421</v>
      </c>
      <c r="AJ772" s="31">
        <f t="shared" si="460"/>
        <v>125.95447607800338</v>
      </c>
      <c r="AK772" s="31">
        <f t="shared" si="461"/>
        <v>89.999971133187685</v>
      </c>
      <c r="AL772" s="32">
        <f t="shared" si="462"/>
        <v>-95.584197281645032</v>
      </c>
      <c r="AM772" s="31">
        <f t="shared" si="463"/>
        <v>-89.999047395193784</v>
      </c>
      <c r="AN772" s="31">
        <f t="shared" si="464"/>
        <v>-84.717446809585525</v>
      </c>
      <c r="AO772" s="31">
        <f t="shared" si="465"/>
        <v>-89.99907625950452</v>
      </c>
      <c r="AP772" s="30">
        <f t="shared" ref="AP772:AP822" si="481">-20*LOG(GmPS*Rsns)</f>
        <v>23.609121289162623</v>
      </c>
      <c r="AQ772" s="30">
        <f t="shared" ref="AQ772:AQ822" si="482">20*LOG(Vref/Vout)</f>
        <v>-27.95880017344075</v>
      </c>
      <c r="AR772" s="31">
        <f t="shared" si="466"/>
        <v>-37.760524788916463</v>
      </c>
      <c r="AS772" s="33">
        <f t="shared" si="467"/>
        <v>-180.001985935909</v>
      </c>
      <c r="AT772" s="31">
        <f t="shared" si="468"/>
        <v>0.89664670481931075</v>
      </c>
      <c r="AU772" s="31">
        <f t="shared" si="469"/>
        <v>25.588495477839025</v>
      </c>
      <c r="AV772" s="32">
        <f t="shared" si="470"/>
        <v>-1.5931808652676219E-3</v>
      </c>
      <c r="AW772" s="31">
        <f t="shared" si="471"/>
        <v>-1.0973615549768578</v>
      </c>
      <c r="AX772" s="34">
        <f t="shared" si="472"/>
        <v>0.89505352395404314</v>
      </c>
      <c r="AY772" s="35">
        <f t="shared" si="473"/>
        <v>24.491133922862169</v>
      </c>
      <c r="AZ772" s="10">
        <f t="shared" si="474"/>
        <v>-36.865471264962423</v>
      </c>
      <c r="BA772" s="10">
        <f t="shared" si="475"/>
        <v>-155.51085201304684</v>
      </c>
      <c r="BB772" s="10">
        <f t="shared" si="476"/>
        <v>24.489147986953157</v>
      </c>
      <c r="BC772" s="37"/>
      <c r="BD772" s="46">
        <f t="shared" si="477"/>
        <v>-37</v>
      </c>
      <c r="BE772" s="46">
        <f t="shared" si="478"/>
        <v>-156</v>
      </c>
      <c r="BF772" s="46">
        <f t="shared" si="479"/>
        <v>24</v>
      </c>
    </row>
    <row r="773" spans="22:58" x14ac:dyDescent="0.3">
      <c r="V773" s="29">
        <v>8.6900000000001292</v>
      </c>
      <c r="W773" s="38">
        <f t="shared" si="449"/>
        <v>4897788193.6859341</v>
      </c>
      <c r="X773" s="30">
        <f t="shared" ref="X773:X822" si="483">DC_gain_power</f>
        <v>2.6066753699001226</v>
      </c>
      <c r="Y773" s="31">
        <f t="shared" si="450"/>
        <v>-128.6655799671546</v>
      </c>
      <c r="Z773" s="31">
        <f t="shared" si="451"/>
        <v>-89.999978872717776</v>
      </c>
      <c r="AA773" s="31">
        <f t="shared" si="452"/>
        <v>94.359950954508975</v>
      </c>
      <c r="AB773" s="31">
        <f t="shared" si="453"/>
        <v>-89.998903205952715</v>
      </c>
      <c r="AC773" s="31">
        <f t="shared" si="454"/>
        <v>83.205554546639334</v>
      </c>
      <c r="AD773" s="31">
        <f t="shared" si="455"/>
        <v>89.996038634586796</v>
      </c>
      <c r="AE773" s="31">
        <f t="shared" si="456"/>
        <v>51.506600903893826</v>
      </c>
      <c r="AF773" s="31">
        <f t="shared" si="457"/>
        <v>-90.00284344408368</v>
      </c>
      <c r="AG773" s="31">
        <f t="shared" si="480"/>
        <v>92.110410468749379</v>
      </c>
      <c r="AH773" s="31">
        <f t="shared" si="458"/>
        <v>-207.39813607469327</v>
      </c>
      <c r="AI773" s="31">
        <f t="shared" si="459"/>
        <v>-89.999999997555364</v>
      </c>
      <c r="AJ773" s="31">
        <f t="shared" si="460"/>
        <v>126.15447607800334</v>
      </c>
      <c r="AK773" s="31">
        <f t="shared" si="461"/>
        <v>89.999971790276561</v>
      </c>
      <c r="AL773" s="32">
        <f t="shared" si="462"/>
        <v>-95.78419728159102</v>
      </c>
      <c r="AM773" s="31">
        <f t="shared" si="463"/>
        <v>-89.9990690791265</v>
      </c>
      <c r="AN773" s="31">
        <f t="shared" si="464"/>
        <v>-84.917446809531569</v>
      </c>
      <c r="AO773" s="31">
        <f t="shared" si="465"/>
        <v>-89.999097286405302</v>
      </c>
      <c r="AP773" s="30">
        <f t="shared" si="481"/>
        <v>23.609121289162623</v>
      </c>
      <c r="AQ773" s="30">
        <f t="shared" si="482"/>
        <v>-27.95880017344075</v>
      </c>
      <c r="AR773" s="31">
        <f t="shared" si="466"/>
        <v>-37.76052478991587</v>
      </c>
      <c r="AS773" s="33">
        <f t="shared" si="467"/>
        <v>-180.00194073048897</v>
      </c>
      <c r="AT773" s="31">
        <f t="shared" si="468"/>
        <v>0.93466057351945364</v>
      </c>
      <c r="AU773" s="31">
        <f t="shared" si="469"/>
        <v>26.106112659074931</v>
      </c>
      <c r="AV773" s="32">
        <f t="shared" si="470"/>
        <v>-1.6682507470102232E-3</v>
      </c>
      <c r="AW773" s="31">
        <f t="shared" si="471"/>
        <v>-1.1229159188170348</v>
      </c>
      <c r="AX773" s="34">
        <f t="shared" si="472"/>
        <v>0.93299232277244337</v>
      </c>
      <c r="AY773" s="35">
        <f t="shared" si="473"/>
        <v>24.983196740257895</v>
      </c>
      <c r="AZ773" s="10">
        <f t="shared" si="474"/>
        <v>-36.827532467143428</v>
      </c>
      <c r="BA773" s="10">
        <f t="shared" si="475"/>
        <v>-155.01874399023109</v>
      </c>
      <c r="BB773" s="10">
        <f t="shared" si="476"/>
        <v>24.981256009768913</v>
      </c>
      <c r="BC773" s="37"/>
      <c r="BD773" s="46">
        <f t="shared" si="477"/>
        <v>-37</v>
      </c>
      <c r="BE773" s="46">
        <f t="shared" si="478"/>
        <v>-155</v>
      </c>
      <c r="BF773" s="46">
        <f t="shared" si="479"/>
        <v>25</v>
      </c>
    </row>
    <row r="774" spans="22:58" x14ac:dyDescent="0.3">
      <c r="V774" s="29">
        <v>8.7000000000001307</v>
      </c>
      <c r="W774" s="36">
        <f t="shared" si="449"/>
        <v>5011872336.2742472</v>
      </c>
      <c r="X774" s="30">
        <f t="shared" si="483"/>
        <v>2.6066753699001226</v>
      </c>
      <c r="Y774" s="31">
        <f t="shared" si="450"/>
        <v>-128.86557996715459</v>
      </c>
      <c r="Z774" s="31">
        <f t="shared" si="451"/>
        <v>-89.999979353633421</v>
      </c>
      <c r="AA774" s="31">
        <f t="shared" si="452"/>
        <v>94.559950954437383</v>
      </c>
      <c r="AB774" s="31">
        <f t="shared" si="453"/>
        <v>-89.99892817203326</v>
      </c>
      <c r="AC774" s="31">
        <f t="shared" si="454"/>
        <v>83.405554545705002</v>
      </c>
      <c r="AD774" s="31">
        <f t="shared" si="455"/>
        <v>89.996128806272139</v>
      </c>
      <c r="AE774" s="31">
        <f t="shared" si="456"/>
        <v>51.706600902887914</v>
      </c>
      <c r="AF774" s="31">
        <f t="shared" si="457"/>
        <v>-90.002778719394541</v>
      </c>
      <c r="AG774" s="31">
        <f t="shared" si="480"/>
        <v>92.110410468749379</v>
      </c>
      <c r="AH774" s="31">
        <f t="shared" si="458"/>
        <v>-207.59813607469329</v>
      </c>
      <c r="AI774" s="31">
        <f t="shared" si="459"/>
        <v>-89.999999997611013</v>
      </c>
      <c r="AJ774" s="31">
        <f t="shared" si="460"/>
        <v>126.35447607800332</v>
      </c>
      <c r="AK774" s="31">
        <f t="shared" si="461"/>
        <v>89.999972432408256</v>
      </c>
      <c r="AL774" s="32">
        <f t="shared" si="462"/>
        <v>-95.984197281539437</v>
      </c>
      <c r="AM774" s="31">
        <f t="shared" si="463"/>
        <v>-89.999090269472646</v>
      </c>
      <c r="AN774" s="31">
        <f t="shared" si="464"/>
        <v>-85.117446809480029</v>
      </c>
      <c r="AO774" s="31">
        <f t="shared" si="465"/>
        <v>-89.999117834675403</v>
      </c>
      <c r="AP774" s="30">
        <f t="shared" si="481"/>
        <v>23.609121289162623</v>
      </c>
      <c r="AQ774" s="30">
        <f t="shared" si="482"/>
        <v>-27.95880017344075</v>
      </c>
      <c r="AR774" s="31">
        <f t="shared" si="466"/>
        <v>-37.760524790870242</v>
      </c>
      <c r="AS774" s="33">
        <f t="shared" si="467"/>
        <v>-180.00189655406996</v>
      </c>
      <c r="AT774" s="31">
        <f t="shared" si="468"/>
        <v>0.9741125414673214</v>
      </c>
      <c r="AU774" s="31">
        <f t="shared" si="469"/>
        <v>26.6310839582409</v>
      </c>
      <c r="AV774" s="32">
        <f t="shared" si="470"/>
        <v>-1.7468571725106177E-3</v>
      </c>
      <c r="AW774" s="31">
        <f t="shared" si="471"/>
        <v>-1.1490650576463528</v>
      </c>
      <c r="AX774" s="34">
        <f t="shared" si="472"/>
        <v>0.97236568429481074</v>
      </c>
      <c r="AY774" s="35">
        <f t="shared" si="473"/>
        <v>25.482018900594547</v>
      </c>
      <c r="AZ774" s="10">
        <f t="shared" si="474"/>
        <v>-36.788159106575435</v>
      </c>
      <c r="BA774" s="10">
        <f t="shared" si="475"/>
        <v>-154.51987765347542</v>
      </c>
      <c r="BB774" s="10">
        <f t="shared" si="476"/>
        <v>25.480122346524581</v>
      </c>
      <c r="BC774" s="48"/>
      <c r="BD774" s="46">
        <f t="shared" si="477"/>
        <v>-37</v>
      </c>
      <c r="BE774" s="46">
        <f t="shared" si="478"/>
        <v>-155</v>
      </c>
      <c r="BF774" s="46">
        <f t="shared" si="479"/>
        <v>25</v>
      </c>
    </row>
    <row r="775" spans="22:58" x14ac:dyDescent="0.3">
      <c r="V775" s="29">
        <v>8.7100000000001305</v>
      </c>
      <c r="W775" s="38">
        <f t="shared" si="449"/>
        <v>5128613839.9152079</v>
      </c>
      <c r="X775" s="30">
        <f t="shared" si="483"/>
        <v>2.6066753699001226</v>
      </c>
      <c r="Y775" s="31">
        <f t="shared" si="450"/>
        <v>-129.06557996715458</v>
      </c>
      <c r="Z775" s="31">
        <f t="shared" si="451"/>
        <v>-89.999979823602104</v>
      </c>
      <c r="AA775" s="31">
        <f t="shared" si="452"/>
        <v>94.759950954368989</v>
      </c>
      <c r="AB775" s="31">
        <f t="shared" si="453"/>
        <v>-89.998952569816439</v>
      </c>
      <c r="AC775" s="31">
        <f t="shared" si="454"/>
        <v>83.605554544812705</v>
      </c>
      <c r="AD775" s="31">
        <f t="shared" si="455"/>
        <v>89.996216925399338</v>
      </c>
      <c r="AE775" s="31">
        <f t="shared" si="456"/>
        <v>51.906600901927234</v>
      </c>
      <c r="AF775" s="31">
        <f t="shared" si="457"/>
        <v>-90.002715468019218</v>
      </c>
      <c r="AG775" s="31">
        <f t="shared" si="480"/>
        <v>92.110410468749379</v>
      </c>
      <c r="AH775" s="31">
        <f t="shared" si="458"/>
        <v>-207.79813607469328</v>
      </c>
      <c r="AI775" s="31">
        <f t="shared" si="459"/>
        <v>-89.999999997665384</v>
      </c>
      <c r="AJ775" s="31">
        <f t="shared" si="460"/>
        <v>126.55447607800328</v>
      </c>
      <c r="AK775" s="31">
        <f t="shared" si="461"/>
        <v>89.999973059923263</v>
      </c>
      <c r="AL775" s="32">
        <f t="shared" si="462"/>
        <v>-96.184197281490157</v>
      </c>
      <c r="AM775" s="31">
        <f t="shared" si="463"/>
        <v>-89.999110977467623</v>
      </c>
      <c r="AN775" s="31">
        <f t="shared" si="464"/>
        <v>-85.317446809430777</v>
      </c>
      <c r="AO775" s="31">
        <f t="shared" si="465"/>
        <v>-89.999137915209744</v>
      </c>
      <c r="AP775" s="30">
        <f t="shared" si="481"/>
        <v>23.609121289162623</v>
      </c>
      <c r="AQ775" s="30">
        <f t="shared" si="482"/>
        <v>-27.95880017344075</v>
      </c>
      <c r="AR775" s="31">
        <f t="shared" si="466"/>
        <v>-37.76052479178167</v>
      </c>
      <c r="AS775" s="33">
        <f t="shared" si="467"/>
        <v>-180.00185338322896</v>
      </c>
      <c r="AT775" s="31">
        <f t="shared" si="468"/>
        <v>1.0150432651182679</v>
      </c>
      <c r="AU775" s="31">
        <f t="shared" si="469"/>
        <v>27.16333509266541</v>
      </c>
      <c r="AV775" s="32">
        <f t="shared" si="470"/>
        <v>-1.8291666798241923E-3</v>
      </c>
      <c r="AW775" s="31">
        <f t="shared" si="471"/>
        <v>-1.1758227924864046</v>
      </c>
      <c r="AX775" s="34">
        <f t="shared" si="472"/>
        <v>1.0132140984384437</v>
      </c>
      <c r="AY775" s="35">
        <f t="shared" si="473"/>
        <v>25.987512300179006</v>
      </c>
      <c r="AZ775" s="10">
        <f t="shared" si="474"/>
        <v>-36.747310693343223</v>
      </c>
      <c r="BA775" s="10">
        <f t="shared" si="475"/>
        <v>-154.01434108304994</v>
      </c>
      <c r="BB775" s="10">
        <f t="shared" si="476"/>
        <v>25.985658916950058</v>
      </c>
      <c r="BC775" s="37"/>
      <c r="BD775" s="46">
        <f t="shared" si="477"/>
        <v>-37</v>
      </c>
      <c r="BE775" s="46">
        <f t="shared" si="478"/>
        <v>-154</v>
      </c>
      <c r="BF775" s="46">
        <f t="shared" si="479"/>
        <v>26</v>
      </c>
    </row>
    <row r="776" spans="22:58" x14ac:dyDescent="0.3">
      <c r="V776" s="29">
        <v>8.7200000000001303</v>
      </c>
      <c r="W776" s="38">
        <f t="shared" si="449"/>
        <v>5248074602.4993029</v>
      </c>
      <c r="X776" s="30">
        <f t="shared" si="483"/>
        <v>2.6066753699001226</v>
      </c>
      <c r="Y776" s="31">
        <f t="shared" si="450"/>
        <v>-129.26557996715451</v>
      </c>
      <c r="Z776" s="31">
        <f t="shared" si="451"/>
        <v>-89.999980282872997</v>
      </c>
      <c r="AA776" s="31">
        <f t="shared" si="452"/>
        <v>94.959950954303622</v>
      </c>
      <c r="AB776" s="31">
        <f t="shared" si="453"/>
        <v>-89.998976412238264</v>
      </c>
      <c r="AC776" s="31">
        <f t="shared" si="454"/>
        <v>83.805554543960525</v>
      </c>
      <c r="AD776" s="31">
        <f t="shared" si="455"/>
        <v>89.996303038690343</v>
      </c>
      <c r="AE776" s="31">
        <f t="shared" si="456"/>
        <v>52.106600901009756</v>
      </c>
      <c r="AF776" s="31">
        <f t="shared" si="457"/>
        <v>-90.002653656420904</v>
      </c>
      <c r="AG776" s="31">
        <f t="shared" si="480"/>
        <v>92.110410468749379</v>
      </c>
      <c r="AH776" s="31">
        <f t="shared" si="458"/>
        <v>-207.99813607469329</v>
      </c>
      <c r="AI776" s="31">
        <f t="shared" si="459"/>
        <v>-89.999999997718518</v>
      </c>
      <c r="AJ776" s="31">
        <f t="shared" si="460"/>
        <v>126.75447607800321</v>
      </c>
      <c r="AK776" s="31">
        <f t="shared" si="461"/>
        <v>89.999973673154273</v>
      </c>
      <c r="AL776" s="32">
        <f t="shared" si="462"/>
        <v>-96.384197281443065</v>
      </c>
      <c r="AM776" s="31">
        <f t="shared" si="463"/>
        <v>-89.999131214091094</v>
      </c>
      <c r="AN776" s="31">
        <f t="shared" si="464"/>
        <v>-85.51744680938377</v>
      </c>
      <c r="AO776" s="31">
        <f t="shared" si="465"/>
        <v>-89.999157538655339</v>
      </c>
      <c r="AP776" s="30">
        <f t="shared" si="481"/>
        <v>23.609121289162623</v>
      </c>
      <c r="AQ776" s="30">
        <f t="shared" si="482"/>
        <v>-27.95880017344075</v>
      </c>
      <c r="AR776" s="31">
        <f t="shared" si="466"/>
        <v>-37.760524792652141</v>
      </c>
      <c r="AS776" s="33">
        <f t="shared" si="467"/>
        <v>-180.00181119507624</v>
      </c>
      <c r="AT776" s="31">
        <f t="shared" si="468"/>
        <v>1.0574935151669276</v>
      </c>
      <c r="AU776" s="31">
        <f t="shared" si="469"/>
        <v>27.702780769627225</v>
      </c>
      <c r="AV776" s="32">
        <f t="shared" si="470"/>
        <v>-1.9153536427619663E-3</v>
      </c>
      <c r="AW776" s="31">
        <f t="shared" si="471"/>
        <v>-1.2032032639289578</v>
      </c>
      <c r="AX776" s="34">
        <f t="shared" si="472"/>
        <v>1.0555781615241655</v>
      </c>
      <c r="AY776" s="35">
        <f t="shared" si="473"/>
        <v>26.499577505698266</v>
      </c>
      <c r="AZ776" s="10">
        <f t="shared" si="474"/>
        <v>-36.704946631127974</v>
      </c>
      <c r="BA776" s="10">
        <f t="shared" si="475"/>
        <v>-153.50223368937799</v>
      </c>
      <c r="BB776" s="10">
        <f t="shared" si="476"/>
        <v>26.497766310622012</v>
      </c>
      <c r="BC776" s="37"/>
      <c r="BD776" s="46">
        <f t="shared" si="477"/>
        <v>-37</v>
      </c>
      <c r="BE776" s="46">
        <f t="shared" si="478"/>
        <v>-154</v>
      </c>
      <c r="BF776" s="46">
        <f t="shared" si="479"/>
        <v>26</v>
      </c>
    </row>
    <row r="777" spans="22:58" x14ac:dyDescent="0.3">
      <c r="V777" s="29">
        <v>8.7300000000001301</v>
      </c>
      <c r="W777" s="36">
        <f t="shared" si="449"/>
        <v>5370317963.7041397</v>
      </c>
      <c r="X777" s="30">
        <f t="shared" si="483"/>
        <v>2.6066753699001226</v>
      </c>
      <c r="Y777" s="31">
        <f t="shared" si="450"/>
        <v>-129.4655799671545</v>
      </c>
      <c r="Z777" s="31">
        <f t="shared" si="451"/>
        <v>-89.99998073168959</v>
      </c>
      <c r="AA777" s="31">
        <f t="shared" si="452"/>
        <v>95.159950954241239</v>
      </c>
      <c r="AB777" s="31">
        <f t="shared" si="453"/>
        <v>-89.9989997119403</v>
      </c>
      <c r="AC777" s="31">
        <f t="shared" si="454"/>
        <v>84.005554543146729</v>
      </c>
      <c r="AD777" s="31">
        <f t="shared" si="455"/>
        <v>89.996387191803535</v>
      </c>
      <c r="AE777" s="31">
        <f t="shared" si="456"/>
        <v>52.306600900133589</v>
      </c>
      <c r="AF777" s="31">
        <f t="shared" si="457"/>
        <v>-90.00259325182634</v>
      </c>
      <c r="AG777" s="31">
        <f t="shared" si="480"/>
        <v>92.110410468749379</v>
      </c>
      <c r="AH777" s="31">
        <f t="shared" si="458"/>
        <v>-208.19813607469328</v>
      </c>
      <c r="AI777" s="31">
        <f t="shared" si="459"/>
        <v>-89.999999997770459</v>
      </c>
      <c r="AJ777" s="31">
        <f t="shared" si="460"/>
        <v>126.95447607800317</v>
      </c>
      <c r="AK777" s="31">
        <f t="shared" si="461"/>
        <v>89.999974272426456</v>
      </c>
      <c r="AL777" s="32">
        <f t="shared" si="462"/>
        <v>-96.584197281398119</v>
      </c>
      <c r="AM777" s="31">
        <f t="shared" si="463"/>
        <v>-89.999150990072778</v>
      </c>
      <c r="AN777" s="31">
        <f t="shared" si="464"/>
        <v>-85.717446809338853</v>
      </c>
      <c r="AO777" s="31">
        <f t="shared" si="465"/>
        <v>-89.99917671541678</v>
      </c>
      <c r="AP777" s="30">
        <f t="shared" si="481"/>
        <v>23.609121289162623</v>
      </c>
      <c r="AQ777" s="30">
        <f t="shared" si="482"/>
        <v>-27.95880017344075</v>
      </c>
      <c r="AR777" s="31">
        <f t="shared" si="466"/>
        <v>-37.760524793483391</v>
      </c>
      <c r="AS777" s="33">
        <f t="shared" si="467"/>
        <v>-180.00176996724312</v>
      </c>
      <c r="AT777" s="31">
        <f t="shared" si="468"/>
        <v>1.1015040941388676</v>
      </c>
      <c r="AU777" s="31">
        <f t="shared" si="469"/>
        <v>28.249324410508827</v>
      </c>
      <c r="AV777" s="32">
        <f t="shared" si="470"/>
        <v>-2.0056006389438646E-3</v>
      </c>
      <c r="AW777" s="31">
        <f t="shared" si="471"/>
        <v>-1.2312209394109797</v>
      </c>
      <c r="AX777" s="34">
        <f t="shared" si="472"/>
        <v>1.0994984934999237</v>
      </c>
      <c r="AY777" s="35">
        <f t="shared" si="473"/>
        <v>27.018103471097845</v>
      </c>
      <c r="AZ777" s="10">
        <f t="shared" si="474"/>
        <v>-36.661026299983469</v>
      </c>
      <c r="BA777" s="10">
        <f t="shared" si="475"/>
        <v>-152.98366649614528</v>
      </c>
      <c r="BB777" s="10">
        <f t="shared" si="476"/>
        <v>27.016333503854725</v>
      </c>
      <c r="BC777" s="48"/>
      <c r="BD777" s="46">
        <f t="shared" si="477"/>
        <v>-37</v>
      </c>
      <c r="BE777" s="46">
        <f t="shared" si="478"/>
        <v>-153</v>
      </c>
      <c r="BF777" s="46">
        <f t="shared" si="479"/>
        <v>27</v>
      </c>
    </row>
    <row r="778" spans="22:58" x14ac:dyDescent="0.3">
      <c r="V778" s="29">
        <v>8.7400000000001299</v>
      </c>
      <c r="W778" s="38">
        <f t="shared" si="449"/>
        <v>5495408738.5778952</v>
      </c>
      <c r="X778" s="30">
        <f t="shared" si="483"/>
        <v>2.6066753699001226</v>
      </c>
      <c r="Y778" s="31">
        <f t="shared" si="450"/>
        <v>-129.66557996715449</v>
      </c>
      <c r="Z778" s="31">
        <f t="shared" si="451"/>
        <v>-89.999981170289885</v>
      </c>
      <c r="AA778" s="31">
        <f t="shared" si="452"/>
        <v>95.359950954181656</v>
      </c>
      <c r="AB778" s="31">
        <f t="shared" si="453"/>
        <v>-89.999022481276398</v>
      </c>
      <c r="AC778" s="31">
        <f t="shared" si="454"/>
        <v>84.205554542369583</v>
      </c>
      <c r="AD778" s="31">
        <f t="shared" si="455"/>
        <v>89.996469429358044</v>
      </c>
      <c r="AE778" s="31">
        <f t="shared" si="456"/>
        <v>52.50660089929687</v>
      </c>
      <c r="AF778" s="31">
        <f t="shared" si="457"/>
        <v>-90.00253422220824</v>
      </c>
      <c r="AG778" s="31">
        <f t="shared" si="480"/>
        <v>92.110410468749379</v>
      </c>
      <c r="AH778" s="31">
        <f t="shared" si="458"/>
        <v>-208.39813607469327</v>
      </c>
      <c r="AI778" s="31">
        <f t="shared" si="459"/>
        <v>-89.999999997821206</v>
      </c>
      <c r="AJ778" s="31">
        <f t="shared" si="460"/>
        <v>127.15447607800313</v>
      </c>
      <c r="AK778" s="31">
        <f t="shared" si="461"/>
        <v>89.999974858057527</v>
      </c>
      <c r="AL778" s="32">
        <f t="shared" si="462"/>
        <v>-96.784197281355219</v>
      </c>
      <c r="AM778" s="31">
        <f t="shared" si="463"/>
        <v>-89.999170315898155</v>
      </c>
      <c r="AN778" s="31">
        <f t="shared" si="464"/>
        <v>-85.917446809295981</v>
      </c>
      <c r="AO778" s="31">
        <f t="shared" si="465"/>
        <v>-89.999195455661834</v>
      </c>
      <c r="AP778" s="30">
        <f t="shared" si="481"/>
        <v>23.609121289162623</v>
      </c>
      <c r="AQ778" s="30">
        <f t="shared" si="482"/>
        <v>-27.95880017344075</v>
      </c>
      <c r="AR778" s="31">
        <f t="shared" si="466"/>
        <v>-37.760524794277238</v>
      </c>
      <c r="AS778" s="33">
        <f t="shared" si="467"/>
        <v>-180.00172967787006</v>
      </c>
      <c r="AT778" s="31">
        <f t="shared" si="468"/>
        <v>1.1471157493250697</v>
      </c>
      <c r="AU778" s="31">
        <f t="shared" si="469"/>
        <v>28.802857902593082</v>
      </c>
      <c r="AV778" s="32">
        <f t="shared" si="470"/>
        <v>-2.1000988350619049E-3</v>
      </c>
      <c r="AW778" s="31">
        <f t="shared" si="471"/>
        <v>-1.2598906206470712</v>
      </c>
      <c r="AX778" s="34">
        <f t="shared" si="472"/>
        <v>1.1450156504900078</v>
      </c>
      <c r="AY778" s="35">
        <f t="shared" si="473"/>
        <v>27.542967281946012</v>
      </c>
      <c r="AZ778" s="10">
        <f t="shared" si="474"/>
        <v>-36.615509143787229</v>
      </c>
      <c r="BA778" s="10">
        <f t="shared" si="475"/>
        <v>-152.45876239592405</v>
      </c>
      <c r="BB778" s="10">
        <f t="shared" si="476"/>
        <v>27.541237604075945</v>
      </c>
      <c r="BC778" s="37"/>
      <c r="BD778" s="46">
        <f t="shared" si="477"/>
        <v>-37</v>
      </c>
      <c r="BE778" s="46">
        <f t="shared" si="478"/>
        <v>-152</v>
      </c>
      <c r="BF778" s="46">
        <f t="shared" si="479"/>
        <v>28</v>
      </c>
    </row>
    <row r="779" spans="22:58" x14ac:dyDescent="0.3">
      <c r="V779" s="29">
        <v>8.7500000000001297</v>
      </c>
      <c r="W779" s="38">
        <f t="shared" si="449"/>
        <v>5623413251.9051781</v>
      </c>
      <c r="X779" s="30">
        <f t="shared" si="483"/>
        <v>2.6066753699001226</v>
      </c>
      <c r="Y779" s="31">
        <f t="shared" si="450"/>
        <v>-129.86557996715445</v>
      </c>
      <c r="Z779" s="31">
        <f t="shared" si="451"/>
        <v>-89.99998159890643</v>
      </c>
      <c r="AA779" s="31">
        <f t="shared" si="452"/>
        <v>95.559950954124773</v>
      </c>
      <c r="AB779" s="31">
        <f t="shared" si="453"/>
        <v>-89.999044732319106</v>
      </c>
      <c r="AC779" s="31">
        <f t="shared" si="454"/>
        <v>84.405554541627367</v>
      </c>
      <c r="AD779" s="31">
        <f t="shared" si="455"/>
        <v>89.996549794957275</v>
      </c>
      <c r="AE779" s="31">
        <f t="shared" si="456"/>
        <v>52.706600898497811</v>
      </c>
      <c r="AF779" s="31">
        <f t="shared" si="457"/>
        <v>-90.002476536268261</v>
      </c>
      <c r="AG779" s="31">
        <f t="shared" si="480"/>
        <v>92.110410468749379</v>
      </c>
      <c r="AH779" s="31">
        <f t="shared" si="458"/>
        <v>-208.59813607469329</v>
      </c>
      <c r="AI779" s="31">
        <f t="shared" si="459"/>
        <v>-89.999999997870816</v>
      </c>
      <c r="AJ779" s="31">
        <f t="shared" si="460"/>
        <v>127.35447607800309</v>
      </c>
      <c r="AK779" s="31">
        <f t="shared" si="461"/>
        <v>89.999975430358006</v>
      </c>
      <c r="AL779" s="32">
        <f t="shared" si="462"/>
        <v>-96.984197281314209</v>
      </c>
      <c r="AM779" s="31">
        <f t="shared" si="463"/>
        <v>-89.999189201814033</v>
      </c>
      <c r="AN779" s="31">
        <f t="shared" si="464"/>
        <v>-86.117446809255028</v>
      </c>
      <c r="AO779" s="31">
        <f t="shared" si="465"/>
        <v>-89.999213769326843</v>
      </c>
      <c r="AP779" s="30">
        <f t="shared" si="481"/>
        <v>23.609121289162623</v>
      </c>
      <c r="AQ779" s="30">
        <f t="shared" si="482"/>
        <v>-27.95880017344075</v>
      </c>
      <c r="AR779" s="31">
        <f t="shared" si="466"/>
        <v>-37.760524795035344</v>
      </c>
      <c r="AS779" s="33">
        <f t="shared" si="467"/>
        <v>-180.0016903055951</v>
      </c>
      <c r="AT779" s="31">
        <f t="shared" si="468"/>
        <v>1.1943690812494085</v>
      </c>
      <c r="AU779" s="31">
        <f t="shared" si="469"/>
        <v>29.363261381680143</v>
      </c>
      <c r="AV779" s="32">
        <f t="shared" si="470"/>
        <v>-2.1990483901794399E-3</v>
      </c>
      <c r="AW779" s="31">
        <f t="shared" si="471"/>
        <v>-1.2892274512221631</v>
      </c>
      <c r="AX779" s="34">
        <f t="shared" si="472"/>
        <v>1.1921700328592291</v>
      </c>
      <c r="AY779" s="35">
        <f t="shared" si="473"/>
        <v>28.074033930457979</v>
      </c>
      <c r="AZ779" s="10">
        <f t="shared" si="474"/>
        <v>-36.568354762176114</v>
      </c>
      <c r="BA779" s="10">
        <f t="shared" si="475"/>
        <v>-151.92765637513713</v>
      </c>
      <c r="BB779" s="10">
        <f t="shared" si="476"/>
        <v>28.072343624862867</v>
      </c>
      <c r="BC779" s="37"/>
      <c r="BD779" s="46">
        <f t="shared" si="477"/>
        <v>-37</v>
      </c>
      <c r="BE779" s="46">
        <f t="shared" si="478"/>
        <v>-152</v>
      </c>
      <c r="BF779" s="46">
        <f t="shared" si="479"/>
        <v>28</v>
      </c>
    </row>
    <row r="780" spans="22:58" x14ac:dyDescent="0.3">
      <c r="V780" s="29">
        <v>8.7600000000001295</v>
      </c>
      <c r="W780" s="36">
        <f t="shared" si="449"/>
        <v>5754399373.3732967</v>
      </c>
      <c r="X780" s="30">
        <f t="shared" si="483"/>
        <v>2.6066753699001226</v>
      </c>
      <c r="Y780" s="31">
        <f t="shared" si="450"/>
        <v>-130.06557996715443</v>
      </c>
      <c r="Z780" s="31">
        <f t="shared" si="451"/>
        <v>-89.999982017766442</v>
      </c>
      <c r="AA780" s="31">
        <f t="shared" si="452"/>
        <v>95.759950954070433</v>
      </c>
      <c r="AB780" s="31">
        <f t="shared" si="453"/>
        <v>-89.999066476866247</v>
      </c>
      <c r="AC780" s="31">
        <f t="shared" si="454"/>
        <v>84.605554540918604</v>
      </c>
      <c r="AD780" s="31">
        <f t="shared" si="455"/>
        <v>89.996628331212122</v>
      </c>
      <c r="AE780" s="31">
        <f t="shared" si="456"/>
        <v>52.90660089773472</v>
      </c>
      <c r="AF780" s="31">
        <f t="shared" si="457"/>
        <v>-90.002420163420567</v>
      </c>
      <c r="AG780" s="31">
        <f t="shared" si="480"/>
        <v>92.110410468749379</v>
      </c>
      <c r="AH780" s="31">
        <f t="shared" si="458"/>
        <v>-208.79813607469328</v>
      </c>
      <c r="AI780" s="31">
        <f t="shared" si="459"/>
        <v>-89.999999997919275</v>
      </c>
      <c r="AJ780" s="31">
        <f t="shared" si="460"/>
        <v>127.55447607800305</v>
      </c>
      <c r="AK780" s="31">
        <f t="shared" si="461"/>
        <v>89.999975989631338</v>
      </c>
      <c r="AL780" s="32">
        <f t="shared" si="462"/>
        <v>-97.184197281275075</v>
      </c>
      <c r="AM780" s="31">
        <f t="shared" si="463"/>
        <v>-89.999207657833992</v>
      </c>
      <c r="AN780" s="31">
        <f t="shared" si="464"/>
        <v>-86.317446809215923</v>
      </c>
      <c r="AO780" s="31">
        <f t="shared" si="465"/>
        <v>-89.999231666121929</v>
      </c>
      <c r="AP780" s="30">
        <f t="shared" si="481"/>
        <v>23.609121289162623</v>
      </c>
      <c r="AQ780" s="30">
        <f t="shared" si="482"/>
        <v>-27.95880017344075</v>
      </c>
      <c r="AR780" s="31">
        <f t="shared" si="466"/>
        <v>-37.760524795759331</v>
      </c>
      <c r="AS780" s="33">
        <f t="shared" si="467"/>
        <v>-180.00165182954248</v>
      </c>
      <c r="AT780" s="31">
        <f t="shared" si="468"/>
        <v>1.2433044479089785</v>
      </c>
      <c r="AU780" s="31">
        <f t="shared" si="469"/>
        <v>29.930403048689076</v>
      </c>
      <c r="AV780" s="32">
        <f t="shared" si="470"/>
        <v>-2.3026588778724444E-3</v>
      </c>
      <c r="AW780" s="31">
        <f t="shared" si="471"/>
        <v>-1.319246924347248</v>
      </c>
      <c r="AX780" s="34">
        <f t="shared" si="472"/>
        <v>1.241001789031106</v>
      </c>
      <c r="AY780" s="35">
        <f t="shared" si="473"/>
        <v>28.611156124341829</v>
      </c>
      <c r="AZ780" s="10">
        <f t="shared" si="474"/>
        <v>-36.519523006728221</v>
      </c>
      <c r="BA780" s="10">
        <f t="shared" si="475"/>
        <v>-151.39049570520066</v>
      </c>
      <c r="BB780" s="10">
        <f t="shared" si="476"/>
        <v>28.609504294799336</v>
      </c>
      <c r="BC780" s="48"/>
      <c r="BD780" s="46">
        <f t="shared" si="477"/>
        <v>-37</v>
      </c>
      <c r="BE780" s="46">
        <f t="shared" si="478"/>
        <v>-151</v>
      </c>
      <c r="BF780" s="46">
        <f t="shared" si="479"/>
        <v>29</v>
      </c>
    </row>
    <row r="781" spans="22:58" x14ac:dyDescent="0.3">
      <c r="V781" s="29">
        <v>8.7700000000001292</v>
      </c>
      <c r="W781" s="38">
        <f t="shared" si="449"/>
        <v>5888436553.5576553</v>
      </c>
      <c r="X781" s="30">
        <f t="shared" si="483"/>
        <v>2.6066753699001226</v>
      </c>
      <c r="Y781" s="31">
        <f t="shared" si="450"/>
        <v>-130.26557996715442</v>
      </c>
      <c r="Z781" s="31">
        <f t="shared" si="451"/>
        <v>-89.99998242709205</v>
      </c>
      <c r="AA781" s="31">
        <f t="shared" si="452"/>
        <v>95.959950954018538</v>
      </c>
      <c r="AB781" s="31">
        <f t="shared" si="453"/>
        <v>-89.999087726447073</v>
      </c>
      <c r="AC781" s="31">
        <f t="shared" si="454"/>
        <v>84.805554540241715</v>
      </c>
      <c r="AD781" s="31">
        <f t="shared" si="455"/>
        <v>89.996705079763586</v>
      </c>
      <c r="AE781" s="31">
        <f t="shared" si="456"/>
        <v>53.106600897005947</v>
      </c>
      <c r="AF781" s="31">
        <f t="shared" si="457"/>
        <v>-90.002365073775536</v>
      </c>
      <c r="AG781" s="31">
        <f t="shared" si="480"/>
        <v>92.110410468749379</v>
      </c>
      <c r="AH781" s="31">
        <f t="shared" si="458"/>
        <v>-208.99813607469326</v>
      </c>
      <c r="AI781" s="31">
        <f t="shared" si="459"/>
        <v>-89.99999999796664</v>
      </c>
      <c r="AJ781" s="31">
        <f t="shared" si="460"/>
        <v>127.75447607800301</v>
      </c>
      <c r="AK781" s="31">
        <f t="shared" si="461"/>
        <v>89.999976536174046</v>
      </c>
      <c r="AL781" s="32">
        <f t="shared" si="462"/>
        <v>-97.384197281237704</v>
      </c>
      <c r="AM781" s="31">
        <f t="shared" si="463"/>
        <v>-89.999225693743639</v>
      </c>
      <c r="AN781" s="31">
        <f t="shared" si="464"/>
        <v>-86.51744680917858</v>
      </c>
      <c r="AO781" s="31">
        <f t="shared" si="465"/>
        <v>-89.999249155536234</v>
      </c>
      <c r="AP781" s="30">
        <f t="shared" si="481"/>
        <v>23.609121289162623</v>
      </c>
      <c r="AQ781" s="30">
        <f t="shared" si="482"/>
        <v>-27.95880017344075</v>
      </c>
      <c r="AR781" s="31">
        <f t="shared" si="466"/>
        <v>-37.76052479645076</v>
      </c>
      <c r="AS781" s="33">
        <f t="shared" si="467"/>
        <v>-180.00161422931177</v>
      </c>
      <c r="AT781" s="31">
        <f t="shared" si="468"/>
        <v>1.2939618650788081</v>
      </c>
      <c r="AU781" s="31">
        <f t="shared" si="469"/>
        <v>30.50413902336523</v>
      </c>
      <c r="AV781" s="32">
        <f t="shared" si="470"/>
        <v>-2.4111497281367232E-3</v>
      </c>
      <c r="AW781" s="31">
        <f t="shared" si="471"/>
        <v>-1.3499648907809731</v>
      </c>
      <c r="AX781" s="34">
        <f t="shared" si="472"/>
        <v>1.2915507153506713</v>
      </c>
      <c r="AY781" s="35">
        <f t="shared" si="473"/>
        <v>29.154174132584256</v>
      </c>
      <c r="AZ781" s="10">
        <f t="shared" si="474"/>
        <v>-36.468974081100086</v>
      </c>
      <c r="BA781" s="10">
        <f t="shared" si="475"/>
        <v>-150.84744009672752</v>
      </c>
      <c r="BB781" s="10">
        <f t="shared" si="476"/>
        <v>29.152559903272476</v>
      </c>
      <c r="BC781" s="37"/>
      <c r="BD781" s="46">
        <f t="shared" si="477"/>
        <v>-36</v>
      </c>
      <c r="BE781" s="46">
        <f t="shared" si="478"/>
        <v>-151</v>
      </c>
      <c r="BF781" s="46">
        <f t="shared" si="479"/>
        <v>29</v>
      </c>
    </row>
    <row r="782" spans="22:58" x14ac:dyDescent="0.3">
      <c r="V782" s="29">
        <v>8.7800000000001308</v>
      </c>
      <c r="W782" s="38">
        <f t="shared" si="449"/>
        <v>6025595860.7454052</v>
      </c>
      <c r="X782" s="30">
        <f t="shared" si="483"/>
        <v>2.6066753699001226</v>
      </c>
      <c r="Y782" s="31">
        <f t="shared" si="450"/>
        <v>-130.46557996715444</v>
      </c>
      <c r="Z782" s="31">
        <f t="shared" si="451"/>
        <v>-89.999982827100268</v>
      </c>
      <c r="AA782" s="31">
        <f t="shared" si="452"/>
        <v>96.15995095396903</v>
      </c>
      <c r="AB782" s="31">
        <f t="shared" si="453"/>
        <v>-89.999108492328389</v>
      </c>
      <c r="AC782" s="31">
        <f t="shared" si="454"/>
        <v>85.005554539595337</v>
      </c>
      <c r="AD782" s="31">
        <f t="shared" si="455"/>
        <v>89.996780081304735</v>
      </c>
      <c r="AE782" s="31">
        <f t="shared" si="456"/>
        <v>53.306600896310044</v>
      </c>
      <c r="AF782" s="31">
        <f t="shared" si="457"/>
        <v>-90.002311238123923</v>
      </c>
      <c r="AG782" s="31">
        <f t="shared" si="480"/>
        <v>92.110410468749379</v>
      </c>
      <c r="AH782" s="31">
        <f t="shared" si="458"/>
        <v>-209.19813607469331</v>
      </c>
      <c r="AI782" s="31">
        <f t="shared" si="459"/>
        <v>-89.99999999801291</v>
      </c>
      <c r="AJ782" s="31">
        <f t="shared" si="460"/>
        <v>127.954476078003</v>
      </c>
      <c r="AK782" s="31">
        <f t="shared" si="461"/>
        <v>89.999977070275932</v>
      </c>
      <c r="AL782" s="32">
        <f t="shared" si="462"/>
        <v>-97.584197281202023</v>
      </c>
      <c r="AM782" s="31">
        <f t="shared" si="463"/>
        <v>-89.999243319105858</v>
      </c>
      <c r="AN782" s="31">
        <f t="shared" si="464"/>
        <v>-86.717446809142956</v>
      </c>
      <c r="AO782" s="31">
        <f t="shared" si="465"/>
        <v>-89.999266246842836</v>
      </c>
      <c r="AP782" s="30">
        <f t="shared" si="481"/>
        <v>23.609121289162623</v>
      </c>
      <c r="AQ782" s="30">
        <f t="shared" si="482"/>
        <v>-27.95880017344075</v>
      </c>
      <c r="AR782" s="31">
        <f t="shared" si="466"/>
        <v>-37.760524797111039</v>
      </c>
      <c r="AS782" s="33">
        <f t="shared" si="467"/>
        <v>-180.00157748496676</v>
      </c>
      <c r="AT782" s="31">
        <f t="shared" si="468"/>
        <v>1.3463809030251641</v>
      </c>
      <c r="AU782" s="31">
        <f t="shared" si="469"/>
        <v>31.084313238131546</v>
      </c>
      <c r="AV782" s="32">
        <f t="shared" si="470"/>
        <v>-2.5247506899187012E-3</v>
      </c>
      <c r="AW782" s="31">
        <f t="shared" si="471"/>
        <v>-1.3813975669199183</v>
      </c>
      <c r="AX782" s="34">
        <f t="shared" si="472"/>
        <v>1.3438561523352455</v>
      </c>
      <c r="AY782" s="35">
        <f t="shared" si="473"/>
        <v>29.702915671211628</v>
      </c>
      <c r="AZ782" s="10">
        <f t="shared" si="474"/>
        <v>-36.416668644775797</v>
      </c>
      <c r="BA782" s="10">
        <f t="shared" si="475"/>
        <v>-150.29866181375513</v>
      </c>
      <c r="BB782" s="10">
        <f t="shared" si="476"/>
        <v>29.701338186244868</v>
      </c>
      <c r="BC782" s="37"/>
      <c r="BD782" s="46">
        <f t="shared" si="477"/>
        <v>-36</v>
      </c>
      <c r="BE782" s="46">
        <f t="shared" si="478"/>
        <v>-150</v>
      </c>
      <c r="BF782" s="46">
        <f t="shared" si="479"/>
        <v>30</v>
      </c>
    </row>
    <row r="783" spans="22:58" x14ac:dyDescent="0.3">
      <c r="V783" s="29">
        <v>8.7900000000001306</v>
      </c>
      <c r="W783" s="36">
        <f t="shared" si="449"/>
        <v>6165950018.6166916</v>
      </c>
      <c r="X783" s="30">
        <f t="shared" si="483"/>
        <v>2.6066753699001226</v>
      </c>
      <c r="Y783" s="31">
        <f t="shared" si="450"/>
        <v>-130.6655799671544</v>
      </c>
      <c r="Z783" s="31">
        <f t="shared" si="451"/>
        <v>-89.999983218003209</v>
      </c>
      <c r="AA783" s="31">
        <f t="shared" si="452"/>
        <v>96.359950953921697</v>
      </c>
      <c r="AB783" s="31">
        <f t="shared" si="453"/>
        <v>-89.999128785520526</v>
      </c>
      <c r="AC783" s="31">
        <f t="shared" si="454"/>
        <v>85.205554538978006</v>
      </c>
      <c r="AD783" s="31">
        <f t="shared" si="455"/>
        <v>89.996853375602385</v>
      </c>
      <c r="AE783" s="31">
        <f t="shared" si="456"/>
        <v>53.506600895645434</v>
      </c>
      <c r="AF783" s="31">
        <f t="shared" si="457"/>
        <v>-90.002258627921364</v>
      </c>
      <c r="AG783" s="31">
        <f t="shared" si="480"/>
        <v>92.110410468749379</v>
      </c>
      <c r="AH783" s="31">
        <f t="shared" si="458"/>
        <v>-209.3981360746933</v>
      </c>
      <c r="AI783" s="31">
        <f t="shared" si="459"/>
        <v>-89.999999998058158</v>
      </c>
      <c r="AJ783" s="31">
        <f t="shared" si="460"/>
        <v>128.15447607800297</v>
      </c>
      <c r="AK783" s="31">
        <f t="shared" si="461"/>
        <v>89.999977592220176</v>
      </c>
      <c r="AL783" s="32">
        <f t="shared" si="462"/>
        <v>-97.784197281167934</v>
      </c>
      <c r="AM783" s="31">
        <f t="shared" si="463"/>
        <v>-89.999260543265862</v>
      </c>
      <c r="AN783" s="31">
        <f t="shared" si="464"/>
        <v>-86.917446809108881</v>
      </c>
      <c r="AO783" s="31">
        <f t="shared" si="465"/>
        <v>-89.999282949103844</v>
      </c>
      <c r="AP783" s="30">
        <f t="shared" si="481"/>
        <v>23.609121289162623</v>
      </c>
      <c r="AQ783" s="30">
        <f t="shared" si="482"/>
        <v>-27.95880017344075</v>
      </c>
      <c r="AR783" s="31">
        <f t="shared" si="466"/>
        <v>-37.760524797741574</v>
      </c>
      <c r="AS783" s="33">
        <f t="shared" si="467"/>
        <v>-180.00154157702519</v>
      </c>
      <c r="AT783" s="31">
        <f t="shared" si="468"/>
        <v>1.4006005800245678</v>
      </c>
      <c r="AU783" s="31">
        <f t="shared" si="469"/>
        <v>31.670757374998445</v>
      </c>
      <c r="AV783" s="32">
        <f t="shared" si="470"/>
        <v>-2.6437023152802888E-3</v>
      </c>
      <c r="AW783" s="31">
        <f t="shared" si="471"/>
        <v>-1.4135615430603203</v>
      </c>
      <c r="AX783" s="34">
        <f t="shared" si="472"/>
        <v>1.3979568777092874</v>
      </c>
      <c r="AY783" s="35">
        <f t="shared" si="473"/>
        <v>30.257195831938123</v>
      </c>
      <c r="AZ783" s="10">
        <f t="shared" si="474"/>
        <v>-36.362567920032284</v>
      </c>
      <c r="BA783" s="10">
        <f t="shared" si="475"/>
        <v>-149.74434574508706</v>
      </c>
      <c r="BB783" s="10">
        <f t="shared" si="476"/>
        <v>30.25565425491294</v>
      </c>
      <c r="BC783" s="48"/>
      <c r="BD783" s="46">
        <f t="shared" si="477"/>
        <v>-36</v>
      </c>
      <c r="BE783" s="46">
        <f t="shared" si="478"/>
        <v>-150</v>
      </c>
      <c r="BF783" s="46">
        <f t="shared" si="479"/>
        <v>30</v>
      </c>
    </row>
    <row r="784" spans="22:58" x14ac:dyDescent="0.3">
      <c r="V784" s="29">
        <v>8.8000000000001304</v>
      </c>
      <c r="W784" s="38">
        <f t="shared" si="449"/>
        <v>6309573444.8038464</v>
      </c>
      <c r="X784" s="30">
        <f t="shared" si="483"/>
        <v>2.6066753699001226</v>
      </c>
      <c r="Y784" s="31">
        <f t="shared" si="450"/>
        <v>-130.86557996715439</v>
      </c>
      <c r="Z784" s="31">
        <f t="shared" si="451"/>
        <v>-89.999983600008093</v>
      </c>
      <c r="AA784" s="31">
        <f t="shared" si="452"/>
        <v>96.559950953876509</v>
      </c>
      <c r="AB784" s="31">
        <f t="shared" si="453"/>
        <v>-89.999148616783216</v>
      </c>
      <c r="AC784" s="31">
        <f t="shared" si="454"/>
        <v>85.405554538388472</v>
      </c>
      <c r="AD784" s="31">
        <f t="shared" si="455"/>
        <v>89.99692500151815</v>
      </c>
      <c r="AE784" s="31">
        <f t="shared" si="456"/>
        <v>53.706600895010723</v>
      </c>
      <c r="AF784" s="31">
        <f t="shared" si="457"/>
        <v>-90.00220721527316</v>
      </c>
      <c r="AG784" s="31">
        <f t="shared" si="480"/>
        <v>92.110410468749379</v>
      </c>
      <c r="AH784" s="31">
        <f t="shared" si="458"/>
        <v>-209.59813607469329</v>
      </c>
      <c r="AI784" s="31">
        <f t="shared" si="459"/>
        <v>-89.999999998102354</v>
      </c>
      <c r="AJ784" s="31">
        <f t="shared" si="460"/>
        <v>128.35447607800293</v>
      </c>
      <c r="AK784" s="31">
        <f t="shared" si="461"/>
        <v>89.999978102283521</v>
      </c>
      <c r="AL784" s="32">
        <f t="shared" si="462"/>
        <v>-97.98419728113538</v>
      </c>
      <c r="AM784" s="31">
        <f t="shared" si="463"/>
        <v>-89.999277375356115</v>
      </c>
      <c r="AN784" s="31">
        <f t="shared" si="464"/>
        <v>-87.117446809076355</v>
      </c>
      <c r="AO784" s="31">
        <f t="shared" si="465"/>
        <v>-89.999299271174948</v>
      </c>
      <c r="AP784" s="30">
        <f t="shared" si="481"/>
        <v>23.609121289162623</v>
      </c>
      <c r="AQ784" s="30">
        <f t="shared" si="482"/>
        <v>-27.95880017344075</v>
      </c>
      <c r="AR784" s="31">
        <f t="shared" si="466"/>
        <v>-37.760524798343759</v>
      </c>
      <c r="AS784" s="33">
        <f t="shared" si="467"/>
        <v>-180.00150648644811</v>
      </c>
      <c r="AT784" s="31">
        <f t="shared" si="468"/>
        <v>1.4566592531386791</v>
      </c>
      <c r="AU784" s="31">
        <f t="shared" si="469"/>
        <v>32.2632908482855</v>
      </c>
      <c r="AV784" s="32">
        <f t="shared" si="470"/>
        <v>-2.768256466153942E-3</v>
      </c>
      <c r="AW784" s="31">
        <f t="shared" si="471"/>
        <v>-1.4464737918341171</v>
      </c>
      <c r="AX784" s="34">
        <f t="shared" si="472"/>
        <v>1.4538909966725251</v>
      </c>
      <c r="AY784" s="35">
        <f t="shared" si="473"/>
        <v>30.816817056451384</v>
      </c>
      <c r="AZ784" s="10">
        <f t="shared" si="474"/>
        <v>-36.306633801671232</v>
      </c>
      <c r="BA784" s="10">
        <f t="shared" si="475"/>
        <v>-149.18468942999672</v>
      </c>
      <c r="BB784" s="10">
        <f t="shared" si="476"/>
        <v>30.815310570003277</v>
      </c>
      <c r="BC784" s="37"/>
      <c r="BD784" s="46">
        <f t="shared" si="477"/>
        <v>-36</v>
      </c>
      <c r="BE784" s="46">
        <f t="shared" si="478"/>
        <v>-149</v>
      </c>
      <c r="BF784" s="46">
        <f t="shared" si="479"/>
        <v>31</v>
      </c>
    </row>
    <row r="785" spans="22:58" x14ac:dyDescent="0.3">
      <c r="V785" s="29">
        <v>8.8100000000001302</v>
      </c>
      <c r="W785" s="38">
        <f t="shared" si="449"/>
        <v>6456542290.3485117</v>
      </c>
      <c r="X785" s="30">
        <f t="shared" si="483"/>
        <v>2.6066753699001226</v>
      </c>
      <c r="Y785" s="31">
        <f t="shared" si="450"/>
        <v>-131.06557996715438</v>
      </c>
      <c r="Z785" s="31">
        <f t="shared" si="451"/>
        <v>-89.99998397331747</v>
      </c>
      <c r="AA785" s="31">
        <f t="shared" si="452"/>
        <v>96.759950953833339</v>
      </c>
      <c r="AB785" s="31">
        <f t="shared" si="453"/>
        <v>-89.999167996631257</v>
      </c>
      <c r="AC785" s="31">
        <f t="shared" si="454"/>
        <v>85.605554537825469</v>
      </c>
      <c r="AD785" s="31">
        <f t="shared" si="455"/>
        <v>89.99699499702902</v>
      </c>
      <c r="AE785" s="31">
        <f t="shared" si="456"/>
        <v>53.906600894404562</v>
      </c>
      <c r="AF785" s="31">
        <f t="shared" si="457"/>
        <v>-90.002156972919721</v>
      </c>
      <c r="AG785" s="31">
        <f t="shared" si="480"/>
        <v>92.110410468749379</v>
      </c>
      <c r="AH785" s="31">
        <f t="shared" si="458"/>
        <v>-209.79813607469328</v>
      </c>
      <c r="AI785" s="31">
        <f t="shared" si="459"/>
        <v>-89.99999999814554</v>
      </c>
      <c r="AJ785" s="31">
        <f t="shared" si="460"/>
        <v>128.55447607800292</v>
      </c>
      <c r="AK785" s="31">
        <f t="shared" si="461"/>
        <v>89.999978600736398</v>
      </c>
      <c r="AL785" s="32">
        <f t="shared" si="462"/>
        <v>-98.184197281104289</v>
      </c>
      <c r="AM785" s="31">
        <f t="shared" si="463"/>
        <v>-89.999293824301205</v>
      </c>
      <c r="AN785" s="31">
        <f t="shared" si="464"/>
        <v>-87.317446809045265</v>
      </c>
      <c r="AO785" s="31">
        <f t="shared" si="465"/>
        <v>-89.999315221710347</v>
      </c>
      <c r="AP785" s="30">
        <f t="shared" si="481"/>
        <v>23.609121289162623</v>
      </c>
      <c r="AQ785" s="30">
        <f t="shared" si="482"/>
        <v>-27.95880017344075</v>
      </c>
      <c r="AR785" s="31">
        <f t="shared" si="466"/>
        <v>-37.76052479891883</v>
      </c>
      <c r="AS785" s="33">
        <f t="shared" si="467"/>
        <v>-180.00147219463008</v>
      </c>
      <c r="AT785" s="31">
        <f t="shared" si="468"/>
        <v>1.5145945067465831</v>
      </c>
      <c r="AU785" s="31">
        <f t="shared" si="469"/>
        <v>32.861720835697319</v>
      </c>
      <c r="AV785" s="32">
        <f t="shared" si="470"/>
        <v>-2.8986768447624269E-3</v>
      </c>
      <c r="AW785" s="31">
        <f t="shared" si="471"/>
        <v>-1.4801516768219669</v>
      </c>
      <c r="AX785" s="34">
        <f t="shared" si="472"/>
        <v>1.5116958299018206</v>
      </c>
      <c r="AY785" s="35">
        <f t="shared" si="473"/>
        <v>31.381569158875351</v>
      </c>
      <c r="AZ785" s="10">
        <f t="shared" si="474"/>
        <v>-36.248828969017012</v>
      </c>
      <c r="BA785" s="10">
        <f t="shared" si="475"/>
        <v>-148.61990303575473</v>
      </c>
      <c r="BB785" s="10">
        <f t="shared" si="476"/>
        <v>31.380096964245269</v>
      </c>
      <c r="BC785" s="37"/>
      <c r="BD785" s="46">
        <f t="shared" si="477"/>
        <v>-36</v>
      </c>
      <c r="BE785" s="46">
        <f t="shared" si="478"/>
        <v>-149</v>
      </c>
      <c r="BF785" s="46">
        <f t="shared" si="479"/>
        <v>31</v>
      </c>
    </row>
    <row r="786" spans="22:58" x14ac:dyDescent="0.3">
      <c r="V786" s="29">
        <v>8.82000000000013</v>
      </c>
      <c r="W786" s="36">
        <f t="shared" si="449"/>
        <v>6606934480.0779381</v>
      </c>
      <c r="X786" s="30">
        <f t="shared" si="483"/>
        <v>2.6066753699001226</v>
      </c>
      <c r="Y786" s="31">
        <f t="shared" si="450"/>
        <v>-131.26557996715431</v>
      </c>
      <c r="Z786" s="31">
        <f t="shared" si="451"/>
        <v>-89.999984338129309</v>
      </c>
      <c r="AA786" s="31">
        <f t="shared" si="452"/>
        <v>96.959950953792088</v>
      </c>
      <c r="AB786" s="31">
        <f t="shared" si="453"/>
        <v>-89.999186935340106</v>
      </c>
      <c r="AC786" s="31">
        <f t="shared" si="454"/>
        <v>85.805554537287762</v>
      </c>
      <c r="AD786" s="31">
        <f t="shared" si="455"/>
        <v>89.997063399247551</v>
      </c>
      <c r="AE786" s="31">
        <f t="shared" si="456"/>
        <v>54.106600893825672</v>
      </c>
      <c r="AF786" s="31">
        <f t="shared" si="457"/>
        <v>-90.002107874221863</v>
      </c>
      <c r="AG786" s="31">
        <f t="shared" si="480"/>
        <v>92.110410468749379</v>
      </c>
      <c r="AH786" s="31">
        <f t="shared" si="458"/>
        <v>-209.99813607469326</v>
      </c>
      <c r="AI786" s="31">
        <f t="shared" si="459"/>
        <v>-89.999999998187761</v>
      </c>
      <c r="AJ786" s="31">
        <f t="shared" si="460"/>
        <v>128.75447607800285</v>
      </c>
      <c r="AK786" s="31">
        <f t="shared" si="461"/>
        <v>89.999979087843116</v>
      </c>
      <c r="AL786" s="32">
        <f t="shared" si="462"/>
        <v>-98.384197281074549</v>
      </c>
      <c r="AM786" s="31">
        <f t="shared" si="463"/>
        <v>-89.999309898822602</v>
      </c>
      <c r="AN786" s="31">
        <f t="shared" si="464"/>
        <v>-87.517446809015581</v>
      </c>
      <c r="AO786" s="31">
        <f t="shared" si="465"/>
        <v>-89.999330809167247</v>
      </c>
      <c r="AP786" s="30">
        <f t="shared" si="481"/>
        <v>23.609121289162623</v>
      </c>
      <c r="AQ786" s="30">
        <f t="shared" si="482"/>
        <v>-27.95880017344075</v>
      </c>
      <c r="AR786" s="31">
        <f t="shared" si="466"/>
        <v>-37.760524799468037</v>
      </c>
      <c r="AS786" s="33">
        <f t="shared" si="467"/>
        <v>-180.0014386833891</v>
      </c>
      <c r="AT786" s="31">
        <f t="shared" si="468"/>
        <v>1.5744430393861375</v>
      </c>
      <c r="AU786" s="31">
        <f t="shared" si="469"/>
        <v>33.465842360049486</v>
      </c>
      <c r="AV786" s="32">
        <f t="shared" si="470"/>
        <v>-3.0352395487796783E-3</v>
      </c>
      <c r="AW786" s="31">
        <f t="shared" si="471"/>
        <v>-1.5146129613460677</v>
      </c>
      <c r="AX786" s="34">
        <f t="shared" si="472"/>
        <v>1.5714077998373579</v>
      </c>
      <c r="AY786" s="35">
        <f t="shared" si="473"/>
        <v>31.951229398703418</v>
      </c>
      <c r="AZ786" s="10">
        <f t="shared" si="474"/>
        <v>-36.189116999630677</v>
      </c>
      <c r="BA786" s="10">
        <f t="shared" si="475"/>
        <v>-148.05020928468568</v>
      </c>
      <c r="BB786" s="10">
        <f t="shared" si="476"/>
        <v>31.949790715314322</v>
      </c>
      <c r="BC786" s="48"/>
      <c r="BD786" s="46">
        <f t="shared" si="477"/>
        <v>-36</v>
      </c>
      <c r="BE786" s="46">
        <f t="shared" si="478"/>
        <v>-148</v>
      </c>
      <c r="BF786" s="46">
        <f t="shared" si="479"/>
        <v>32</v>
      </c>
    </row>
    <row r="787" spans="22:58" x14ac:dyDescent="0.3">
      <c r="V787" s="29">
        <v>8.8300000000001297</v>
      </c>
      <c r="W787" s="38">
        <f t="shared" si="449"/>
        <v>6760829753.9218416</v>
      </c>
      <c r="X787" s="30">
        <f t="shared" si="483"/>
        <v>2.6066753699001226</v>
      </c>
      <c r="Y787" s="31">
        <f t="shared" si="450"/>
        <v>-131.46557996715433</v>
      </c>
      <c r="Z787" s="31">
        <f t="shared" si="451"/>
        <v>-89.999984694637007</v>
      </c>
      <c r="AA787" s="31">
        <f t="shared" si="452"/>
        <v>97.159950953752741</v>
      </c>
      <c r="AB787" s="31">
        <f t="shared" si="453"/>
        <v>-89.999205442951308</v>
      </c>
      <c r="AC787" s="31">
        <f t="shared" si="454"/>
        <v>86.005554536774298</v>
      </c>
      <c r="AD787" s="31">
        <f t="shared" si="455"/>
        <v>89.997130244441507</v>
      </c>
      <c r="AE787" s="31">
        <f t="shared" si="456"/>
        <v>54.306600893272844</v>
      </c>
      <c r="AF787" s="31">
        <f t="shared" si="457"/>
        <v>-90.002059893146793</v>
      </c>
      <c r="AG787" s="31">
        <f t="shared" si="480"/>
        <v>92.110410468749379</v>
      </c>
      <c r="AH787" s="31">
        <f t="shared" si="458"/>
        <v>-210.19813607469328</v>
      </c>
      <c r="AI787" s="31">
        <f t="shared" si="459"/>
        <v>-89.999999998229015</v>
      </c>
      <c r="AJ787" s="31">
        <f t="shared" si="460"/>
        <v>128.95447607800281</v>
      </c>
      <c r="AK787" s="31">
        <f t="shared" si="461"/>
        <v>89.999979563861913</v>
      </c>
      <c r="AL787" s="32">
        <f t="shared" si="462"/>
        <v>-98.584197281046201</v>
      </c>
      <c r="AM787" s="31">
        <f t="shared" si="463"/>
        <v>-89.999325607443225</v>
      </c>
      <c r="AN787" s="31">
        <f t="shared" si="464"/>
        <v>-87.71744680898729</v>
      </c>
      <c r="AO787" s="31">
        <f t="shared" si="465"/>
        <v>-89.999346041810327</v>
      </c>
      <c r="AP787" s="30">
        <f t="shared" si="481"/>
        <v>23.609121289162623</v>
      </c>
      <c r="AQ787" s="30">
        <f t="shared" si="482"/>
        <v>-27.95880017344075</v>
      </c>
      <c r="AR787" s="31">
        <f t="shared" si="466"/>
        <v>-37.760524799992574</v>
      </c>
      <c r="AS787" s="33">
        <f t="shared" si="467"/>
        <v>-180.00140593495712</v>
      </c>
      <c r="AT787" s="31">
        <f t="shared" si="468"/>
        <v>1.6362405495029324</v>
      </c>
      <c r="AU787" s="31">
        <f t="shared" si="469"/>
        <v>34.075438423645018</v>
      </c>
      <c r="AV787" s="32">
        <f t="shared" si="470"/>
        <v>-3.1782336523902737E-3</v>
      </c>
      <c r="AW787" s="31">
        <f t="shared" si="471"/>
        <v>-1.5498758174454654</v>
      </c>
      <c r="AX787" s="34">
        <f t="shared" si="472"/>
        <v>1.6330623158505422</v>
      </c>
      <c r="AY787" s="35">
        <f t="shared" si="473"/>
        <v>32.52556260619955</v>
      </c>
      <c r="AZ787" s="10">
        <f t="shared" si="474"/>
        <v>-36.127462484142029</v>
      </c>
      <c r="BA787" s="10">
        <f t="shared" si="475"/>
        <v>-147.47584332875758</v>
      </c>
      <c r="BB787" s="10">
        <f t="shared" si="476"/>
        <v>32.524156671242423</v>
      </c>
      <c r="BC787" s="37"/>
      <c r="BD787" s="46">
        <f t="shared" si="477"/>
        <v>-36</v>
      </c>
      <c r="BE787" s="46">
        <f t="shared" si="478"/>
        <v>-147</v>
      </c>
      <c r="BF787" s="46">
        <f t="shared" si="479"/>
        <v>33</v>
      </c>
    </row>
    <row r="788" spans="22:58" x14ac:dyDescent="0.3">
      <c r="V788" s="29">
        <v>8.8400000000001295</v>
      </c>
      <c r="W788" s="38">
        <f t="shared" si="449"/>
        <v>6918309709.1914358</v>
      </c>
      <c r="X788" s="30">
        <f t="shared" si="483"/>
        <v>2.6066753699001226</v>
      </c>
      <c r="Y788" s="31">
        <f t="shared" si="450"/>
        <v>-131.66557996715429</v>
      </c>
      <c r="Z788" s="31">
        <f t="shared" si="451"/>
        <v>-89.999985043029611</v>
      </c>
      <c r="AA788" s="31">
        <f t="shared" si="452"/>
        <v>97.359950953715142</v>
      </c>
      <c r="AB788" s="31">
        <f t="shared" si="453"/>
        <v>-89.999223529277842</v>
      </c>
      <c r="AC788" s="31">
        <f t="shared" si="454"/>
        <v>86.205554536283927</v>
      </c>
      <c r="AD788" s="31">
        <f t="shared" si="455"/>
        <v>89.997195568053087</v>
      </c>
      <c r="AE788" s="31">
        <f t="shared" si="456"/>
        <v>54.506600892744913</v>
      </c>
      <c r="AF788" s="31">
        <f t="shared" si="457"/>
        <v>-90.002013004254366</v>
      </c>
      <c r="AG788" s="31">
        <f t="shared" si="480"/>
        <v>92.110410468749379</v>
      </c>
      <c r="AH788" s="31">
        <f t="shared" si="458"/>
        <v>-210.39813607469327</v>
      </c>
      <c r="AI788" s="31">
        <f t="shared" si="459"/>
        <v>-89.999999998269331</v>
      </c>
      <c r="AJ788" s="31">
        <f t="shared" si="460"/>
        <v>129.1544760780028</v>
      </c>
      <c r="AK788" s="31">
        <f t="shared" si="461"/>
        <v>89.999980029045219</v>
      </c>
      <c r="AL788" s="32">
        <f t="shared" si="462"/>
        <v>-98.784197281019118</v>
      </c>
      <c r="AM788" s="31">
        <f t="shared" si="463"/>
        <v>-89.999340958491985</v>
      </c>
      <c r="AN788" s="31">
        <f t="shared" si="464"/>
        <v>-87.917446808960207</v>
      </c>
      <c r="AO788" s="31">
        <f t="shared" si="465"/>
        <v>-89.999360927716097</v>
      </c>
      <c r="AP788" s="30">
        <f t="shared" si="481"/>
        <v>23.609121289162623</v>
      </c>
      <c r="AQ788" s="30">
        <f t="shared" si="482"/>
        <v>-27.95880017344075</v>
      </c>
      <c r="AR788" s="31">
        <f t="shared" si="466"/>
        <v>-37.760524800493421</v>
      </c>
      <c r="AS788" s="33">
        <f t="shared" si="467"/>
        <v>-180.00137393197048</v>
      </c>
      <c r="AT788" s="31">
        <f t="shared" si="468"/>
        <v>1.7000216207487222</v>
      </c>
      <c r="AU788" s="31">
        <f t="shared" si="469"/>
        <v>34.69028019696534</v>
      </c>
      <c r="AV788" s="32">
        <f t="shared" si="470"/>
        <v>-3.32796181442656E-3</v>
      </c>
      <c r="AW788" s="31">
        <f t="shared" si="471"/>
        <v>-1.5859588350364593</v>
      </c>
      <c r="AX788" s="34">
        <f t="shared" si="472"/>
        <v>1.6966936589342956</v>
      </c>
      <c r="AY788" s="35">
        <f t="shared" si="473"/>
        <v>33.104321361928882</v>
      </c>
      <c r="AZ788" s="10">
        <f t="shared" si="474"/>
        <v>-36.063831141559128</v>
      </c>
      <c r="BA788" s="10">
        <f t="shared" si="475"/>
        <v>-146.89705257004158</v>
      </c>
      <c r="BB788" s="10">
        <f t="shared" si="476"/>
        <v>33.102947429958419</v>
      </c>
      <c r="BC788" s="37"/>
      <c r="BD788" s="46">
        <f t="shared" si="477"/>
        <v>-36</v>
      </c>
      <c r="BE788" s="46">
        <f t="shared" si="478"/>
        <v>-147</v>
      </c>
      <c r="BF788" s="46">
        <f t="shared" si="479"/>
        <v>33</v>
      </c>
    </row>
    <row r="789" spans="22:58" x14ac:dyDescent="0.3">
      <c r="V789" s="29">
        <v>8.8500000000001293</v>
      </c>
      <c r="W789" s="36">
        <f t="shared" si="449"/>
        <v>7079457843.8434973</v>
      </c>
      <c r="X789" s="30">
        <f t="shared" si="483"/>
        <v>2.6066753699001226</v>
      </c>
      <c r="Y789" s="31">
        <f t="shared" si="450"/>
        <v>-131.8655799671543</v>
      </c>
      <c r="Z789" s="31">
        <f t="shared" si="451"/>
        <v>-89.999985383491818</v>
      </c>
      <c r="AA789" s="31">
        <f t="shared" si="452"/>
        <v>97.559950953679234</v>
      </c>
      <c r="AB789" s="31">
        <f t="shared" si="453"/>
        <v>-89.999241203909321</v>
      </c>
      <c r="AC789" s="31">
        <f t="shared" si="454"/>
        <v>86.405554535815639</v>
      </c>
      <c r="AD789" s="31">
        <f t="shared" si="455"/>
        <v>89.997259404717752</v>
      </c>
      <c r="AE789" s="31">
        <f t="shared" si="456"/>
        <v>54.706600892240701</v>
      </c>
      <c r="AF789" s="31">
        <f t="shared" si="457"/>
        <v>-90.001967182683401</v>
      </c>
      <c r="AG789" s="31">
        <f t="shared" si="480"/>
        <v>92.110410468749379</v>
      </c>
      <c r="AH789" s="31">
        <f t="shared" si="458"/>
        <v>-210.59813607469326</v>
      </c>
      <c r="AI789" s="31">
        <f t="shared" si="459"/>
        <v>-89.999999998308724</v>
      </c>
      <c r="AJ789" s="31">
        <f t="shared" si="460"/>
        <v>129.35447607800279</v>
      </c>
      <c r="AK789" s="31">
        <f t="shared" si="461"/>
        <v>89.999980483639646</v>
      </c>
      <c r="AL789" s="32">
        <f t="shared" si="462"/>
        <v>-98.984197280993257</v>
      </c>
      <c r="AM789" s="31">
        <f t="shared" si="463"/>
        <v>-89.999355960108204</v>
      </c>
      <c r="AN789" s="31">
        <f t="shared" si="464"/>
        <v>-88.117446808934346</v>
      </c>
      <c r="AO789" s="31">
        <f t="shared" si="465"/>
        <v>-89.999375474777281</v>
      </c>
      <c r="AP789" s="30">
        <f t="shared" si="481"/>
        <v>23.609121289162623</v>
      </c>
      <c r="AQ789" s="30">
        <f t="shared" si="482"/>
        <v>-27.95880017344075</v>
      </c>
      <c r="AR789" s="31">
        <f t="shared" si="466"/>
        <v>-37.760524800971773</v>
      </c>
      <c r="AS789" s="33">
        <f t="shared" si="467"/>
        <v>-180.00134265746067</v>
      </c>
      <c r="AT789" s="31">
        <f t="shared" si="468"/>
        <v>1.7658196075102088</v>
      </c>
      <c r="AU789" s="31">
        <f t="shared" si="469"/>
        <v>35.310127262966297</v>
      </c>
      <c r="AV789" s="32">
        <f t="shared" si="470"/>
        <v>-3.4847409148305274E-3</v>
      </c>
      <c r="AW789" s="31">
        <f t="shared" si="471"/>
        <v>-1.62288103126081</v>
      </c>
      <c r="AX789" s="34">
        <f t="shared" si="472"/>
        <v>1.7623348665953784</v>
      </c>
      <c r="AY789" s="35">
        <f t="shared" si="473"/>
        <v>33.687246231705487</v>
      </c>
      <c r="AZ789" s="10">
        <f t="shared" si="474"/>
        <v>-35.998189934376391</v>
      </c>
      <c r="BA789" s="10">
        <f t="shared" si="475"/>
        <v>-146.31409642575517</v>
      </c>
      <c r="BB789" s="10">
        <f t="shared" si="476"/>
        <v>33.685903574244833</v>
      </c>
      <c r="BC789" s="48"/>
      <c r="BD789" s="46">
        <f t="shared" si="477"/>
        <v>-36</v>
      </c>
      <c r="BE789" s="46">
        <f t="shared" si="478"/>
        <v>-146</v>
      </c>
      <c r="BF789" s="46">
        <f t="shared" si="479"/>
        <v>34</v>
      </c>
    </row>
    <row r="790" spans="22:58" x14ac:dyDescent="0.3">
      <c r="V790" s="29">
        <v>8.8600000000001309</v>
      </c>
      <c r="W790" s="38">
        <f t="shared" si="449"/>
        <v>7244359600.7520924</v>
      </c>
      <c r="X790" s="30">
        <f t="shared" si="483"/>
        <v>2.6066753699001226</v>
      </c>
      <c r="Y790" s="31">
        <f t="shared" si="450"/>
        <v>-132.06557996715429</v>
      </c>
      <c r="Z790" s="31">
        <f t="shared" si="451"/>
        <v>-89.999985716204165</v>
      </c>
      <c r="AA790" s="31">
        <f t="shared" si="452"/>
        <v>97.759950953644989</v>
      </c>
      <c r="AB790" s="31">
        <f t="shared" si="453"/>
        <v>-89.999258476217065</v>
      </c>
      <c r="AC790" s="31">
        <f t="shared" si="454"/>
        <v>86.605554535368455</v>
      </c>
      <c r="AD790" s="31">
        <f t="shared" si="455"/>
        <v>89.99732178828252</v>
      </c>
      <c r="AE790" s="31">
        <f t="shared" si="456"/>
        <v>54.906600891759282</v>
      </c>
      <c r="AF790" s="31">
        <f t="shared" si="457"/>
        <v>-90.00192240413871</v>
      </c>
      <c r="AG790" s="31">
        <f t="shared" si="480"/>
        <v>92.110410468749379</v>
      </c>
      <c r="AH790" s="31">
        <f t="shared" si="458"/>
        <v>-210.7981360746933</v>
      </c>
      <c r="AI790" s="31">
        <f t="shared" si="459"/>
        <v>-89.999999998347221</v>
      </c>
      <c r="AJ790" s="31">
        <f t="shared" si="460"/>
        <v>129.55447607800278</v>
      </c>
      <c r="AK790" s="31">
        <f t="shared" si="461"/>
        <v>89.999980927886241</v>
      </c>
      <c r="AL790" s="32">
        <f t="shared" si="462"/>
        <v>-99.18419728096859</v>
      </c>
      <c r="AM790" s="31">
        <f t="shared" si="463"/>
        <v>-89.999370620245969</v>
      </c>
      <c r="AN790" s="31">
        <f t="shared" si="464"/>
        <v>-88.317446808909736</v>
      </c>
      <c r="AO790" s="31">
        <f t="shared" si="465"/>
        <v>-89.999389690706948</v>
      </c>
      <c r="AP790" s="30">
        <f t="shared" si="481"/>
        <v>23.609121289162623</v>
      </c>
      <c r="AQ790" s="30">
        <f t="shared" si="482"/>
        <v>-27.95880017344075</v>
      </c>
      <c r="AR790" s="31">
        <f t="shared" si="466"/>
        <v>-37.760524801428581</v>
      </c>
      <c r="AS790" s="33">
        <f t="shared" si="467"/>
        <v>-180.00131209484567</v>
      </c>
      <c r="AT790" s="31">
        <f t="shared" si="468"/>
        <v>1.8336665213821359</v>
      </c>
      <c r="AU790" s="31">
        <f t="shared" si="469"/>
        <v>35.934727917852989</v>
      </c>
      <c r="AV790" s="32">
        <f t="shared" si="470"/>
        <v>-3.6489027207615779E-3</v>
      </c>
      <c r="AW790" s="31">
        <f t="shared" si="471"/>
        <v>-1.6606618600242449</v>
      </c>
      <c r="AX790" s="34">
        <f t="shared" si="472"/>
        <v>1.8300176186613744</v>
      </c>
      <c r="AY790" s="35">
        <f t="shared" si="473"/>
        <v>34.274066057828747</v>
      </c>
      <c r="AZ790" s="10">
        <f t="shared" si="474"/>
        <v>-35.930507182767208</v>
      </c>
      <c r="BA790" s="10">
        <f t="shared" si="475"/>
        <v>-145.72724603701693</v>
      </c>
      <c r="BB790" s="10">
        <f t="shared" si="476"/>
        <v>34.272753962983074</v>
      </c>
      <c r="BC790" s="37"/>
      <c r="BD790" s="46">
        <f t="shared" si="477"/>
        <v>-36</v>
      </c>
      <c r="BE790" s="46">
        <f t="shared" si="478"/>
        <v>-146</v>
      </c>
      <c r="BF790" s="46">
        <f t="shared" si="479"/>
        <v>34</v>
      </c>
    </row>
    <row r="791" spans="22:58" x14ac:dyDescent="0.3">
      <c r="V791" s="29">
        <v>8.8700000000001307</v>
      </c>
      <c r="W791" s="38">
        <f t="shared" si="449"/>
        <v>7413102413.0114174</v>
      </c>
      <c r="X791" s="30">
        <f t="shared" si="483"/>
        <v>2.6066753699001226</v>
      </c>
      <c r="Y791" s="31">
        <f t="shared" si="450"/>
        <v>-132.26557996715428</v>
      </c>
      <c r="Z791" s="31">
        <f t="shared" si="451"/>
        <v>-89.999986041343064</v>
      </c>
      <c r="AA791" s="31">
        <f t="shared" si="452"/>
        <v>97.959950953612235</v>
      </c>
      <c r="AB791" s="31">
        <f t="shared" si="453"/>
        <v>-89.999275355359089</v>
      </c>
      <c r="AC791" s="31">
        <f t="shared" si="454"/>
        <v>86.805554534941379</v>
      </c>
      <c r="AD791" s="31">
        <f t="shared" si="455"/>
        <v>89.997382751823991</v>
      </c>
      <c r="AE791" s="31">
        <f t="shared" si="456"/>
        <v>55.106600891299465</v>
      </c>
      <c r="AF791" s="31">
        <f t="shared" si="457"/>
        <v>-90.001878644878147</v>
      </c>
      <c r="AG791" s="31">
        <f t="shared" si="480"/>
        <v>92.110410468749379</v>
      </c>
      <c r="AH791" s="31">
        <f t="shared" si="458"/>
        <v>-210.99813607469329</v>
      </c>
      <c r="AI791" s="31">
        <f t="shared" si="459"/>
        <v>-89.999999998384837</v>
      </c>
      <c r="AJ791" s="31">
        <f t="shared" si="460"/>
        <v>129.75447607800277</v>
      </c>
      <c r="AK791" s="31">
        <f t="shared" si="461"/>
        <v>89.999981362020563</v>
      </c>
      <c r="AL791" s="32">
        <f t="shared" si="462"/>
        <v>-99.384197280945003</v>
      </c>
      <c r="AM791" s="31">
        <f t="shared" si="463"/>
        <v>-89.999384946678234</v>
      </c>
      <c r="AN791" s="31">
        <f t="shared" si="464"/>
        <v>-88.517446808886149</v>
      </c>
      <c r="AO791" s="31">
        <f t="shared" si="465"/>
        <v>-89.999403583042508</v>
      </c>
      <c r="AP791" s="30">
        <f t="shared" si="481"/>
        <v>23.609121289162623</v>
      </c>
      <c r="AQ791" s="30">
        <f t="shared" si="482"/>
        <v>-27.95880017344075</v>
      </c>
      <c r="AR791" s="31">
        <f t="shared" si="466"/>
        <v>-37.760524801864811</v>
      </c>
      <c r="AS791" s="33">
        <f t="shared" si="467"/>
        <v>-180.00128222792065</v>
      </c>
      <c r="AT791" s="31">
        <f t="shared" si="468"/>
        <v>1.9035929193256971</v>
      </c>
      <c r="AU791" s="31">
        <f t="shared" si="469"/>
        <v>36.563819528760426</v>
      </c>
      <c r="AV791" s="32">
        <f t="shared" si="470"/>
        <v>-3.8207945836906849E-3</v>
      </c>
      <c r="AW791" s="31">
        <f t="shared" si="471"/>
        <v>-1.6993212217277327</v>
      </c>
      <c r="AX791" s="34">
        <f t="shared" si="472"/>
        <v>1.8997721247420063</v>
      </c>
      <c r="AY791" s="35">
        <f t="shared" si="473"/>
        <v>34.86449830703269</v>
      </c>
      <c r="AZ791" s="10">
        <f t="shared" si="474"/>
        <v>-35.860752677122804</v>
      </c>
      <c r="BA791" s="10">
        <f t="shared" si="475"/>
        <v>-145.13678392088798</v>
      </c>
      <c r="BB791" s="10">
        <f t="shared" si="476"/>
        <v>34.863216079112021</v>
      </c>
      <c r="BC791" s="37"/>
      <c r="BD791" s="46">
        <f t="shared" si="477"/>
        <v>-36</v>
      </c>
      <c r="BE791" s="46">
        <f t="shared" si="478"/>
        <v>-145</v>
      </c>
      <c r="BF791" s="46">
        <f t="shared" si="479"/>
        <v>35</v>
      </c>
    </row>
    <row r="792" spans="22:58" x14ac:dyDescent="0.3">
      <c r="V792" s="29">
        <v>8.8800000000001305</v>
      </c>
      <c r="W792" s="36">
        <f t="shared" si="449"/>
        <v>7585775750.2941322</v>
      </c>
      <c r="X792" s="30">
        <f t="shared" si="483"/>
        <v>2.6066753699001226</v>
      </c>
      <c r="Y792" s="31">
        <f t="shared" si="450"/>
        <v>-132.46557996715427</v>
      </c>
      <c r="Z792" s="31">
        <f t="shared" si="451"/>
        <v>-89.999986359080879</v>
      </c>
      <c r="AA792" s="31">
        <f t="shared" si="452"/>
        <v>98.159950953580974</v>
      </c>
      <c r="AB792" s="31">
        <f t="shared" si="453"/>
        <v>-89.999291850284948</v>
      </c>
      <c r="AC792" s="31">
        <f t="shared" si="454"/>
        <v>87.005554534533502</v>
      </c>
      <c r="AD792" s="31">
        <f t="shared" si="455"/>
        <v>89.997442327665851</v>
      </c>
      <c r="AE792" s="31">
        <f t="shared" si="456"/>
        <v>55.306600890860338</v>
      </c>
      <c r="AF792" s="31">
        <f t="shared" si="457"/>
        <v>-90.001835881699975</v>
      </c>
      <c r="AG792" s="31">
        <f t="shared" si="480"/>
        <v>92.110410468749379</v>
      </c>
      <c r="AH792" s="31">
        <f t="shared" si="458"/>
        <v>-211.19813607469328</v>
      </c>
      <c r="AI792" s="31">
        <f t="shared" si="459"/>
        <v>-89.9999999984216</v>
      </c>
      <c r="AJ792" s="31">
        <f t="shared" si="460"/>
        <v>129.95447607800276</v>
      </c>
      <c r="AK792" s="31">
        <f t="shared" si="461"/>
        <v>89.999981786272755</v>
      </c>
      <c r="AL792" s="32">
        <f t="shared" si="462"/>
        <v>-99.584197280922496</v>
      </c>
      <c r="AM792" s="31">
        <f t="shared" si="463"/>
        <v>-89.999398947001097</v>
      </c>
      <c r="AN792" s="31">
        <f t="shared" si="464"/>
        <v>-88.717446808863642</v>
      </c>
      <c r="AO792" s="31">
        <f t="shared" si="465"/>
        <v>-89.999417159149942</v>
      </c>
      <c r="AP792" s="30">
        <f t="shared" si="481"/>
        <v>23.609121289162623</v>
      </c>
      <c r="AQ792" s="30">
        <f t="shared" si="482"/>
        <v>-27.95880017344075</v>
      </c>
      <c r="AR792" s="31">
        <f t="shared" si="466"/>
        <v>-37.760524802281431</v>
      </c>
      <c r="AS792" s="33">
        <f t="shared" si="467"/>
        <v>-180.00125304084992</v>
      </c>
      <c r="AT792" s="31">
        <f t="shared" si="468"/>
        <v>1.9756277942732741</v>
      </c>
      <c r="AU792" s="31">
        <f t="shared" si="469"/>
        <v>37.197128948291251</v>
      </c>
      <c r="AV792" s="32">
        <f t="shared" si="470"/>
        <v>-4.000780168928823E-3</v>
      </c>
      <c r="AW792" s="31">
        <f t="shared" si="471"/>
        <v>-1.7388794731940218</v>
      </c>
      <c r="AX792" s="34">
        <f t="shared" si="472"/>
        <v>1.9716270141043453</v>
      </c>
      <c r="AY792" s="35">
        <f t="shared" si="473"/>
        <v>35.458249475097226</v>
      </c>
      <c r="AZ792" s="10">
        <f t="shared" si="474"/>
        <v>-35.788897788177088</v>
      </c>
      <c r="BA792" s="10">
        <f t="shared" si="475"/>
        <v>-144.54300356575268</v>
      </c>
      <c r="BB792" s="10">
        <f t="shared" si="476"/>
        <v>35.456996434247316</v>
      </c>
      <c r="BC792" s="48"/>
      <c r="BD792" s="46">
        <f t="shared" si="477"/>
        <v>-36</v>
      </c>
      <c r="BE792" s="46">
        <f t="shared" si="478"/>
        <v>-145</v>
      </c>
      <c r="BF792" s="46">
        <f t="shared" si="479"/>
        <v>35</v>
      </c>
    </row>
    <row r="793" spans="22:58" x14ac:dyDescent="0.3">
      <c r="V793" s="29">
        <v>8.8900000000001302</v>
      </c>
      <c r="W793" s="38">
        <f t="shared" si="449"/>
        <v>7762471166.2892637</v>
      </c>
      <c r="X793" s="30">
        <f t="shared" si="483"/>
        <v>2.6066753699001226</v>
      </c>
      <c r="Y793" s="31">
        <f t="shared" si="450"/>
        <v>-132.66557996715426</v>
      </c>
      <c r="Z793" s="31">
        <f t="shared" si="451"/>
        <v>-89.999986669586107</v>
      </c>
      <c r="AA793" s="31">
        <f t="shared" si="452"/>
        <v>98.359950953551134</v>
      </c>
      <c r="AB793" s="31">
        <f t="shared" si="453"/>
        <v>-89.999307969740428</v>
      </c>
      <c r="AC793" s="31">
        <f t="shared" si="454"/>
        <v>87.205554534143999</v>
      </c>
      <c r="AD793" s="31">
        <f t="shared" si="455"/>
        <v>89.997500547395973</v>
      </c>
      <c r="AE793" s="31">
        <f t="shared" si="456"/>
        <v>55.506600890441007</v>
      </c>
      <c r="AF793" s="31">
        <f t="shared" si="457"/>
        <v>-90.001794091930563</v>
      </c>
      <c r="AG793" s="31">
        <f t="shared" si="480"/>
        <v>92.110410468749379</v>
      </c>
      <c r="AH793" s="31">
        <f t="shared" si="458"/>
        <v>-211.3981360746933</v>
      </c>
      <c r="AI793" s="31">
        <f t="shared" si="459"/>
        <v>-89.999999998457525</v>
      </c>
      <c r="AJ793" s="31">
        <f t="shared" si="460"/>
        <v>130.15447607800272</v>
      </c>
      <c r="AK793" s="31">
        <f t="shared" si="461"/>
        <v>89.999982200867805</v>
      </c>
      <c r="AL793" s="32">
        <f t="shared" si="462"/>
        <v>-99.784197280900969</v>
      </c>
      <c r="AM793" s="31">
        <f t="shared" si="463"/>
        <v>-89.9994126286377</v>
      </c>
      <c r="AN793" s="31">
        <f t="shared" si="464"/>
        <v>-88.917446808842172</v>
      </c>
      <c r="AO793" s="31">
        <f t="shared" si="465"/>
        <v>-89.99943042622742</v>
      </c>
      <c r="AP793" s="30">
        <f t="shared" si="481"/>
        <v>23.609121289162623</v>
      </c>
      <c r="AQ793" s="30">
        <f t="shared" si="482"/>
        <v>-27.95880017344075</v>
      </c>
      <c r="AR793" s="31">
        <f t="shared" si="466"/>
        <v>-37.760524802679292</v>
      </c>
      <c r="AS793" s="33">
        <f t="shared" si="467"/>
        <v>-180.00122451815798</v>
      </c>
      <c r="AT793" s="31">
        <f t="shared" si="468"/>
        <v>2.0497984689521234</v>
      </c>
      <c r="AU793" s="31">
        <f t="shared" si="469"/>
        <v>37.834372985356744</v>
      </c>
      <c r="AV793" s="32">
        <f t="shared" si="470"/>
        <v>-4.1892402190353006E-3</v>
      </c>
      <c r="AW793" s="31">
        <f t="shared" si="471"/>
        <v>-1.7793574377916426</v>
      </c>
      <c r="AX793" s="34">
        <f t="shared" si="472"/>
        <v>2.0456092287330883</v>
      </c>
      <c r="AY793" s="35">
        <f t="shared" si="473"/>
        <v>36.055015547565098</v>
      </c>
      <c r="AZ793" s="10">
        <f t="shared" si="474"/>
        <v>-35.7149155739462</v>
      </c>
      <c r="BA793" s="10">
        <f t="shared" si="475"/>
        <v>-143.94620897059289</v>
      </c>
      <c r="BB793" s="10">
        <f t="shared" si="476"/>
        <v>36.053791029407108</v>
      </c>
      <c r="BC793" s="37"/>
      <c r="BD793" s="46">
        <f t="shared" si="477"/>
        <v>-36</v>
      </c>
      <c r="BE793" s="46">
        <f t="shared" si="478"/>
        <v>-144</v>
      </c>
      <c r="BF793" s="46">
        <f t="shared" si="479"/>
        <v>36</v>
      </c>
    </row>
    <row r="794" spans="22:58" x14ac:dyDescent="0.3">
      <c r="V794" s="29">
        <v>8.90000000000013</v>
      </c>
      <c r="W794" s="38">
        <f t="shared" si="449"/>
        <v>7943282347.2452154</v>
      </c>
      <c r="X794" s="30">
        <f t="shared" si="483"/>
        <v>2.6066753699001226</v>
      </c>
      <c r="Y794" s="31">
        <f t="shared" si="450"/>
        <v>-132.86557996715425</v>
      </c>
      <c r="Z794" s="31">
        <f t="shared" si="451"/>
        <v>-89.999986973023368</v>
      </c>
      <c r="AA794" s="31">
        <f t="shared" si="452"/>
        <v>98.559950953522588</v>
      </c>
      <c r="AB794" s="31">
        <f t="shared" si="453"/>
        <v>-89.999323722272322</v>
      </c>
      <c r="AC794" s="31">
        <f t="shared" si="454"/>
        <v>87.405554533772033</v>
      </c>
      <c r="AD794" s="31">
        <f t="shared" si="455"/>
        <v>89.997557441883259</v>
      </c>
      <c r="AE794" s="31">
        <f t="shared" si="456"/>
        <v>55.706600890040505</v>
      </c>
      <c r="AF794" s="31">
        <f t="shared" si="457"/>
        <v>-90.001753253412431</v>
      </c>
      <c r="AG794" s="31">
        <f t="shared" si="480"/>
        <v>92.110410468749379</v>
      </c>
      <c r="AH794" s="31">
        <f t="shared" si="458"/>
        <v>-211.59813607469329</v>
      </c>
      <c r="AI794" s="31">
        <f t="shared" si="459"/>
        <v>-89.99999999849264</v>
      </c>
      <c r="AJ794" s="31">
        <f t="shared" si="460"/>
        <v>130.3544760780027</v>
      </c>
      <c r="AK794" s="31">
        <f t="shared" si="461"/>
        <v>89.999982606025526</v>
      </c>
      <c r="AL794" s="32">
        <f t="shared" si="462"/>
        <v>-99.984197280880437</v>
      </c>
      <c r="AM794" s="31">
        <f t="shared" si="463"/>
        <v>-89.999425998842241</v>
      </c>
      <c r="AN794" s="31">
        <f t="shared" si="464"/>
        <v>-89.11744680882164</v>
      </c>
      <c r="AO794" s="31">
        <f t="shared" si="465"/>
        <v>-89.999443391309356</v>
      </c>
      <c r="AP794" s="30">
        <f t="shared" si="481"/>
        <v>23.609121289162623</v>
      </c>
      <c r="AQ794" s="30">
        <f t="shared" si="482"/>
        <v>-27.95880017344075</v>
      </c>
      <c r="AR794" s="31">
        <f t="shared" si="466"/>
        <v>-37.760524803059262</v>
      </c>
      <c r="AS794" s="33">
        <f t="shared" si="467"/>
        <v>-180.0011966447218</v>
      </c>
      <c r="AT794" s="31">
        <f t="shared" si="468"/>
        <v>2.1261304937034313</v>
      </c>
      <c r="AU794" s="31">
        <f t="shared" si="469"/>
        <v>38.475258931251652</v>
      </c>
      <c r="AV794" s="32">
        <f t="shared" si="470"/>
        <v>-4.3865733527059837E-3</v>
      </c>
      <c r="AW794" s="31">
        <f t="shared" si="471"/>
        <v>-1.820776415758675</v>
      </c>
      <c r="AX794" s="34">
        <f t="shared" si="472"/>
        <v>2.1217439203507253</v>
      </c>
      <c r="AY794" s="35">
        <f t="shared" si="473"/>
        <v>36.65448251549298</v>
      </c>
      <c r="AZ794" s="10">
        <f t="shared" si="474"/>
        <v>-35.638780882708538</v>
      </c>
      <c r="BA794" s="10">
        <f t="shared" si="475"/>
        <v>-143.34671412922881</v>
      </c>
      <c r="BB794" s="10">
        <f t="shared" si="476"/>
        <v>36.653285870771185</v>
      </c>
      <c r="BC794" s="37"/>
      <c r="BD794" s="46">
        <f t="shared" si="477"/>
        <v>-36</v>
      </c>
      <c r="BE794" s="46">
        <f t="shared" si="478"/>
        <v>-143</v>
      </c>
      <c r="BF794" s="46">
        <f t="shared" si="479"/>
        <v>37</v>
      </c>
    </row>
    <row r="795" spans="22:58" x14ac:dyDescent="0.3">
      <c r="V795" s="29">
        <v>8.9100000000001298</v>
      </c>
      <c r="W795" s="36">
        <f t="shared" si="449"/>
        <v>8128305161.6434479</v>
      </c>
      <c r="X795" s="30">
        <f t="shared" si="483"/>
        <v>2.6066753699001226</v>
      </c>
      <c r="Y795" s="31">
        <f t="shared" si="450"/>
        <v>-133.06557996715424</v>
      </c>
      <c r="Z795" s="31">
        <f t="shared" si="451"/>
        <v>-89.999987269553557</v>
      </c>
      <c r="AA795" s="31">
        <f t="shared" si="452"/>
        <v>98.759950953495377</v>
      </c>
      <c r="AB795" s="31">
        <f t="shared" si="453"/>
        <v>-89.999339116232804</v>
      </c>
      <c r="AC795" s="31">
        <f t="shared" si="454"/>
        <v>87.605554533416807</v>
      </c>
      <c r="AD795" s="31">
        <f t="shared" si="455"/>
        <v>89.997613041293903</v>
      </c>
      <c r="AE795" s="31">
        <f t="shared" si="456"/>
        <v>55.90660088965808</v>
      </c>
      <c r="AF795" s="31">
        <f t="shared" si="457"/>
        <v>-90.001713344492458</v>
      </c>
      <c r="AG795" s="31">
        <f t="shared" si="480"/>
        <v>92.110410468749379</v>
      </c>
      <c r="AH795" s="31">
        <f t="shared" si="458"/>
        <v>-211.79813607469328</v>
      </c>
      <c r="AI795" s="31">
        <f t="shared" si="459"/>
        <v>-89.99999999852696</v>
      </c>
      <c r="AJ795" s="31">
        <f t="shared" si="460"/>
        <v>130.55447607800266</v>
      </c>
      <c r="AK795" s="31">
        <f t="shared" si="461"/>
        <v>89.999983001960715</v>
      </c>
      <c r="AL795" s="32">
        <f t="shared" si="462"/>
        <v>-100.1841972808608</v>
      </c>
      <c r="AM795" s="31">
        <f t="shared" si="463"/>
        <v>-89.999439064703765</v>
      </c>
      <c r="AN795" s="31">
        <f t="shared" si="464"/>
        <v>-89.317446808802032</v>
      </c>
      <c r="AO795" s="31">
        <f t="shared" si="465"/>
        <v>-89.99945606127001</v>
      </c>
      <c r="AP795" s="30">
        <f t="shared" si="481"/>
        <v>23.609121289162623</v>
      </c>
      <c r="AQ795" s="30">
        <f t="shared" si="482"/>
        <v>-27.95880017344075</v>
      </c>
      <c r="AR795" s="31">
        <f t="shared" si="466"/>
        <v>-37.760524803422079</v>
      </c>
      <c r="AS795" s="33">
        <f t="shared" si="467"/>
        <v>-180.00116940576248</v>
      </c>
      <c r="AT795" s="31">
        <f t="shared" si="468"/>
        <v>2.2046475490674338</v>
      </c>
      <c r="AU795" s="31">
        <f t="shared" si="469"/>
        <v>39.119485139360819</v>
      </c>
      <c r="AV795" s="32">
        <f t="shared" si="470"/>
        <v>-4.5931969007378792E-3</v>
      </c>
      <c r="AW795" s="31">
        <f t="shared" si="471"/>
        <v>-1.8631581947283367</v>
      </c>
      <c r="AX795" s="34">
        <f t="shared" si="472"/>
        <v>2.200054352166696</v>
      </c>
      <c r="AY795" s="35">
        <f t="shared" si="473"/>
        <v>37.256326944632484</v>
      </c>
      <c r="AZ795" s="10">
        <f t="shared" si="474"/>
        <v>-35.560470451255384</v>
      </c>
      <c r="BA795" s="10">
        <f t="shared" si="475"/>
        <v>-142.74484246112999</v>
      </c>
      <c r="BB795" s="10">
        <f t="shared" si="476"/>
        <v>37.255157538870009</v>
      </c>
      <c r="BC795" s="48"/>
      <c r="BD795" s="46">
        <f t="shared" si="477"/>
        <v>-36</v>
      </c>
      <c r="BE795" s="46">
        <f t="shared" si="478"/>
        <v>-143</v>
      </c>
      <c r="BF795" s="46">
        <f t="shared" si="479"/>
        <v>37</v>
      </c>
    </row>
    <row r="796" spans="22:58" x14ac:dyDescent="0.3">
      <c r="V796" s="29">
        <v>8.9200000000001296</v>
      </c>
      <c r="W796" s="38">
        <f t="shared" si="449"/>
        <v>8317637711.0292225</v>
      </c>
      <c r="X796" s="30">
        <f t="shared" si="483"/>
        <v>2.6066753699001226</v>
      </c>
      <c r="Y796" s="31">
        <f t="shared" si="450"/>
        <v>-133.26557996715422</v>
      </c>
      <c r="Z796" s="31">
        <f t="shared" si="451"/>
        <v>-89.999987559333903</v>
      </c>
      <c r="AA796" s="31">
        <f t="shared" si="452"/>
        <v>98.95995095346936</v>
      </c>
      <c r="AB796" s="31">
        <f t="shared" si="453"/>
        <v>-89.999354159783977</v>
      </c>
      <c r="AC796" s="31">
        <f t="shared" si="454"/>
        <v>87.805554533077554</v>
      </c>
      <c r="AD796" s="31">
        <f t="shared" si="455"/>
        <v>89.997667375107469</v>
      </c>
      <c r="AE796" s="31">
        <f t="shared" si="456"/>
        <v>56.106600889292821</v>
      </c>
      <c r="AF796" s="31">
        <f t="shared" si="457"/>
        <v>-90.001674344010397</v>
      </c>
      <c r="AG796" s="31">
        <f t="shared" si="480"/>
        <v>92.110410468749379</v>
      </c>
      <c r="AH796" s="31">
        <f t="shared" si="458"/>
        <v>-211.99813607469326</v>
      </c>
      <c r="AI796" s="31">
        <f t="shared" si="459"/>
        <v>-89.999999998560497</v>
      </c>
      <c r="AJ796" s="31">
        <f t="shared" si="460"/>
        <v>130.75447607800265</v>
      </c>
      <c r="AK796" s="31">
        <f t="shared" si="461"/>
        <v>89.999983388883336</v>
      </c>
      <c r="AL796" s="32">
        <f t="shared" si="462"/>
        <v>-100.38419728084207</v>
      </c>
      <c r="AM796" s="31">
        <f t="shared" si="463"/>
        <v>-89.999451833149962</v>
      </c>
      <c r="AN796" s="31">
        <f t="shared" si="464"/>
        <v>-89.517446808783305</v>
      </c>
      <c r="AO796" s="31">
        <f t="shared" si="465"/>
        <v>-89.999468442827123</v>
      </c>
      <c r="AP796" s="30">
        <f t="shared" si="481"/>
        <v>23.609121289162623</v>
      </c>
      <c r="AQ796" s="30">
        <f t="shared" si="482"/>
        <v>-27.95880017344075</v>
      </c>
      <c r="AR796" s="31">
        <f t="shared" si="466"/>
        <v>-37.760524803768611</v>
      </c>
      <c r="AS796" s="33">
        <f t="shared" si="467"/>
        <v>-180.00114278683753</v>
      </c>
      <c r="AT796" s="31">
        <f t="shared" si="468"/>
        <v>2.2853713538904459</v>
      </c>
      <c r="AU796" s="31">
        <f t="shared" si="469"/>
        <v>39.766741656362903</v>
      </c>
      <c r="AV796" s="32">
        <f t="shared" si="470"/>
        <v>-4.8095477807406761E-3</v>
      </c>
      <c r="AW796" s="31">
        <f t="shared" si="471"/>
        <v>-1.9065250604583728</v>
      </c>
      <c r="AX796" s="34">
        <f t="shared" si="472"/>
        <v>2.2805618061097053</v>
      </c>
      <c r="AY796" s="35">
        <f t="shared" si="473"/>
        <v>37.860216595904532</v>
      </c>
      <c r="AZ796" s="10">
        <f t="shared" si="474"/>
        <v>-35.479962997658909</v>
      </c>
      <c r="BA796" s="10">
        <f t="shared" si="475"/>
        <v>-142.14092619093299</v>
      </c>
      <c r="BB796" s="10">
        <f t="shared" si="476"/>
        <v>37.859073809067013</v>
      </c>
      <c r="BC796" s="37"/>
      <c r="BD796" s="46">
        <f t="shared" si="477"/>
        <v>-35</v>
      </c>
      <c r="BE796" s="46">
        <f t="shared" si="478"/>
        <v>-142</v>
      </c>
      <c r="BF796" s="46">
        <f t="shared" si="479"/>
        <v>38</v>
      </c>
    </row>
    <row r="797" spans="22:58" x14ac:dyDescent="0.3">
      <c r="V797" s="29">
        <v>8.9300000000001294</v>
      </c>
      <c r="W797" s="38">
        <f t="shared" si="449"/>
        <v>8511380382.0263042</v>
      </c>
      <c r="X797" s="30">
        <f t="shared" si="483"/>
        <v>2.6066753699001226</v>
      </c>
      <c r="Y797" s="31">
        <f t="shared" si="450"/>
        <v>-133.46557996715418</v>
      </c>
      <c r="Z797" s="31">
        <f t="shared" si="451"/>
        <v>-89.999987842518024</v>
      </c>
      <c r="AA797" s="31">
        <f t="shared" si="452"/>
        <v>99.159950953444493</v>
      </c>
      <c r="AB797" s="31">
        <f t="shared" si="453"/>
        <v>-89.999368860902109</v>
      </c>
      <c r="AC797" s="31">
        <f t="shared" si="454"/>
        <v>88.005554532753536</v>
      </c>
      <c r="AD797" s="31">
        <f t="shared" si="455"/>
        <v>89.997720472132428</v>
      </c>
      <c r="AE797" s="31">
        <f t="shared" si="456"/>
        <v>56.306600888943976</v>
      </c>
      <c r="AF797" s="31">
        <f t="shared" si="457"/>
        <v>-90.001636231287691</v>
      </c>
      <c r="AG797" s="31">
        <f t="shared" si="480"/>
        <v>92.110410468749379</v>
      </c>
      <c r="AH797" s="31">
        <f t="shared" si="458"/>
        <v>-212.19813607469325</v>
      </c>
      <c r="AI797" s="31">
        <f t="shared" si="459"/>
        <v>-89.999999998593253</v>
      </c>
      <c r="AJ797" s="31">
        <f t="shared" si="460"/>
        <v>130.95447607800261</v>
      </c>
      <c r="AK797" s="31">
        <f t="shared" si="461"/>
        <v>89.999983766998511</v>
      </c>
      <c r="AL797" s="32">
        <f t="shared" si="462"/>
        <v>-100.58419728082414</v>
      </c>
      <c r="AM797" s="31">
        <f t="shared" si="463"/>
        <v>-89.999464310950856</v>
      </c>
      <c r="AN797" s="31">
        <f t="shared" si="464"/>
        <v>-89.717446808765402</v>
      </c>
      <c r="AO797" s="31">
        <f t="shared" si="465"/>
        <v>-89.999480542545598</v>
      </c>
      <c r="AP797" s="30">
        <f t="shared" si="481"/>
        <v>23.609121289162623</v>
      </c>
      <c r="AQ797" s="30">
        <f t="shared" si="482"/>
        <v>-27.95880017344075</v>
      </c>
      <c r="AR797" s="31">
        <f t="shared" si="466"/>
        <v>-37.760524804099553</v>
      </c>
      <c r="AS797" s="33">
        <f t="shared" si="467"/>
        <v>-180.0011167738333</v>
      </c>
      <c r="AT797" s="31">
        <f t="shared" si="468"/>
        <v>2.3683215796851416</v>
      </c>
      <c r="AU797" s="31">
        <f t="shared" si="469"/>
        <v>40.416710902266971</v>
      </c>
      <c r="AV797" s="32">
        <f t="shared" si="470"/>
        <v>-5.0360834124213941E-3</v>
      </c>
      <c r="AW797" s="31">
        <f t="shared" si="471"/>
        <v>-1.9508998077660464</v>
      </c>
      <c r="AX797" s="34">
        <f t="shared" si="472"/>
        <v>2.3632854962727201</v>
      </c>
      <c r="AY797" s="35">
        <f t="shared" si="473"/>
        <v>38.465811094500921</v>
      </c>
      <c r="AZ797" s="10">
        <f t="shared" si="474"/>
        <v>-35.397239307826837</v>
      </c>
      <c r="BA797" s="10">
        <f t="shared" si="475"/>
        <v>-141.5353056793324</v>
      </c>
      <c r="BB797" s="10">
        <f t="shared" si="476"/>
        <v>38.464694320667604</v>
      </c>
      <c r="BC797" s="37"/>
      <c r="BD797" s="46">
        <f t="shared" si="477"/>
        <v>-35</v>
      </c>
      <c r="BE797" s="46">
        <f t="shared" si="478"/>
        <v>-142</v>
      </c>
      <c r="BF797" s="46">
        <f t="shared" si="479"/>
        <v>38</v>
      </c>
    </row>
    <row r="798" spans="22:58" x14ac:dyDescent="0.3">
      <c r="V798" s="29">
        <v>8.9400000000001292</v>
      </c>
      <c r="W798" s="36">
        <f t="shared" si="449"/>
        <v>8709635899.5634041</v>
      </c>
      <c r="X798" s="30">
        <f t="shared" si="483"/>
        <v>2.6066753699001226</v>
      </c>
      <c r="Y798" s="31">
        <f t="shared" si="450"/>
        <v>-133.66557996715417</v>
      </c>
      <c r="Z798" s="31">
        <f t="shared" si="451"/>
        <v>-89.999988119256116</v>
      </c>
      <c r="AA798" s="31">
        <f t="shared" si="452"/>
        <v>99.359950953420778</v>
      </c>
      <c r="AB798" s="31">
        <f t="shared" si="453"/>
        <v>-89.999383227381941</v>
      </c>
      <c r="AC798" s="31">
        <f t="shared" si="454"/>
        <v>88.205554532444154</v>
      </c>
      <c r="AD798" s="31">
        <f t="shared" si="455"/>
        <v>89.997772360521552</v>
      </c>
      <c r="AE798" s="31">
        <f t="shared" si="456"/>
        <v>56.50660088861089</v>
      </c>
      <c r="AF798" s="31">
        <f t="shared" si="457"/>
        <v>-90.001598986116491</v>
      </c>
      <c r="AG798" s="31">
        <f t="shared" si="480"/>
        <v>92.110410468749379</v>
      </c>
      <c r="AH798" s="31">
        <f t="shared" si="458"/>
        <v>-212.39813607469327</v>
      </c>
      <c r="AI798" s="31">
        <f t="shared" si="459"/>
        <v>-89.99999999862527</v>
      </c>
      <c r="AJ798" s="31">
        <f t="shared" si="460"/>
        <v>131.1544760780026</v>
      </c>
      <c r="AK798" s="31">
        <f t="shared" si="461"/>
        <v>89.99998413650674</v>
      </c>
      <c r="AL798" s="32">
        <f t="shared" si="462"/>
        <v>-100.78419728080706</v>
      </c>
      <c r="AM798" s="31">
        <f t="shared" si="463"/>
        <v>-89.99947650472231</v>
      </c>
      <c r="AN798" s="31">
        <f t="shared" si="464"/>
        <v>-89.917446808748352</v>
      </c>
      <c r="AO798" s="31">
        <f t="shared" si="465"/>
        <v>-89.99949236684084</v>
      </c>
      <c r="AP798" s="30">
        <f t="shared" si="481"/>
        <v>23.609121289162623</v>
      </c>
      <c r="AQ798" s="30">
        <f t="shared" si="482"/>
        <v>-27.95880017344075</v>
      </c>
      <c r="AR798" s="31">
        <f t="shared" si="466"/>
        <v>-37.760524804415589</v>
      </c>
      <c r="AS798" s="33">
        <f t="shared" si="467"/>
        <v>-180.00109135295733</v>
      </c>
      <c r="AT798" s="31">
        <f t="shared" si="468"/>
        <v>2.4535157719414808</v>
      </c>
      <c r="AU798" s="31">
        <f t="shared" si="469"/>
        <v>41.069068396102416</v>
      </c>
      <c r="AV798" s="32">
        <f t="shared" si="470"/>
        <v>-5.2732826752255879E-3</v>
      </c>
      <c r="AW798" s="31">
        <f t="shared" si="471"/>
        <v>-1.9963057516704488</v>
      </c>
      <c r="AX798" s="34">
        <f t="shared" si="472"/>
        <v>2.4482424892662551</v>
      </c>
      <c r="AY798" s="35">
        <f t="shared" si="473"/>
        <v>39.072762644431968</v>
      </c>
      <c r="AZ798" s="10">
        <f t="shared" si="474"/>
        <v>-35.312282315149332</v>
      </c>
      <c r="BA798" s="10">
        <f t="shared" si="475"/>
        <v>-140.92832870852536</v>
      </c>
      <c r="BB798" s="10">
        <f t="shared" si="476"/>
        <v>39.071671291474644</v>
      </c>
      <c r="BC798" s="48"/>
      <c r="BD798" s="46">
        <f t="shared" si="477"/>
        <v>-35</v>
      </c>
      <c r="BE798" s="46">
        <f t="shared" si="478"/>
        <v>-141</v>
      </c>
      <c r="BF798" s="46">
        <f t="shared" si="479"/>
        <v>39</v>
      </c>
    </row>
    <row r="799" spans="22:58" x14ac:dyDescent="0.3">
      <c r="V799" s="29">
        <v>8.9500000000001307</v>
      </c>
      <c r="W799" s="38">
        <f t="shared" si="449"/>
        <v>8912509381.3401451</v>
      </c>
      <c r="X799" s="30">
        <f t="shared" si="483"/>
        <v>2.6066753699001226</v>
      </c>
      <c r="Y799" s="31">
        <f t="shared" si="450"/>
        <v>-133.86557996715419</v>
      </c>
      <c r="Z799" s="31">
        <f t="shared" si="451"/>
        <v>-89.999988389694863</v>
      </c>
      <c r="AA799" s="31">
        <f t="shared" si="452"/>
        <v>99.559950953398157</v>
      </c>
      <c r="AB799" s="31">
        <f t="shared" si="453"/>
        <v>-89.999397266840759</v>
      </c>
      <c r="AC799" s="31">
        <f t="shared" si="454"/>
        <v>88.405554532148727</v>
      </c>
      <c r="AD799" s="31">
        <f t="shared" si="455"/>
        <v>89.99782306778674</v>
      </c>
      <c r="AE799" s="31">
        <f t="shared" si="456"/>
        <v>56.706600888292826</v>
      </c>
      <c r="AF799" s="31">
        <f t="shared" si="457"/>
        <v>-90.001562588748882</v>
      </c>
      <c r="AG799" s="31">
        <f t="shared" si="480"/>
        <v>92.110410468749379</v>
      </c>
      <c r="AH799" s="31">
        <f t="shared" si="458"/>
        <v>-212.59813607469329</v>
      </c>
      <c r="AI799" s="31">
        <f t="shared" si="459"/>
        <v>-89.999999998656577</v>
      </c>
      <c r="AJ799" s="31">
        <f t="shared" si="460"/>
        <v>131.35447607800262</v>
      </c>
      <c r="AK799" s="31">
        <f t="shared" si="461"/>
        <v>89.999984497603933</v>
      </c>
      <c r="AL799" s="32">
        <f t="shared" si="462"/>
        <v>-100.98419728079078</v>
      </c>
      <c r="AM799" s="31">
        <f t="shared" si="463"/>
        <v>-89.999488420929652</v>
      </c>
      <c r="AN799" s="31">
        <f t="shared" si="464"/>
        <v>-90.117446808732069</v>
      </c>
      <c r="AO799" s="31">
        <f t="shared" si="465"/>
        <v>-89.999503921982296</v>
      </c>
      <c r="AP799" s="30">
        <f t="shared" si="481"/>
        <v>23.609121289162623</v>
      </c>
      <c r="AQ799" s="30">
        <f t="shared" si="482"/>
        <v>-27.95880017344075</v>
      </c>
      <c r="AR799" s="31">
        <f t="shared" si="466"/>
        <v>-37.76052480471737</v>
      </c>
      <c r="AS799" s="33">
        <f t="shared" si="467"/>
        <v>-180.00106651073116</v>
      </c>
      <c r="AT799" s="31">
        <f t="shared" si="468"/>
        <v>2.5409692790419305</v>
      </c>
      <c r="AU799" s="31">
        <f t="shared" si="469"/>
        <v>41.723483523585884</v>
      </c>
      <c r="AV799" s="32">
        <f t="shared" si="470"/>
        <v>-5.5216469102964223E-3</v>
      </c>
      <c r="AW799" s="31">
        <f t="shared" si="471"/>
        <v>-2.0427667387434765</v>
      </c>
      <c r="AX799" s="34">
        <f t="shared" si="472"/>
        <v>2.5354476321316342</v>
      </c>
      <c r="AY799" s="35">
        <f t="shared" si="473"/>
        <v>39.68071678484241</v>
      </c>
      <c r="AZ799" s="10">
        <f t="shared" si="474"/>
        <v>-35.225077172585735</v>
      </c>
      <c r="BA799" s="10">
        <f t="shared" si="475"/>
        <v>-140.32034972588875</v>
      </c>
      <c r="BB799" s="10">
        <f t="shared" si="476"/>
        <v>39.679650274111253</v>
      </c>
      <c r="BC799" s="37"/>
      <c r="BD799" s="46">
        <f t="shared" si="477"/>
        <v>-35</v>
      </c>
      <c r="BE799" s="46">
        <f t="shared" si="478"/>
        <v>-140</v>
      </c>
      <c r="BF799" s="46">
        <f t="shared" si="479"/>
        <v>40</v>
      </c>
    </row>
    <row r="800" spans="22:58" x14ac:dyDescent="0.3">
      <c r="V800" s="29">
        <v>8.9600000000001305</v>
      </c>
      <c r="W800" s="38">
        <f t="shared" si="449"/>
        <v>9120108393.5618477</v>
      </c>
      <c r="X800" s="30">
        <f t="shared" si="483"/>
        <v>2.6066753699001226</v>
      </c>
      <c r="Y800" s="31">
        <f t="shared" si="450"/>
        <v>-134.06557996715418</v>
      </c>
      <c r="Z800" s="31">
        <f t="shared" si="451"/>
        <v>-89.999988653977667</v>
      </c>
      <c r="AA800" s="31">
        <f t="shared" si="452"/>
        <v>99.759950953376517</v>
      </c>
      <c r="AB800" s="31">
        <f t="shared" si="453"/>
        <v>-89.999410986722481</v>
      </c>
      <c r="AC800" s="31">
        <f t="shared" si="454"/>
        <v>88.605554531866545</v>
      </c>
      <c r="AD800" s="31">
        <f t="shared" si="455"/>
        <v>89.997872620813652</v>
      </c>
      <c r="AE800" s="31">
        <f t="shared" si="456"/>
        <v>56.906600887989015</v>
      </c>
      <c r="AF800" s="31">
        <f t="shared" si="457"/>
        <v>-90.001527019886495</v>
      </c>
      <c r="AG800" s="31">
        <f t="shared" si="480"/>
        <v>92.110410468749379</v>
      </c>
      <c r="AH800" s="31">
        <f t="shared" si="458"/>
        <v>-212.79813607469328</v>
      </c>
      <c r="AI800" s="31">
        <f t="shared" si="459"/>
        <v>-89.999999998687159</v>
      </c>
      <c r="AJ800" s="31">
        <f t="shared" si="460"/>
        <v>131.55447607800261</v>
      </c>
      <c r="AK800" s="31">
        <f t="shared" si="461"/>
        <v>89.999984850481539</v>
      </c>
      <c r="AL800" s="32">
        <f t="shared" si="462"/>
        <v>-101.18419728077519</v>
      </c>
      <c r="AM800" s="31">
        <f t="shared" si="463"/>
        <v>-89.999500065890999</v>
      </c>
      <c r="AN800" s="31">
        <f t="shared" si="464"/>
        <v>-90.317446808716483</v>
      </c>
      <c r="AO800" s="31">
        <f t="shared" si="465"/>
        <v>-89.999515214096618</v>
      </c>
      <c r="AP800" s="30">
        <f t="shared" si="481"/>
        <v>23.609121289162623</v>
      </c>
      <c r="AQ800" s="30">
        <f t="shared" si="482"/>
        <v>-27.95880017344075</v>
      </c>
      <c r="AR800" s="31">
        <f t="shared" si="466"/>
        <v>-37.760524805005595</v>
      </c>
      <c r="AS800" s="33">
        <f t="shared" si="467"/>
        <v>-180.00104223398313</v>
      </c>
      <c r="AT800" s="31">
        <f t="shared" si="468"/>
        <v>2.6306951893823696</v>
      </c>
      <c r="AU800" s="31">
        <f t="shared" si="469"/>
        <v>42.379620342626318</v>
      </c>
      <c r="AV800" s="32">
        <f t="shared" si="470"/>
        <v>-5.7817009687494095E-3</v>
      </c>
      <c r="AW800" s="31">
        <f t="shared" si="471"/>
        <v>-2.0903071586708766</v>
      </c>
      <c r="AX800" s="34">
        <f t="shared" si="472"/>
        <v>2.62491348841362</v>
      </c>
      <c r="AY800" s="35">
        <f t="shared" si="473"/>
        <v>40.289313183955443</v>
      </c>
      <c r="AZ800" s="10">
        <f t="shared" si="474"/>
        <v>-35.135611316591977</v>
      </c>
      <c r="BA800" s="10">
        <f t="shared" si="475"/>
        <v>-139.71172905002769</v>
      </c>
      <c r="BB800" s="10">
        <f t="shared" si="476"/>
        <v>40.288270949972315</v>
      </c>
      <c r="BC800" s="37"/>
      <c r="BD800" s="46">
        <f t="shared" si="477"/>
        <v>-35</v>
      </c>
      <c r="BE800" s="46">
        <f t="shared" si="478"/>
        <v>-140</v>
      </c>
      <c r="BF800" s="46">
        <f t="shared" si="479"/>
        <v>40</v>
      </c>
    </row>
    <row r="801" spans="22:58" x14ac:dyDescent="0.3">
      <c r="V801" s="29">
        <v>8.9700000000001303</v>
      </c>
      <c r="W801" s="36">
        <f t="shared" si="449"/>
        <v>9332543007.9727249</v>
      </c>
      <c r="X801" s="30">
        <f t="shared" si="483"/>
        <v>2.6066753699001226</v>
      </c>
      <c r="Y801" s="31">
        <f t="shared" si="450"/>
        <v>-134.2655799671542</v>
      </c>
      <c r="Z801" s="31">
        <f t="shared" si="451"/>
        <v>-89.999988912244675</v>
      </c>
      <c r="AA801" s="31">
        <f t="shared" si="452"/>
        <v>99.959950953355872</v>
      </c>
      <c r="AB801" s="31">
        <f t="shared" si="453"/>
        <v>-89.999424394301585</v>
      </c>
      <c r="AC801" s="31">
        <f t="shared" si="454"/>
        <v>88.805554531597068</v>
      </c>
      <c r="AD801" s="31">
        <f t="shared" si="455"/>
        <v>89.99792104587597</v>
      </c>
      <c r="AE801" s="31">
        <f t="shared" si="456"/>
        <v>57.106600887698875</v>
      </c>
      <c r="AF801" s="31">
        <f t="shared" si="457"/>
        <v>-90.001492260670304</v>
      </c>
      <c r="AG801" s="31">
        <f t="shared" si="480"/>
        <v>92.110410468749379</v>
      </c>
      <c r="AH801" s="31">
        <f t="shared" si="458"/>
        <v>-212.99813607469329</v>
      </c>
      <c r="AI801" s="31">
        <f t="shared" si="459"/>
        <v>-89.999999998717044</v>
      </c>
      <c r="AJ801" s="31">
        <f t="shared" si="460"/>
        <v>131.7544760780026</v>
      </c>
      <c r="AK801" s="31">
        <f t="shared" si="461"/>
        <v>89.999985195326687</v>
      </c>
      <c r="AL801" s="32">
        <f t="shared" si="462"/>
        <v>-101.3841972807603</v>
      </c>
      <c r="AM801" s="31">
        <f t="shared" si="463"/>
        <v>-89.999511445780655</v>
      </c>
      <c r="AN801" s="31">
        <f t="shared" si="464"/>
        <v>-90.517446808701621</v>
      </c>
      <c r="AO801" s="31">
        <f t="shared" si="465"/>
        <v>-89.999526249171012</v>
      </c>
      <c r="AP801" s="30">
        <f t="shared" si="481"/>
        <v>23.609121289162623</v>
      </c>
      <c r="AQ801" s="30">
        <f t="shared" si="482"/>
        <v>-27.95880017344075</v>
      </c>
      <c r="AR801" s="31">
        <f t="shared" si="466"/>
        <v>-37.760524805280873</v>
      </c>
      <c r="AS801" s="33">
        <f t="shared" si="467"/>
        <v>-180.00101850984132</v>
      </c>
      <c r="AT801" s="31">
        <f t="shared" si="468"/>
        <v>2.7227042772387966</v>
      </c>
      <c r="AU801" s="31">
        <f t="shared" si="469"/>
        <v>43.037138422100938</v>
      </c>
      <c r="AV801" s="32">
        <f t="shared" si="470"/>
        <v>-6.0539943083519326E-3</v>
      </c>
      <c r="AW801" s="31">
        <f t="shared" si="471"/>
        <v>-2.1389519560243935</v>
      </c>
      <c r="AX801" s="34">
        <f t="shared" si="472"/>
        <v>2.7166502829304449</v>
      </c>
      <c r="AY801" s="35">
        <f t="shared" si="473"/>
        <v>40.898186466076545</v>
      </c>
      <c r="AZ801" s="10">
        <f t="shared" si="474"/>
        <v>-35.043874522350428</v>
      </c>
      <c r="BA801" s="10">
        <f t="shared" si="475"/>
        <v>-139.10283204376478</v>
      </c>
      <c r="BB801" s="10">
        <f t="shared" si="476"/>
        <v>40.897167956235222</v>
      </c>
      <c r="BC801" s="48"/>
      <c r="BD801" s="46">
        <f t="shared" si="477"/>
        <v>-35</v>
      </c>
      <c r="BE801" s="46">
        <f t="shared" si="478"/>
        <v>-139</v>
      </c>
      <c r="BF801" s="46">
        <f t="shared" si="479"/>
        <v>41</v>
      </c>
    </row>
    <row r="802" spans="22:58" x14ac:dyDescent="0.3">
      <c r="V802" s="29">
        <v>8.9800000000001301</v>
      </c>
      <c r="W802" s="38">
        <f t="shared" si="449"/>
        <v>9549925860.2172394</v>
      </c>
      <c r="X802" s="30">
        <f t="shared" si="483"/>
        <v>2.6066753699001226</v>
      </c>
      <c r="Y802" s="31">
        <f t="shared" si="450"/>
        <v>-134.46557996715418</v>
      </c>
      <c r="Z802" s="31">
        <f t="shared" si="451"/>
        <v>-89.999989164632794</v>
      </c>
      <c r="AA802" s="31">
        <f t="shared" si="452"/>
        <v>100.15995095333614</v>
      </c>
      <c r="AB802" s="31">
        <f t="shared" si="453"/>
        <v>-89.999437496686909</v>
      </c>
      <c r="AC802" s="31">
        <f t="shared" si="454"/>
        <v>89.005554531339726</v>
      </c>
      <c r="AD802" s="31">
        <f t="shared" si="455"/>
        <v>89.99796836864931</v>
      </c>
      <c r="AE802" s="31">
        <f t="shared" si="456"/>
        <v>57.306600887421808</v>
      </c>
      <c r="AF802" s="31">
        <f t="shared" si="457"/>
        <v>-90.001458292670407</v>
      </c>
      <c r="AG802" s="31">
        <f t="shared" si="480"/>
        <v>92.110410468749379</v>
      </c>
      <c r="AH802" s="31">
        <f t="shared" si="458"/>
        <v>-213.19813607469328</v>
      </c>
      <c r="AI802" s="31">
        <f t="shared" si="459"/>
        <v>-89.999999998746233</v>
      </c>
      <c r="AJ802" s="31">
        <f t="shared" si="460"/>
        <v>131.95447607800259</v>
      </c>
      <c r="AK802" s="31">
        <f t="shared" si="461"/>
        <v>89.999985532322199</v>
      </c>
      <c r="AL802" s="32">
        <f t="shared" si="462"/>
        <v>-101.58419728074608</v>
      </c>
      <c r="AM802" s="31">
        <f t="shared" si="463"/>
        <v>-89.999522566632393</v>
      </c>
      <c r="AN802" s="31">
        <f t="shared" si="464"/>
        <v>-90.717446808687399</v>
      </c>
      <c r="AO802" s="31">
        <f t="shared" si="465"/>
        <v>-89.999537033056427</v>
      </c>
      <c r="AP802" s="30">
        <f t="shared" si="481"/>
        <v>23.609121289162623</v>
      </c>
      <c r="AQ802" s="30">
        <f t="shared" si="482"/>
        <v>-27.95880017344075</v>
      </c>
      <c r="AR802" s="31">
        <f t="shared" si="466"/>
        <v>-37.760524805543717</v>
      </c>
      <c r="AS802" s="33">
        <f t="shared" si="467"/>
        <v>-180.00099532572682</v>
      </c>
      <c r="AT802" s="31">
        <f t="shared" si="468"/>
        <v>2.8170049578507101</v>
      </c>
      <c r="AU802" s="31">
        <f t="shared" si="469"/>
        <v>43.695693708951019</v>
      </c>
      <c r="AV802" s="32">
        <f t="shared" si="470"/>
        <v>-6.3391021408299927E-3</v>
      </c>
      <c r="AW802" s="31">
        <f t="shared" si="471"/>
        <v>-2.1887266422457321</v>
      </c>
      <c r="AX802" s="34">
        <f t="shared" si="472"/>
        <v>2.81066585570988</v>
      </c>
      <c r="AY802" s="35">
        <f t="shared" si="473"/>
        <v>41.506967066705286</v>
      </c>
      <c r="AZ802" s="10">
        <f t="shared" si="474"/>
        <v>-34.949858949833839</v>
      </c>
      <c r="BA802" s="10">
        <f t="shared" si="475"/>
        <v>-138.49402825902155</v>
      </c>
      <c r="BB802" s="10">
        <f t="shared" si="476"/>
        <v>41.505971740978453</v>
      </c>
      <c r="BC802" s="37"/>
      <c r="BD802" s="46">
        <f t="shared" si="477"/>
        <v>-35</v>
      </c>
      <c r="BE802" s="46">
        <f t="shared" si="478"/>
        <v>-138</v>
      </c>
      <c r="BF802" s="46">
        <f t="shared" si="479"/>
        <v>42</v>
      </c>
    </row>
    <row r="803" spans="22:58" x14ac:dyDescent="0.3">
      <c r="V803" s="29">
        <v>8.9900000000001299</v>
      </c>
      <c r="W803" s="38">
        <f t="shared" si="449"/>
        <v>9772372209.5610523</v>
      </c>
      <c r="X803" s="30">
        <f t="shared" si="483"/>
        <v>2.6066753699001226</v>
      </c>
      <c r="Y803" s="31">
        <f t="shared" si="450"/>
        <v>-134.66557996715417</v>
      </c>
      <c r="Z803" s="31">
        <f t="shared" si="451"/>
        <v>-89.999989411275862</v>
      </c>
      <c r="AA803" s="31">
        <f t="shared" si="452"/>
        <v>100.35995095331729</v>
      </c>
      <c r="AB803" s="31">
        <f t="shared" si="453"/>
        <v>-89.999450300825529</v>
      </c>
      <c r="AC803" s="31">
        <f t="shared" si="454"/>
        <v>89.205554531093952</v>
      </c>
      <c r="AD803" s="31">
        <f t="shared" si="455"/>
        <v>89.9980146142248</v>
      </c>
      <c r="AE803" s="31">
        <f t="shared" si="456"/>
        <v>57.506600887157205</v>
      </c>
      <c r="AF803" s="31">
        <f t="shared" si="457"/>
        <v>-90.001425097876577</v>
      </c>
      <c r="AG803" s="31">
        <f t="shared" si="480"/>
        <v>92.110410468749379</v>
      </c>
      <c r="AH803" s="31">
        <f t="shared" si="458"/>
        <v>-213.39813607469327</v>
      </c>
      <c r="AI803" s="31">
        <f t="shared" si="459"/>
        <v>-89.999999998774769</v>
      </c>
      <c r="AJ803" s="31">
        <f t="shared" si="460"/>
        <v>132.15447607800255</v>
      </c>
      <c r="AK803" s="31">
        <f t="shared" si="461"/>
        <v>89.999985861646749</v>
      </c>
      <c r="AL803" s="32">
        <f t="shared" si="462"/>
        <v>-101.78419728073253</v>
      </c>
      <c r="AM803" s="31">
        <f t="shared" si="463"/>
        <v>-89.999533434342652</v>
      </c>
      <c r="AN803" s="31">
        <f t="shared" si="464"/>
        <v>-90.917446808673873</v>
      </c>
      <c r="AO803" s="31">
        <f t="shared" si="465"/>
        <v>-89.999547571470671</v>
      </c>
      <c r="AP803" s="30">
        <f t="shared" si="481"/>
        <v>23.609121289162623</v>
      </c>
      <c r="AQ803" s="30">
        <f t="shared" si="482"/>
        <v>-27.95880017344075</v>
      </c>
      <c r="AR803" s="31">
        <f t="shared" si="466"/>
        <v>-37.760524805794795</v>
      </c>
      <c r="AS803" s="33">
        <f t="shared" si="467"/>
        <v>-180.00097266934725</v>
      </c>
      <c r="AT803" s="31">
        <f t="shared" si="468"/>
        <v>2.9136032521165482</v>
      </c>
      <c r="AU803" s="31">
        <f t="shared" si="469"/>
        <v>44.354939418320136</v>
      </c>
      <c r="AV803" s="32">
        <f t="shared" si="470"/>
        <v>-6.6376266320064157E-3</v>
      </c>
      <c r="AW803" s="31">
        <f t="shared" si="471"/>
        <v>-2.2396573078429793</v>
      </c>
      <c r="AX803" s="34">
        <f t="shared" si="472"/>
        <v>2.906965625484542</v>
      </c>
      <c r="AY803" s="35">
        <f t="shared" si="473"/>
        <v>42.115282110477153</v>
      </c>
      <c r="AZ803" s="10">
        <f t="shared" si="474"/>
        <v>-34.853559180310256</v>
      </c>
      <c r="BA803" s="10">
        <f t="shared" si="475"/>
        <v>-137.8856905588701</v>
      </c>
      <c r="BB803" s="10">
        <f t="shared" si="476"/>
        <v>42.114309441129905</v>
      </c>
      <c r="BC803" s="37"/>
      <c r="BD803" s="46">
        <f t="shared" si="477"/>
        <v>-35</v>
      </c>
      <c r="BE803" s="46">
        <f t="shared" si="478"/>
        <v>-138</v>
      </c>
      <c r="BF803" s="46">
        <f t="shared" si="479"/>
        <v>42</v>
      </c>
    </row>
    <row r="804" spans="22:58" x14ac:dyDescent="0.3">
      <c r="V804" s="29">
        <v>9.0000000000001297</v>
      </c>
      <c r="W804" s="36">
        <f t="shared" si="449"/>
        <v>10000000000.003012</v>
      </c>
      <c r="X804" s="30">
        <f t="shared" si="483"/>
        <v>2.6066753699001226</v>
      </c>
      <c r="Y804" s="31">
        <f t="shared" si="450"/>
        <v>-134.86557996715416</v>
      </c>
      <c r="Z804" s="31">
        <f t="shared" si="451"/>
        <v>-89.999989652304649</v>
      </c>
      <c r="AA804" s="31">
        <f t="shared" si="452"/>
        <v>100.55995095329931</v>
      </c>
      <c r="AB804" s="31">
        <f t="shared" si="453"/>
        <v>-89.999462813506383</v>
      </c>
      <c r="AC804" s="31">
        <f t="shared" si="454"/>
        <v>89.405554530859263</v>
      </c>
      <c r="AD804" s="31">
        <f t="shared" si="455"/>
        <v>89.998059807122488</v>
      </c>
      <c r="AE804" s="31">
        <f t="shared" si="456"/>
        <v>57.706600886904539</v>
      </c>
      <c r="AF804" s="31">
        <f t="shared" si="457"/>
        <v>-90.001392658688545</v>
      </c>
      <c r="AG804" s="31">
        <f t="shared" si="480"/>
        <v>92.110410468749379</v>
      </c>
      <c r="AH804" s="31">
        <f t="shared" si="458"/>
        <v>-213.59813607469329</v>
      </c>
      <c r="AI804" s="31">
        <f t="shared" si="459"/>
        <v>-89.999999998802679</v>
      </c>
      <c r="AJ804" s="31">
        <f t="shared" si="460"/>
        <v>132.35447607800253</v>
      </c>
      <c r="AK804" s="31">
        <f t="shared" si="461"/>
        <v>89.999986183474959</v>
      </c>
      <c r="AL804" s="32">
        <f t="shared" si="462"/>
        <v>-101.98419728071956</v>
      </c>
      <c r="AM804" s="31">
        <f t="shared" si="463"/>
        <v>-89.999544054673621</v>
      </c>
      <c r="AN804" s="31">
        <f t="shared" si="464"/>
        <v>-91.117446808660929</v>
      </c>
      <c r="AO804" s="31">
        <f t="shared" si="465"/>
        <v>-89.99955787000134</v>
      </c>
      <c r="AP804" s="30">
        <f t="shared" si="481"/>
        <v>23.609121289162623</v>
      </c>
      <c r="AQ804" s="30">
        <f t="shared" si="482"/>
        <v>-27.95880017344075</v>
      </c>
      <c r="AR804" s="31">
        <f t="shared" si="466"/>
        <v>-37.760524806034518</v>
      </c>
      <c r="AS804" s="33">
        <f t="shared" si="467"/>
        <v>-180.00095052868988</v>
      </c>
      <c r="AT804" s="31">
        <f t="shared" si="468"/>
        <v>3.0125027612143178</v>
      </c>
      <c r="AU804" s="31">
        <f t="shared" si="469"/>
        <v>45.014526941183959</v>
      </c>
      <c r="AV804" s="32">
        <f t="shared" si="470"/>
        <v>-6.950198157252483E-3</v>
      </c>
      <c r="AW804" s="31">
        <f t="shared" si="471"/>
        <v>-2.2917706347996876</v>
      </c>
      <c r="AX804" s="34">
        <f t="shared" si="472"/>
        <v>3.0055525630570652</v>
      </c>
      <c r="AY804" s="35">
        <f t="shared" si="473"/>
        <v>42.722756306384269</v>
      </c>
      <c r="AZ804" s="10">
        <f t="shared" si="474"/>
        <v>-34.754972242977452</v>
      </c>
      <c r="BA804" s="10">
        <f t="shared" si="475"/>
        <v>-137.27819422230561</v>
      </c>
      <c r="BB804" s="10">
        <f t="shared" si="476"/>
        <v>42.721805777694385</v>
      </c>
      <c r="BC804" s="48"/>
      <c r="BD804" s="46">
        <f t="shared" si="477"/>
        <v>-35</v>
      </c>
      <c r="BE804" s="46">
        <f t="shared" si="478"/>
        <v>-137</v>
      </c>
      <c r="BF804" s="46">
        <f t="shared" si="479"/>
        <v>43</v>
      </c>
    </row>
    <row r="805" spans="22:58" x14ac:dyDescent="0.3">
      <c r="V805" s="29">
        <v>9.0100000000001295</v>
      </c>
      <c r="W805" s="38">
        <f t="shared" si="449"/>
        <v>10232929922.810623</v>
      </c>
      <c r="X805" s="30">
        <f t="shared" si="483"/>
        <v>2.6066753699001226</v>
      </c>
      <c r="Y805" s="31">
        <f t="shared" si="450"/>
        <v>-135.06557996715415</v>
      </c>
      <c r="Z805" s="31">
        <f t="shared" si="451"/>
        <v>-89.999989887846965</v>
      </c>
      <c r="AA805" s="31">
        <f t="shared" si="452"/>
        <v>100.75995095328211</v>
      </c>
      <c r="AB805" s="31">
        <f t="shared" si="453"/>
        <v>-89.999475041363837</v>
      </c>
      <c r="AC805" s="31">
        <f t="shared" si="454"/>
        <v>89.605554530635118</v>
      </c>
      <c r="AD805" s="31">
        <f t="shared" si="455"/>
        <v>89.998103971304232</v>
      </c>
      <c r="AE805" s="31">
        <f t="shared" si="456"/>
        <v>57.906600886663213</v>
      </c>
      <c r="AF805" s="31">
        <f t="shared" si="457"/>
        <v>-90.00136095790657</v>
      </c>
      <c r="AG805" s="31">
        <f t="shared" si="480"/>
        <v>92.110410468749379</v>
      </c>
      <c r="AH805" s="31">
        <f t="shared" si="458"/>
        <v>-213.79813607469328</v>
      </c>
      <c r="AI805" s="31">
        <f t="shared" si="459"/>
        <v>-89.999999998829921</v>
      </c>
      <c r="AJ805" s="31">
        <f t="shared" si="460"/>
        <v>132.55447607800252</v>
      </c>
      <c r="AK805" s="31">
        <f t="shared" si="461"/>
        <v>89.999986497977474</v>
      </c>
      <c r="AL805" s="32">
        <f t="shared" si="462"/>
        <v>-102.18419728070717</v>
      </c>
      <c r="AM805" s="31">
        <f t="shared" si="463"/>
        <v>-89.99955443325635</v>
      </c>
      <c r="AN805" s="31">
        <f t="shared" si="464"/>
        <v>-91.31744680864854</v>
      </c>
      <c r="AO805" s="31">
        <f t="shared" si="465"/>
        <v>-89.999567934108796</v>
      </c>
      <c r="AP805" s="30">
        <f t="shared" si="481"/>
        <v>23.609121289162623</v>
      </c>
      <c r="AQ805" s="30">
        <f t="shared" si="482"/>
        <v>-27.95880017344075</v>
      </c>
      <c r="AR805" s="31">
        <f t="shared" si="466"/>
        <v>-37.760524806263454</v>
      </c>
      <c r="AS805" s="33">
        <f t="shared" si="467"/>
        <v>-180.00092889201537</v>
      </c>
      <c r="AT805" s="31">
        <f t="shared" si="468"/>
        <v>3.1137046513741167</v>
      </c>
      <c r="AU805" s="31">
        <f t="shared" si="469"/>
        <v>45.674106763714022</v>
      </c>
      <c r="AV805" s="32">
        <f t="shared" si="470"/>
        <v>-7.2774766146345045E-3</v>
      </c>
      <c r="AW805" s="31">
        <f t="shared" si="471"/>
        <v>-2.3450939091965388</v>
      </c>
      <c r="AX805" s="34">
        <f t="shared" si="472"/>
        <v>3.106427174759482</v>
      </c>
      <c r="AY805" s="35">
        <f t="shared" si="473"/>
        <v>43.329012854517487</v>
      </c>
      <c r="AZ805" s="10">
        <f t="shared" si="474"/>
        <v>-34.654097631503973</v>
      </c>
      <c r="BA805" s="10">
        <f t="shared" si="475"/>
        <v>-136.67191603749788</v>
      </c>
      <c r="BB805" s="10">
        <f t="shared" si="476"/>
        <v>43.32808396250212</v>
      </c>
      <c r="BC805" s="37"/>
      <c r="BD805" s="46">
        <f t="shared" si="477"/>
        <v>-35</v>
      </c>
      <c r="BE805" s="46">
        <f t="shared" si="478"/>
        <v>-137</v>
      </c>
      <c r="BF805" s="46">
        <f t="shared" si="479"/>
        <v>43</v>
      </c>
    </row>
    <row r="806" spans="22:58" x14ac:dyDescent="0.3">
      <c r="V806" s="29">
        <v>9.0200000000001292</v>
      </c>
      <c r="W806" s="38">
        <f t="shared" si="449"/>
        <v>10471285480.512148</v>
      </c>
      <c r="X806" s="30">
        <f t="shared" si="483"/>
        <v>2.6066753699001226</v>
      </c>
      <c r="Y806" s="31">
        <f t="shared" si="450"/>
        <v>-135.26557996715414</v>
      </c>
      <c r="Z806" s="31">
        <f t="shared" si="451"/>
        <v>-89.999990118027654</v>
      </c>
      <c r="AA806" s="31">
        <f t="shared" si="452"/>
        <v>100.95995095326572</v>
      </c>
      <c r="AB806" s="31">
        <f t="shared" si="453"/>
        <v>-89.99948699088128</v>
      </c>
      <c r="AC806" s="31">
        <f t="shared" si="454"/>
        <v>89.805554530421077</v>
      </c>
      <c r="AD806" s="31">
        <f t="shared" si="455"/>
        <v>89.998147130186467</v>
      </c>
      <c r="AE806" s="31">
        <f t="shared" si="456"/>
        <v>58.106600886432787</v>
      </c>
      <c r="AF806" s="31">
        <f t="shared" si="457"/>
        <v>-90.001329978722467</v>
      </c>
      <c r="AG806" s="31">
        <f t="shared" si="480"/>
        <v>92.110410468749379</v>
      </c>
      <c r="AH806" s="31">
        <f t="shared" si="458"/>
        <v>-213.99813607469326</v>
      </c>
      <c r="AI806" s="31">
        <f t="shared" si="459"/>
        <v>-89.999999998856552</v>
      </c>
      <c r="AJ806" s="31">
        <f t="shared" si="460"/>
        <v>132.75447607800254</v>
      </c>
      <c r="AK806" s="31">
        <f t="shared" si="461"/>
        <v>89.999986805321015</v>
      </c>
      <c r="AL806" s="32">
        <f t="shared" si="462"/>
        <v>-102.38419728069536</v>
      </c>
      <c r="AM806" s="31">
        <f t="shared" si="463"/>
        <v>-89.999564575593681</v>
      </c>
      <c r="AN806" s="31">
        <f t="shared" si="464"/>
        <v>-91.517446808636706</v>
      </c>
      <c r="AO806" s="31">
        <f t="shared" si="465"/>
        <v>-89.999577769129218</v>
      </c>
      <c r="AP806" s="30">
        <f t="shared" si="481"/>
        <v>23.609121289162623</v>
      </c>
      <c r="AQ806" s="30">
        <f t="shared" si="482"/>
        <v>-27.95880017344075</v>
      </c>
      <c r="AR806" s="31">
        <f t="shared" si="466"/>
        <v>-37.760524806482046</v>
      </c>
      <c r="AS806" s="33">
        <f t="shared" si="467"/>
        <v>-180.00090774785167</v>
      </c>
      <c r="AT806" s="31">
        <f t="shared" si="468"/>
        <v>3.2172076489390964</v>
      </c>
      <c r="AU806" s="31">
        <f t="shared" si="469"/>
        <v>46.33332939247753</v>
      </c>
      <c r="AV806" s="32">
        <f t="shared" si="470"/>
        <v>-7.6201527984068882E-3</v>
      </c>
      <c r="AW806" s="31">
        <f t="shared" si="471"/>
        <v>-2.3996550340451801</v>
      </c>
      <c r="AX806" s="34">
        <f t="shared" si="472"/>
        <v>3.2095874961406894</v>
      </c>
      <c r="AY806" s="35">
        <f t="shared" si="473"/>
        <v>43.933674358432349</v>
      </c>
      <c r="AZ806" s="10">
        <f t="shared" si="474"/>
        <v>-34.550937310341354</v>
      </c>
      <c r="BA806" s="10">
        <f t="shared" si="475"/>
        <v>-136.06723338941933</v>
      </c>
      <c r="BB806" s="10">
        <f t="shared" si="476"/>
        <v>43.932766610580671</v>
      </c>
      <c r="BC806" s="37"/>
      <c r="BD806" s="46">
        <f t="shared" si="477"/>
        <v>-35</v>
      </c>
      <c r="BE806" s="46">
        <f t="shared" si="478"/>
        <v>-136</v>
      </c>
      <c r="BF806" s="46">
        <f t="shared" si="479"/>
        <v>44</v>
      </c>
    </row>
    <row r="807" spans="22:58" x14ac:dyDescent="0.3">
      <c r="V807" s="29">
        <v>9.0300000000001308</v>
      </c>
      <c r="W807" s="36">
        <f t="shared" si="449"/>
        <v>10715193052.379326</v>
      </c>
      <c r="X807" s="30">
        <f t="shared" si="483"/>
        <v>2.6066753699001226</v>
      </c>
      <c r="Y807" s="31">
        <f t="shared" si="450"/>
        <v>-135.46557996715418</v>
      </c>
      <c r="Z807" s="31">
        <f t="shared" si="451"/>
        <v>-89.999990342968815</v>
      </c>
      <c r="AA807" s="31">
        <f t="shared" si="452"/>
        <v>101.15995095325007</v>
      </c>
      <c r="AB807" s="31">
        <f t="shared" si="453"/>
        <v>-89.999498668394494</v>
      </c>
      <c r="AC807" s="31">
        <f t="shared" si="454"/>
        <v>90.005554530216685</v>
      </c>
      <c r="AD807" s="31">
        <f t="shared" si="455"/>
        <v>89.998189306652591</v>
      </c>
      <c r="AE807" s="31">
        <f t="shared" si="456"/>
        <v>58.306600886212706</v>
      </c>
      <c r="AF807" s="31">
        <f t="shared" si="457"/>
        <v>-90.001299704710732</v>
      </c>
      <c r="AG807" s="31">
        <f t="shared" si="480"/>
        <v>92.110410468749379</v>
      </c>
      <c r="AH807" s="31">
        <f t="shared" si="458"/>
        <v>-214.19813607469331</v>
      </c>
      <c r="AI807" s="31">
        <f t="shared" si="459"/>
        <v>-89.999999998882586</v>
      </c>
      <c r="AJ807" s="31">
        <f t="shared" si="460"/>
        <v>132.95447607800253</v>
      </c>
      <c r="AK807" s="31">
        <f t="shared" si="461"/>
        <v>89.999987105668581</v>
      </c>
      <c r="AL807" s="32">
        <f t="shared" si="462"/>
        <v>-102.58419728068411</v>
      </c>
      <c r="AM807" s="31">
        <f t="shared" si="463"/>
        <v>-89.999574487063228</v>
      </c>
      <c r="AN807" s="31">
        <f t="shared" si="464"/>
        <v>-91.71744680862551</v>
      </c>
      <c r="AO807" s="31">
        <f t="shared" si="465"/>
        <v>-89.999587380277234</v>
      </c>
      <c r="AP807" s="30">
        <f t="shared" si="481"/>
        <v>23.609121289162623</v>
      </c>
      <c r="AQ807" s="30">
        <f t="shared" si="482"/>
        <v>-27.95880017344075</v>
      </c>
      <c r="AR807" s="31">
        <f t="shared" si="466"/>
        <v>-37.760524806690931</v>
      </c>
      <c r="AS807" s="33">
        <f t="shared" si="467"/>
        <v>-180.00088708498797</v>
      </c>
      <c r="AT807" s="31">
        <f t="shared" si="468"/>
        <v>3.3230080457592877</v>
      </c>
      <c r="AU807" s="31">
        <f t="shared" si="469"/>
        <v>46.991846279505687</v>
      </c>
      <c r="AV807" s="32">
        <f t="shared" si="470"/>
        <v>-7.9789498355157702E-3</v>
      </c>
      <c r="AW807" s="31">
        <f t="shared" si="471"/>
        <v>-2.4554825423334088</v>
      </c>
      <c r="AX807" s="34">
        <f t="shared" si="472"/>
        <v>3.315029095923772</v>
      </c>
      <c r="AY807" s="35">
        <f t="shared" si="473"/>
        <v>44.53636373717228</v>
      </c>
      <c r="AZ807" s="10">
        <f t="shared" si="474"/>
        <v>-34.445495710767162</v>
      </c>
      <c r="BA807" s="10">
        <f t="shared" si="475"/>
        <v>-135.46452334781569</v>
      </c>
      <c r="BB807" s="10">
        <f t="shared" si="476"/>
        <v>44.535476652184315</v>
      </c>
      <c r="BC807" s="48"/>
      <c r="BD807" s="46">
        <f t="shared" si="477"/>
        <v>-34</v>
      </c>
      <c r="BE807" s="46">
        <f t="shared" si="478"/>
        <v>-135</v>
      </c>
      <c r="BF807" s="46">
        <f t="shared" si="479"/>
        <v>45</v>
      </c>
    </row>
    <row r="808" spans="22:58" x14ac:dyDescent="0.3">
      <c r="V808" s="29">
        <v>9.0400000000001306</v>
      </c>
      <c r="W808" s="38">
        <f t="shared" si="449"/>
        <v>10964781961.435188</v>
      </c>
      <c r="X808" s="30">
        <f t="shared" si="483"/>
        <v>2.6066753699001226</v>
      </c>
      <c r="Y808" s="31">
        <f t="shared" si="450"/>
        <v>-135.66557996715414</v>
      </c>
      <c r="Z808" s="31">
        <f t="shared" si="451"/>
        <v>-89.999990562789691</v>
      </c>
      <c r="AA808" s="31">
        <f t="shared" si="452"/>
        <v>101.3599509532351</v>
      </c>
      <c r="AB808" s="31">
        <f t="shared" si="453"/>
        <v>-89.999510080095064</v>
      </c>
      <c r="AC808" s="31">
        <f t="shared" si="454"/>
        <v>90.205554530021473</v>
      </c>
      <c r="AD808" s="31">
        <f t="shared" si="455"/>
        <v>89.99823052306516</v>
      </c>
      <c r="AE808" s="31">
        <f t="shared" si="456"/>
        <v>58.506600886002559</v>
      </c>
      <c r="AF808" s="31">
        <f t="shared" si="457"/>
        <v>-90.001270119819594</v>
      </c>
      <c r="AG808" s="31">
        <f t="shared" si="480"/>
        <v>92.110410468749379</v>
      </c>
      <c r="AH808" s="31">
        <f t="shared" si="458"/>
        <v>-214.3981360746933</v>
      </c>
      <c r="AI808" s="31">
        <f t="shared" si="459"/>
        <v>-89.999999998908024</v>
      </c>
      <c r="AJ808" s="31">
        <f t="shared" si="460"/>
        <v>133.15447607800255</v>
      </c>
      <c r="AK808" s="31">
        <f t="shared" si="461"/>
        <v>89.999987399179403</v>
      </c>
      <c r="AL808" s="32">
        <f t="shared" si="462"/>
        <v>-102.78419728067333</v>
      </c>
      <c r="AM808" s="31">
        <f t="shared" si="463"/>
        <v>-89.999584172920194</v>
      </c>
      <c r="AN808" s="31">
        <f t="shared" si="464"/>
        <v>-91.917446808614699</v>
      </c>
      <c r="AO808" s="31">
        <f t="shared" si="465"/>
        <v>-89.999596772648815</v>
      </c>
      <c r="AP808" s="30">
        <f t="shared" si="481"/>
        <v>23.609121289162623</v>
      </c>
      <c r="AQ808" s="30">
        <f t="shared" si="482"/>
        <v>-27.95880017344075</v>
      </c>
      <c r="AR808" s="31">
        <f t="shared" si="466"/>
        <v>-37.760524806890267</v>
      </c>
      <c r="AS808" s="33">
        <f t="shared" si="467"/>
        <v>-180.00086689246842</v>
      </c>
      <c r="AT808" s="31">
        <f t="shared" si="468"/>
        <v>3.431099714869692</v>
      </c>
      <c r="AU808" s="31">
        <f t="shared" si="469"/>
        <v>47.649310741263633</v>
      </c>
      <c r="AV808" s="32">
        <f t="shared" si="470"/>
        <v>-8.3546246879058587E-3</v>
      </c>
      <c r="AW808" s="31">
        <f t="shared" si="471"/>
        <v>-2.5126056102804384</v>
      </c>
      <c r="AX808" s="34">
        <f t="shared" si="472"/>
        <v>3.422745090181786</v>
      </c>
      <c r="AY808" s="35">
        <f t="shared" si="473"/>
        <v>45.136705130983195</v>
      </c>
      <c r="AZ808" s="10">
        <f t="shared" si="474"/>
        <v>-34.337779716708482</v>
      </c>
      <c r="BA808" s="10">
        <f t="shared" si="475"/>
        <v>-134.86416176148524</v>
      </c>
      <c r="BB808" s="10">
        <f t="shared" si="476"/>
        <v>45.135838238514765</v>
      </c>
      <c r="BC808" s="37"/>
      <c r="BD808" s="46">
        <f t="shared" si="477"/>
        <v>-34</v>
      </c>
      <c r="BE808" s="46">
        <f t="shared" si="478"/>
        <v>-135</v>
      </c>
      <c r="BF808" s="46">
        <f t="shared" si="479"/>
        <v>45</v>
      </c>
    </row>
    <row r="809" spans="22:58" x14ac:dyDescent="0.3">
      <c r="V809" s="29">
        <v>9.0500000000001304</v>
      </c>
      <c r="W809" s="38">
        <f t="shared" ref="W809:W822" si="484">10*10^V809</f>
        <v>11220184543.02301</v>
      </c>
      <c r="X809" s="30">
        <f t="shared" si="483"/>
        <v>2.6066753699001226</v>
      </c>
      <c r="Y809" s="31">
        <f t="shared" ref="Y809:Y822" si="485">20*LOG(1/SQRT((W809/fp)^2+1))</f>
        <v>-135.86557996715413</v>
      </c>
      <c r="Z809" s="31">
        <f t="shared" ref="Z809:Z822" si="486">-180/PI()*ATAN(W809/fp)</f>
        <v>-89.999990777606811</v>
      </c>
      <c r="AA809" s="31">
        <f t="shared" ref="AA809:AA822" si="487">20*LOG(SQRT((W809/fzRHP)^2+1))</f>
        <v>101.55995095322078</v>
      </c>
      <c r="AB809" s="31">
        <f t="shared" ref="AB809:AB822" si="488">-180/PI()*ATAN(W809/fzRHP)</f>
        <v>-89.999521232033601</v>
      </c>
      <c r="AC809" s="31">
        <f t="shared" ref="AC809:AC822" si="489">20*LOG(SQRT((W809/fzESR)^2+1))</f>
        <v>90.405554529835001</v>
      </c>
      <c r="AD809" s="31">
        <f t="shared" ref="AD809:AD822" si="490">180/PI()*ATAN(W809/fzESR)</f>
        <v>89.998270801277613</v>
      </c>
      <c r="AE809" s="31">
        <f t="shared" ref="AE809:AE822" si="491">X809+Y809+AA809+AC809</f>
        <v>58.706600885801777</v>
      </c>
      <c r="AF809" s="31">
        <f t="shared" ref="AF809:AF822" si="492">Z809+AB809+AD809</f>
        <v>-90.001241208362785</v>
      </c>
      <c r="AG809" s="31">
        <f t="shared" si="480"/>
        <v>92.110410468749379</v>
      </c>
      <c r="AH809" s="31">
        <f t="shared" ref="AH809:AH822" si="493">20*LOG(1/SQRT((W809/fp_comp1)^2+1))</f>
        <v>-214.59813607469329</v>
      </c>
      <c r="AI809" s="31">
        <f t="shared" ref="AI809:AI822" si="494">-180/PI()*ATAN(W809/fp_comp1)</f>
        <v>-89.999999998932878</v>
      </c>
      <c r="AJ809" s="31">
        <f t="shared" ref="AJ809:AJ822" si="495">20*LOG(SQRT((W809/fz_comp)^2+1))</f>
        <v>133.35447607800251</v>
      </c>
      <c r="AK809" s="31">
        <f t="shared" ref="AK809:AK822" si="496">180/PI()*ATAN(W809/fz_comp)</f>
        <v>89.999987686009092</v>
      </c>
      <c r="AL809" s="32">
        <f t="shared" ref="AL809:AL822" si="497">20*LOG(1/SQRT((W809/fp_comp2)^2+1))</f>
        <v>-102.984197280663</v>
      </c>
      <c r="AM809" s="31">
        <f t="shared" ref="AM809:AM822" si="498">-180/PI()*ATAN(W809/fp_comp2)</f>
        <v>-89.999593638300126</v>
      </c>
      <c r="AN809" s="31">
        <f t="shared" ref="AN809:AN822" si="499">AG809+AH809+AJ809+AL809</f>
        <v>-92.117446808604399</v>
      </c>
      <c r="AO809" s="31">
        <f t="shared" ref="AO809:AO822" si="500">AI809+AK809+AM809</f>
        <v>-89.999605951223913</v>
      </c>
      <c r="AP809" s="30">
        <f t="shared" si="481"/>
        <v>23.609121289162623</v>
      </c>
      <c r="AQ809" s="30">
        <f t="shared" si="482"/>
        <v>-27.95880017344075</v>
      </c>
      <c r="AR809" s="31">
        <f t="shared" ref="AR809:AR822" si="501">AE809+AN809+AP809+AQ809</f>
        <v>-37.760524807080749</v>
      </c>
      <c r="AS809" s="33">
        <f t="shared" ref="AS809:AS822" si="502">AF809+AO809</f>
        <v>-180.0008471595867</v>
      </c>
      <c r="AT809" s="31">
        <f t="shared" ref="AT809:AT822" si="503">20*LOG(SQRT((W809/fz_ff)^2+1))</f>
        <v>3.5414741363123037</v>
      </c>
      <c r="AU809" s="31">
        <f t="shared" ref="AU809:AU822" si="504">180/PI()*ATAN(W809/fz_ff)</f>
        <v>48.305378865630189</v>
      </c>
      <c r="AV809" s="32">
        <f t="shared" ref="AV809:AV822" si="505">20*LOG(1/SQRT((W809/fp_ff)^2+1))</f>
        <v>-8.7479697236108496E-3</v>
      </c>
      <c r="AW809" s="31">
        <f t="shared" ref="AW809:AW822" si="506">-180/PI()*ATAN(W809/fp_ff)</f>
        <v>-2.5710540708006673</v>
      </c>
      <c r="AX809" s="34">
        <f t="shared" ref="AX809:AX822" si="507">AT809+AV809</f>
        <v>3.5327261665886929</v>
      </c>
      <c r="AY809" s="35">
        <f t="shared" ref="AY809:AY822" si="508">AU809+AW809</f>
        <v>45.734324794829519</v>
      </c>
      <c r="AZ809" s="10">
        <f t="shared" ref="AZ809:AZ822" si="509">AR809+AX809</f>
        <v>-34.227798640492054</v>
      </c>
      <c r="BA809" s="10">
        <f t="shared" ref="BA809:BA822" si="510">AS809+AY809</f>
        <v>-134.26652236475718</v>
      </c>
      <c r="BB809" s="10">
        <f t="shared" ref="BB809:BB822" si="511">BA809+180</f>
        <v>45.733477635242821</v>
      </c>
      <c r="BC809" s="37"/>
      <c r="BD809" s="46">
        <f t="shared" ref="BD809:BD822" si="512">ROUND(AZ809,0)</f>
        <v>-34</v>
      </c>
      <c r="BE809" s="46">
        <f t="shared" ref="BE809:BE822" si="513">ROUND(BA809,0)</f>
        <v>-134</v>
      </c>
      <c r="BF809" s="46">
        <f t="shared" ref="BF809:BF822" si="514">ROUND(BB809,0)</f>
        <v>46</v>
      </c>
    </row>
    <row r="810" spans="22:58" x14ac:dyDescent="0.3">
      <c r="V810" s="29">
        <v>9.0600000000001302</v>
      </c>
      <c r="W810" s="36">
        <f t="shared" si="484"/>
        <v>11481536214.972279</v>
      </c>
      <c r="X810" s="30">
        <f t="shared" si="483"/>
        <v>2.6066753699001226</v>
      </c>
      <c r="Y810" s="31">
        <f t="shared" si="485"/>
        <v>-136.06557996715412</v>
      </c>
      <c r="Z810" s="31">
        <f t="shared" si="486"/>
        <v>-89.999990987534105</v>
      </c>
      <c r="AA810" s="31">
        <f t="shared" si="487"/>
        <v>101.75995095320714</v>
      </c>
      <c r="AB810" s="31">
        <f t="shared" si="488"/>
        <v>-89.999532130123043</v>
      </c>
      <c r="AC810" s="31">
        <f t="shared" si="489"/>
        <v>90.605554529656985</v>
      </c>
      <c r="AD810" s="31">
        <f t="shared" si="490"/>
        <v>89.99831016264605</v>
      </c>
      <c r="AE810" s="31">
        <f t="shared" si="491"/>
        <v>58.906600885610132</v>
      </c>
      <c r="AF810" s="31">
        <f t="shared" si="492"/>
        <v>-90.001212955011084</v>
      </c>
      <c r="AG810" s="31">
        <f t="shared" si="480"/>
        <v>92.110410468749379</v>
      </c>
      <c r="AH810" s="31">
        <f t="shared" si="493"/>
        <v>-214.79813607469328</v>
      </c>
      <c r="AI810" s="31">
        <f t="shared" si="494"/>
        <v>-89.999999998957179</v>
      </c>
      <c r="AJ810" s="31">
        <f t="shared" si="495"/>
        <v>133.55447607800247</v>
      </c>
      <c r="AK810" s="31">
        <f t="shared" si="496"/>
        <v>89.999987966309746</v>
      </c>
      <c r="AL810" s="32">
        <f t="shared" si="497"/>
        <v>-103.18419728065315</v>
      </c>
      <c r="AM810" s="31">
        <f t="shared" si="498"/>
        <v>-89.999602888221716</v>
      </c>
      <c r="AN810" s="31">
        <f t="shared" si="499"/>
        <v>-92.317446808594582</v>
      </c>
      <c r="AO810" s="31">
        <f t="shared" si="500"/>
        <v>-89.999614920869149</v>
      </c>
      <c r="AP810" s="30">
        <f t="shared" si="481"/>
        <v>23.609121289162623</v>
      </c>
      <c r="AQ810" s="30">
        <f t="shared" si="482"/>
        <v>-27.95880017344075</v>
      </c>
      <c r="AR810" s="31">
        <f t="shared" si="501"/>
        <v>-37.760524807262577</v>
      </c>
      <c r="AS810" s="33">
        <f t="shared" si="502"/>
        <v>-180.00082787588025</v>
      </c>
      <c r="AT810" s="31">
        <f t="shared" si="503"/>
        <v>3.6541204328712746</v>
      </c>
      <c r="AU810" s="31">
        <f t="shared" si="504"/>
        <v>48.959710401136249</v>
      </c>
      <c r="AV810" s="32">
        <f t="shared" si="505"/>
        <v>-9.1598143595846195E-3</v>
      </c>
      <c r="AW810" s="31">
        <f t="shared" si="506"/>
        <v>-2.6308584271736573</v>
      </c>
      <c r="AX810" s="34">
        <f t="shared" si="507"/>
        <v>3.6449606185116901</v>
      </c>
      <c r="AY810" s="35">
        <f t="shared" si="508"/>
        <v>46.328851973962593</v>
      </c>
      <c r="AZ810" s="10">
        <f t="shared" si="509"/>
        <v>-34.115564188750888</v>
      </c>
      <c r="BA810" s="10">
        <f t="shared" si="510"/>
        <v>-133.67197590191765</v>
      </c>
      <c r="BB810" s="10">
        <f t="shared" si="511"/>
        <v>46.328024098082352</v>
      </c>
      <c r="BC810" s="48"/>
      <c r="BD810" s="46">
        <f t="shared" si="512"/>
        <v>-34</v>
      </c>
      <c r="BE810" s="46">
        <f t="shared" si="513"/>
        <v>-134</v>
      </c>
      <c r="BF810" s="46">
        <f t="shared" si="514"/>
        <v>46</v>
      </c>
    </row>
    <row r="811" spans="22:58" x14ac:dyDescent="0.3">
      <c r="V811" s="29">
        <v>9.07000000000013</v>
      </c>
      <c r="W811" s="38">
        <f t="shared" si="484"/>
        <v>11748975549.398827</v>
      </c>
      <c r="X811" s="30">
        <f t="shared" si="483"/>
        <v>2.6066753699001226</v>
      </c>
      <c r="Y811" s="31">
        <f t="shared" si="485"/>
        <v>-136.26557996715411</v>
      </c>
      <c r="Z811" s="31">
        <f t="shared" si="486"/>
        <v>-89.999991192682884</v>
      </c>
      <c r="AA811" s="31">
        <f t="shared" si="487"/>
        <v>101.95995095319411</v>
      </c>
      <c r="AB811" s="31">
        <f t="shared" si="488"/>
        <v>-89.999542780141667</v>
      </c>
      <c r="AC811" s="31">
        <f t="shared" si="489"/>
        <v>90.80555452948694</v>
      </c>
      <c r="AD811" s="31">
        <f t="shared" si="490"/>
        <v>89.998348628040318</v>
      </c>
      <c r="AE811" s="31">
        <f t="shared" si="491"/>
        <v>59.106600885427071</v>
      </c>
      <c r="AF811" s="31">
        <f t="shared" si="492"/>
        <v>-90.001185344784247</v>
      </c>
      <c r="AG811" s="31">
        <f t="shared" si="480"/>
        <v>92.110410468749379</v>
      </c>
      <c r="AH811" s="31">
        <f t="shared" si="493"/>
        <v>-214.99813607469326</v>
      </c>
      <c r="AI811" s="31">
        <f t="shared" si="494"/>
        <v>-89.999999998980911</v>
      </c>
      <c r="AJ811" s="31">
        <f t="shared" si="495"/>
        <v>133.75447607800248</v>
      </c>
      <c r="AK811" s="31">
        <f t="shared" si="496"/>
        <v>89.999988240229982</v>
      </c>
      <c r="AL811" s="32">
        <f t="shared" si="497"/>
        <v>-103.38419728064378</v>
      </c>
      <c r="AM811" s="31">
        <f t="shared" si="498"/>
        <v>-89.99961192758937</v>
      </c>
      <c r="AN811" s="31">
        <f t="shared" si="499"/>
        <v>-92.517446808585177</v>
      </c>
      <c r="AO811" s="31">
        <f t="shared" si="500"/>
        <v>-89.9996236863403</v>
      </c>
      <c r="AP811" s="30">
        <f t="shared" si="481"/>
        <v>23.609121289162623</v>
      </c>
      <c r="AQ811" s="30">
        <f t="shared" si="482"/>
        <v>-27.95880017344075</v>
      </c>
      <c r="AR811" s="31">
        <f t="shared" si="501"/>
        <v>-37.760524807436234</v>
      </c>
      <c r="AS811" s="33">
        <f t="shared" si="502"/>
        <v>-180.00080903112456</v>
      </c>
      <c r="AT811" s="31">
        <f t="shared" si="503"/>
        <v>3.7690254154042311</v>
      </c>
      <c r="AU811" s="31">
        <f t="shared" si="504"/>
        <v>49.611969622921997</v>
      </c>
      <c r="AV811" s="32">
        <f t="shared" si="505"/>
        <v>-9.5910267795224751E-3</v>
      </c>
      <c r="AW811" s="31">
        <f t="shared" si="506"/>
        <v>-2.6920498669175994</v>
      </c>
      <c r="AX811" s="34">
        <f t="shared" si="507"/>
        <v>3.7594343886247086</v>
      </c>
      <c r="AY811" s="35">
        <f t="shared" si="508"/>
        <v>46.919919756004397</v>
      </c>
      <c r="AZ811" s="10">
        <f t="shared" si="509"/>
        <v>-34.001090418811522</v>
      </c>
      <c r="BA811" s="10">
        <f t="shared" si="510"/>
        <v>-133.08088927512017</v>
      </c>
      <c r="BB811" s="10">
        <f t="shared" si="511"/>
        <v>46.919110724879829</v>
      </c>
      <c r="BC811" s="37"/>
      <c r="BD811" s="46">
        <f t="shared" si="512"/>
        <v>-34</v>
      </c>
      <c r="BE811" s="46">
        <f t="shared" si="513"/>
        <v>-133</v>
      </c>
      <c r="BF811" s="46">
        <f t="shared" si="514"/>
        <v>47</v>
      </c>
    </row>
    <row r="812" spans="22:58" x14ac:dyDescent="0.3">
      <c r="V812" s="29">
        <v>9.0800000000001297</v>
      </c>
      <c r="W812" s="38">
        <f t="shared" si="484"/>
        <v>12022644346.177742</v>
      </c>
      <c r="X812" s="30">
        <f t="shared" si="483"/>
        <v>2.6066753699001226</v>
      </c>
      <c r="Y812" s="31">
        <f t="shared" si="485"/>
        <v>-136.4655799671541</v>
      </c>
      <c r="Z812" s="31">
        <f t="shared" si="486"/>
        <v>-89.999991393161892</v>
      </c>
      <c r="AA812" s="31">
        <f t="shared" si="487"/>
        <v>102.15995095318165</v>
      </c>
      <c r="AB812" s="31">
        <f t="shared" si="488"/>
        <v>-89.999553187736268</v>
      </c>
      <c r="AC812" s="31">
        <f t="shared" si="489"/>
        <v>91.00555452932457</v>
      </c>
      <c r="AD812" s="31">
        <f t="shared" si="490"/>
        <v>89.998386217855341</v>
      </c>
      <c r="AE812" s="31">
        <f t="shared" si="491"/>
        <v>59.306600885252251</v>
      </c>
      <c r="AF812" s="31">
        <f t="shared" si="492"/>
        <v>-90.001158363042805</v>
      </c>
      <c r="AG812" s="31">
        <f t="shared" si="480"/>
        <v>92.110410468749379</v>
      </c>
      <c r="AH812" s="31">
        <f t="shared" si="493"/>
        <v>-215.19813607469328</v>
      </c>
      <c r="AI812" s="31">
        <f t="shared" si="494"/>
        <v>-89.999999999004103</v>
      </c>
      <c r="AJ812" s="31">
        <f t="shared" si="495"/>
        <v>133.95447607800247</v>
      </c>
      <c r="AK812" s="31">
        <f t="shared" si="496"/>
        <v>89.999988507915035</v>
      </c>
      <c r="AL812" s="32">
        <f t="shared" si="497"/>
        <v>-103.58419728063481</v>
      </c>
      <c r="AM812" s="31">
        <f t="shared" si="498"/>
        <v>-89.999620761195914</v>
      </c>
      <c r="AN812" s="31">
        <f t="shared" si="499"/>
        <v>-92.717446808576241</v>
      </c>
      <c r="AO812" s="31">
        <f t="shared" si="500"/>
        <v>-89.999632252284982</v>
      </c>
      <c r="AP812" s="30">
        <f t="shared" si="481"/>
        <v>23.609121289162623</v>
      </c>
      <c r="AQ812" s="30">
        <f t="shared" si="482"/>
        <v>-27.95880017344075</v>
      </c>
      <c r="AR812" s="31">
        <f t="shared" si="501"/>
        <v>-37.760524807602117</v>
      </c>
      <c r="AS812" s="33">
        <f t="shared" si="502"/>
        <v>-180.00079061532779</v>
      </c>
      <c r="AT812" s="31">
        <f t="shared" si="503"/>
        <v>3.8861736373713685</v>
      </c>
      <c r="AU812" s="31">
        <f t="shared" si="504"/>
        <v>50.2618261701489</v>
      </c>
      <c r="AV812" s="32">
        <f t="shared" si="505"/>
        <v>-1.0042515729912337E-2</v>
      </c>
      <c r="AW812" s="31">
        <f t="shared" si="506"/>
        <v>-2.7546602758630807</v>
      </c>
      <c r="AX812" s="34">
        <f t="shared" si="507"/>
        <v>3.876131121641456</v>
      </c>
      <c r="AY812" s="35">
        <f t="shared" si="508"/>
        <v>47.507165894285819</v>
      </c>
      <c r="AZ812" s="10">
        <f t="shared" si="509"/>
        <v>-33.88439368596066</v>
      </c>
      <c r="BA812" s="10">
        <f t="shared" si="510"/>
        <v>-132.49362472104195</v>
      </c>
      <c r="BB812" s="10">
        <f t="shared" si="511"/>
        <v>47.506375278958046</v>
      </c>
      <c r="BC812" s="37"/>
      <c r="BD812" s="46">
        <f t="shared" si="512"/>
        <v>-34</v>
      </c>
      <c r="BE812" s="46">
        <f t="shared" si="513"/>
        <v>-132</v>
      </c>
      <c r="BF812" s="46">
        <f t="shared" si="514"/>
        <v>48</v>
      </c>
    </row>
    <row r="813" spans="22:58" x14ac:dyDescent="0.3">
      <c r="V813" s="29">
        <v>9.0900000000001402</v>
      </c>
      <c r="W813" s="36">
        <f t="shared" si="484"/>
        <v>12302687708.127819</v>
      </c>
      <c r="X813" s="30">
        <f t="shared" si="483"/>
        <v>2.6066753699001226</v>
      </c>
      <c r="Y813" s="31">
        <f t="shared" si="485"/>
        <v>-136.66557996715431</v>
      </c>
      <c r="Z813" s="31">
        <f t="shared" si="486"/>
        <v>-89.999991589077453</v>
      </c>
      <c r="AA813" s="31">
        <f t="shared" si="487"/>
        <v>102.35995095316997</v>
      </c>
      <c r="AB813" s="31">
        <f t="shared" si="488"/>
        <v>-89.999563358425107</v>
      </c>
      <c r="AC813" s="31">
        <f t="shared" si="489"/>
        <v>91.205554529169731</v>
      </c>
      <c r="AD813" s="31">
        <f t="shared" si="490"/>
        <v>89.998422952021713</v>
      </c>
      <c r="AE813" s="31">
        <f t="shared" si="491"/>
        <v>59.506600885085518</v>
      </c>
      <c r="AF813" s="31">
        <f t="shared" si="492"/>
        <v>-90.001131995480847</v>
      </c>
      <c r="AG813" s="31">
        <f t="shared" si="480"/>
        <v>92.110410468749379</v>
      </c>
      <c r="AH813" s="31">
        <f t="shared" si="493"/>
        <v>-215.39813607469347</v>
      </c>
      <c r="AI813" s="31">
        <f t="shared" si="494"/>
        <v>-89.99999999902677</v>
      </c>
      <c r="AJ813" s="31">
        <f t="shared" si="495"/>
        <v>134.15447607800269</v>
      </c>
      <c r="AK813" s="31">
        <f t="shared" si="496"/>
        <v>89.999988769506828</v>
      </c>
      <c r="AL813" s="32">
        <f t="shared" si="497"/>
        <v>-103.78419728062646</v>
      </c>
      <c r="AM813" s="31">
        <f t="shared" si="498"/>
        <v>-89.999629393725016</v>
      </c>
      <c r="AN813" s="31">
        <f t="shared" si="499"/>
        <v>-92.91744680856786</v>
      </c>
      <c r="AO813" s="31">
        <f t="shared" si="500"/>
        <v>-89.999640623244957</v>
      </c>
      <c r="AP813" s="30">
        <f t="shared" si="481"/>
        <v>23.609121289162623</v>
      </c>
      <c r="AQ813" s="30">
        <f t="shared" si="482"/>
        <v>-27.95880017344075</v>
      </c>
      <c r="AR813" s="31">
        <f t="shared" si="501"/>
        <v>-37.760524807760468</v>
      </c>
      <c r="AS813" s="33">
        <f t="shared" si="502"/>
        <v>-180.00077261872582</v>
      </c>
      <c r="AT813" s="31">
        <f t="shared" si="503"/>
        <v>4.0055474580879062</v>
      </c>
      <c r="AU813" s="31">
        <f t="shared" si="504"/>
        <v>50.90895584993207</v>
      </c>
      <c r="AV813" s="32">
        <f t="shared" si="505"/>
        <v>-1.0515232397776131E-2</v>
      </c>
      <c r="AW813" s="31">
        <f t="shared" si="506"/>
        <v>-2.8187222524231794</v>
      </c>
      <c r="AX813" s="34">
        <f t="shared" si="507"/>
        <v>3.9950322256901303</v>
      </c>
      <c r="AY813" s="35">
        <f t="shared" si="508"/>
        <v>48.090233597508892</v>
      </c>
      <c r="AZ813" s="10">
        <f t="shared" si="509"/>
        <v>-33.765492582070337</v>
      </c>
      <c r="BA813" s="10">
        <f t="shared" si="510"/>
        <v>-131.91053902121692</v>
      </c>
      <c r="BB813" s="10">
        <f t="shared" si="511"/>
        <v>48.08946097878308</v>
      </c>
      <c r="BC813" s="48"/>
      <c r="BD813" s="46">
        <f t="shared" si="512"/>
        <v>-34</v>
      </c>
      <c r="BE813" s="46">
        <f t="shared" si="513"/>
        <v>-132</v>
      </c>
      <c r="BF813" s="46">
        <f t="shared" si="514"/>
        <v>48</v>
      </c>
    </row>
    <row r="814" spans="22:58" x14ac:dyDescent="0.3">
      <c r="V814" s="29">
        <v>9.1000000000001293</v>
      </c>
      <c r="W814" s="38">
        <f t="shared" si="484"/>
        <v>12589254117.945452</v>
      </c>
      <c r="X814" s="30">
        <f t="shared" si="483"/>
        <v>2.6066753699001226</v>
      </c>
      <c r="Y814" s="31">
        <f t="shared" si="485"/>
        <v>-136.8655799671541</v>
      </c>
      <c r="Z814" s="31">
        <f t="shared" si="486"/>
        <v>-89.999991780533421</v>
      </c>
      <c r="AA814" s="31">
        <f t="shared" si="487"/>
        <v>102.55995095315841</v>
      </c>
      <c r="AB814" s="31">
        <f t="shared" si="488"/>
        <v>-89.999573297600804</v>
      </c>
      <c r="AC814" s="31">
        <f t="shared" si="489"/>
        <v>91.405554529021416</v>
      </c>
      <c r="AD814" s="31">
        <f t="shared" si="490"/>
        <v>89.998458850016362</v>
      </c>
      <c r="AE814" s="31">
        <f t="shared" si="491"/>
        <v>59.706600884925848</v>
      </c>
      <c r="AF814" s="31">
        <f t="shared" si="492"/>
        <v>-90.001106228117862</v>
      </c>
      <c r="AG814" s="31">
        <f t="shared" si="480"/>
        <v>92.110410468749379</v>
      </c>
      <c r="AH814" s="31">
        <f t="shared" si="493"/>
        <v>-215.59813607469326</v>
      </c>
      <c r="AI814" s="31">
        <f t="shared" si="494"/>
        <v>-89.999999999048924</v>
      </c>
      <c r="AJ814" s="31">
        <f t="shared" si="495"/>
        <v>134.35447607800245</v>
      </c>
      <c r="AK814" s="31">
        <f t="shared" si="496"/>
        <v>89.99998902514406</v>
      </c>
      <c r="AL814" s="32">
        <f t="shared" si="497"/>
        <v>-103.98419728061805</v>
      </c>
      <c r="AM814" s="31">
        <f t="shared" si="498"/>
        <v>-89.999637829753766</v>
      </c>
      <c r="AN814" s="31">
        <f t="shared" si="499"/>
        <v>-93.117446808559478</v>
      </c>
      <c r="AO814" s="31">
        <f t="shared" si="500"/>
        <v>-89.99964880365863</v>
      </c>
      <c r="AP814" s="30">
        <f t="shared" si="481"/>
        <v>23.609121289162623</v>
      </c>
      <c r="AQ814" s="30">
        <f t="shared" si="482"/>
        <v>-27.95880017344075</v>
      </c>
      <c r="AR814" s="31">
        <f t="shared" si="501"/>
        <v>-37.760524807911757</v>
      </c>
      <c r="AS814" s="33">
        <f t="shared" si="502"/>
        <v>-180.00075503177649</v>
      </c>
      <c r="AT814" s="31">
        <f t="shared" si="503"/>
        <v>4.1271271141561723</v>
      </c>
      <c r="AU814" s="31">
        <f t="shared" si="504"/>
        <v>51.553041403239114</v>
      </c>
      <c r="AV814" s="32">
        <f t="shared" si="505"/>
        <v>-1.1010172373661286E-2</v>
      </c>
      <c r="AW814" s="31">
        <f t="shared" si="506"/>
        <v>-2.884269122054826</v>
      </c>
      <c r="AX814" s="34">
        <f t="shared" si="507"/>
        <v>4.1161169417825114</v>
      </c>
      <c r="AY814" s="35">
        <f t="shared" si="508"/>
        <v>48.668772281184289</v>
      </c>
      <c r="AZ814" s="10">
        <f t="shared" si="509"/>
        <v>-33.644407866129242</v>
      </c>
      <c r="BA814" s="10">
        <f t="shared" si="510"/>
        <v>-131.3319827505922</v>
      </c>
      <c r="BB814" s="10">
        <f t="shared" si="511"/>
        <v>48.668017249407796</v>
      </c>
      <c r="BC814" s="37"/>
      <c r="BD814" s="46">
        <f t="shared" si="512"/>
        <v>-34</v>
      </c>
      <c r="BE814" s="46">
        <f t="shared" si="513"/>
        <v>-131</v>
      </c>
      <c r="BF814" s="46">
        <f t="shared" si="514"/>
        <v>49</v>
      </c>
    </row>
    <row r="815" spans="22:58" x14ac:dyDescent="0.3">
      <c r="V815" s="29">
        <v>9.1100000000001309</v>
      </c>
      <c r="W815" s="38">
        <f t="shared" si="484"/>
        <v>12882495516.935253</v>
      </c>
      <c r="X815" s="30">
        <f t="shared" si="483"/>
        <v>2.6066753699001226</v>
      </c>
      <c r="Y815" s="31">
        <f t="shared" si="485"/>
        <v>-137.06557996715412</v>
      </c>
      <c r="Z815" s="31">
        <f t="shared" si="486"/>
        <v>-89.999991967631317</v>
      </c>
      <c r="AA815" s="31">
        <f t="shared" si="487"/>
        <v>102.75995095314761</v>
      </c>
      <c r="AB815" s="31">
        <f t="shared" si="488"/>
        <v>-89.999583010533229</v>
      </c>
      <c r="AC815" s="31">
        <f t="shared" si="489"/>
        <v>91.605554528880035</v>
      </c>
      <c r="AD815" s="31">
        <f t="shared" si="490"/>
        <v>89.998493930872897</v>
      </c>
      <c r="AE815" s="31">
        <f t="shared" si="491"/>
        <v>59.906600884773653</v>
      </c>
      <c r="AF815" s="31">
        <f t="shared" si="492"/>
        <v>-90.001081047291663</v>
      </c>
      <c r="AG815" s="31">
        <f t="shared" si="480"/>
        <v>92.110410468749379</v>
      </c>
      <c r="AH815" s="31">
        <f t="shared" si="493"/>
        <v>-215.7981360746933</v>
      </c>
      <c r="AI815" s="31">
        <f t="shared" si="494"/>
        <v>-89.999999999070582</v>
      </c>
      <c r="AJ815" s="31">
        <f t="shared" si="495"/>
        <v>134.55447607800247</v>
      </c>
      <c r="AK815" s="31">
        <f t="shared" si="496"/>
        <v>89.999989274962275</v>
      </c>
      <c r="AL815" s="32">
        <f t="shared" si="497"/>
        <v>-104.18419728061028</v>
      </c>
      <c r="AM815" s="31">
        <f t="shared" si="498"/>
        <v>-89.999646073755059</v>
      </c>
      <c r="AN815" s="31">
        <f t="shared" si="499"/>
        <v>-93.317446808551736</v>
      </c>
      <c r="AO815" s="31">
        <f t="shared" si="500"/>
        <v>-89.999656797863366</v>
      </c>
      <c r="AP815" s="30">
        <f t="shared" si="481"/>
        <v>23.609121289162623</v>
      </c>
      <c r="AQ815" s="30">
        <f t="shared" si="482"/>
        <v>-27.95880017344075</v>
      </c>
      <c r="AR815" s="31">
        <f t="shared" si="501"/>
        <v>-37.760524808056211</v>
      </c>
      <c r="AS815" s="33">
        <f t="shared" si="502"/>
        <v>-180.00073784515502</v>
      </c>
      <c r="AT815" s="31">
        <f t="shared" si="503"/>
        <v>4.2508907984763091</v>
      </c>
      <c r="AU815" s="31">
        <f t="shared" si="504"/>
        <v>52.193773228649803</v>
      </c>
      <c r="AV815" s="32">
        <f t="shared" si="505"/>
        <v>-1.1528377703582834E-2</v>
      </c>
      <c r="AW815" s="31">
        <f t="shared" si="506"/>
        <v>-2.9513349519075529</v>
      </c>
      <c r="AX815" s="34">
        <f t="shared" si="507"/>
        <v>4.2393624207727267</v>
      </c>
      <c r="AY815" s="35">
        <f t="shared" si="508"/>
        <v>49.242438276742249</v>
      </c>
      <c r="AZ815" s="10">
        <f t="shared" si="509"/>
        <v>-33.521162387283482</v>
      </c>
      <c r="BA815" s="10">
        <f t="shared" si="510"/>
        <v>-130.75829956841278</v>
      </c>
      <c r="BB815" s="10">
        <f t="shared" si="511"/>
        <v>49.241700431587219</v>
      </c>
      <c r="BC815" s="37"/>
      <c r="BD815" s="46">
        <f t="shared" si="512"/>
        <v>-34</v>
      </c>
      <c r="BE815" s="46">
        <f t="shared" si="513"/>
        <v>-131</v>
      </c>
      <c r="BF815" s="46">
        <f t="shared" si="514"/>
        <v>49</v>
      </c>
    </row>
    <row r="816" spans="22:58" x14ac:dyDescent="0.3">
      <c r="V816" s="29">
        <v>9.1200000000001396</v>
      </c>
      <c r="W816" s="36">
        <f t="shared" si="484"/>
        <v>13182567385.568354</v>
      </c>
      <c r="X816" s="30">
        <f t="shared" si="483"/>
        <v>2.6066753699001226</v>
      </c>
      <c r="Y816" s="31">
        <f t="shared" si="485"/>
        <v>-137.26557996715431</v>
      </c>
      <c r="Z816" s="31">
        <f t="shared" si="486"/>
        <v>-89.999992150470362</v>
      </c>
      <c r="AA816" s="31">
        <f t="shared" si="487"/>
        <v>102.95995095313744</v>
      </c>
      <c r="AB816" s="31">
        <f t="shared" si="488"/>
        <v>-89.999592502372323</v>
      </c>
      <c r="AC816" s="31">
        <f t="shared" si="489"/>
        <v>91.805554528745162</v>
      </c>
      <c r="AD816" s="31">
        <f t="shared" si="490"/>
        <v>89.998528213191648</v>
      </c>
      <c r="AE816" s="31">
        <f t="shared" si="491"/>
        <v>60.106600884628421</v>
      </c>
      <c r="AF816" s="31">
        <f t="shared" si="492"/>
        <v>-90.001056439651038</v>
      </c>
      <c r="AG816" s="31">
        <f t="shared" si="480"/>
        <v>92.110410468749379</v>
      </c>
      <c r="AH816" s="31">
        <f t="shared" si="493"/>
        <v>-215.99813607469346</v>
      </c>
      <c r="AI816" s="31">
        <f t="shared" si="494"/>
        <v>-89.999999999091742</v>
      </c>
      <c r="AJ816" s="31">
        <f t="shared" si="495"/>
        <v>134.75447607800265</v>
      </c>
      <c r="AK816" s="31">
        <f t="shared" si="496"/>
        <v>89.999989519093944</v>
      </c>
      <c r="AL816" s="32">
        <f t="shared" si="497"/>
        <v>-104.38419728060299</v>
      </c>
      <c r="AM816" s="31">
        <f t="shared" si="498"/>
        <v>-89.99965413009997</v>
      </c>
      <c r="AN816" s="31">
        <f t="shared" si="499"/>
        <v>-93.51744680854442</v>
      </c>
      <c r="AO816" s="31">
        <f t="shared" si="500"/>
        <v>-89.999664610097767</v>
      </c>
      <c r="AP816" s="30">
        <f t="shared" si="481"/>
        <v>23.609121289162623</v>
      </c>
      <c r="AQ816" s="30">
        <f t="shared" si="482"/>
        <v>-27.95880017344075</v>
      </c>
      <c r="AR816" s="31">
        <f t="shared" si="501"/>
        <v>-37.760524808194127</v>
      </c>
      <c r="AS816" s="33">
        <f t="shared" si="502"/>
        <v>-180.00072104974879</v>
      </c>
      <c r="AT816" s="31">
        <f t="shared" si="503"/>
        <v>4.3768147461750875</v>
      </c>
      <c r="AU816" s="31">
        <f t="shared" si="504"/>
        <v>52.830850060298346</v>
      </c>
      <c r="AV816" s="32">
        <f t="shared" si="505"/>
        <v>-1.2070939033765273E-2</v>
      </c>
      <c r="AW816" s="31">
        <f t="shared" si="506"/>
        <v>-3.0199545656510254</v>
      </c>
      <c r="AX816" s="34">
        <f t="shared" si="507"/>
        <v>4.3647438071413225</v>
      </c>
      <c r="AY816" s="35">
        <f t="shared" si="508"/>
        <v>49.810895494647319</v>
      </c>
      <c r="AZ816" s="10">
        <f t="shared" si="509"/>
        <v>-33.395781001052804</v>
      </c>
      <c r="BA816" s="10">
        <f t="shared" si="510"/>
        <v>-130.18982555510146</v>
      </c>
      <c r="BB816" s="10">
        <f t="shared" si="511"/>
        <v>49.810174444898536</v>
      </c>
      <c r="BC816" s="48"/>
      <c r="BD816" s="46">
        <f t="shared" si="512"/>
        <v>-33</v>
      </c>
      <c r="BE816" s="46">
        <f t="shared" si="513"/>
        <v>-130</v>
      </c>
      <c r="BF816" s="46">
        <f t="shared" si="514"/>
        <v>50</v>
      </c>
    </row>
    <row r="817" spans="22:58" x14ac:dyDescent="0.3">
      <c r="V817" s="29">
        <v>9.1300000000001393</v>
      </c>
      <c r="W817" s="38">
        <f t="shared" si="484"/>
        <v>13489628825.92087</v>
      </c>
      <c r="X817" s="30">
        <f t="shared" si="483"/>
        <v>2.6066753699001226</v>
      </c>
      <c r="Y817" s="31">
        <f t="shared" si="485"/>
        <v>-137.46557996715427</v>
      </c>
      <c r="Z817" s="31">
        <f t="shared" si="486"/>
        <v>-89.999992329147474</v>
      </c>
      <c r="AA817" s="31">
        <f t="shared" si="487"/>
        <v>103.15995095312751</v>
      </c>
      <c r="AB817" s="31">
        <f t="shared" si="488"/>
        <v>-89.99960177815079</v>
      </c>
      <c r="AC817" s="31">
        <f t="shared" si="489"/>
        <v>92.005554528616145</v>
      </c>
      <c r="AD817" s="31">
        <f t="shared" si="490"/>
        <v>89.998561715149549</v>
      </c>
      <c r="AE817" s="31">
        <f t="shared" si="491"/>
        <v>60.306600884489512</v>
      </c>
      <c r="AF817" s="31">
        <f t="shared" si="492"/>
        <v>-90.001032392148716</v>
      </c>
      <c r="AG817" s="31">
        <f t="shared" si="480"/>
        <v>92.110410468749379</v>
      </c>
      <c r="AH817" s="31">
        <f t="shared" si="493"/>
        <v>-216.19813607469348</v>
      </c>
      <c r="AI817" s="31">
        <f t="shared" si="494"/>
        <v>-89.999999999112404</v>
      </c>
      <c r="AJ817" s="31">
        <f t="shared" si="495"/>
        <v>134.95447607800261</v>
      </c>
      <c r="AK817" s="31">
        <f t="shared" si="496"/>
        <v>89.999989757668487</v>
      </c>
      <c r="AL817" s="32">
        <f t="shared" si="497"/>
        <v>-104.58419728059584</v>
      </c>
      <c r="AM817" s="31">
        <f t="shared" si="498"/>
        <v>-89.999662003060081</v>
      </c>
      <c r="AN817" s="31">
        <f t="shared" si="499"/>
        <v>-93.717446808537332</v>
      </c>
      <c r="AO817" s="31">
        <f t="shared" si="500"/>
        <v>-89.999672244503998</v>
      </c>
      <c r="AP817" s="30">
        <f t="shared" si="481"/>
        <v>23.609121289162623</v>
      </c>
      <c r="AQ817" s="30">
        <f t="shared" si="482"/>
        <v>-27.95880017344075</v>
      </c>
      <c r="AR817" s="31">
        <f t="shared" si="501"/>
        <v>-37.760524808325947</v>
      </c>
      <c r="AS817" s="33">
        <f t="shared" si="502"/>
        <v>-180.0007046366527</v>
      </c>
      <c r="AT817" s="31">
        <f t="shared" si="503"/>
        <v>4.5048733267579992</v>
      </c>
      <c r="AU817" s="31">
        <f t="shared" si="504"/>
        <v>53.463979596862814</v>
      </c>
      <c r="AV817" s="32">
        <f t="shared" si="505"/>
        <v>-1.2638997852219488E-2</v>
      </c>
      <c r="AW817" s="31">
        <f t="shared" si="506"/>
        <v>-3.090163558476569</v>
      </c>
      <c r="AX817" s="34">
        <f t="shared" si="507"/>
        <v>4.4922343289057798</v>
      </c>
      <c r="AY817" s="35">
        <f t="shared" si="508"/>
        <v>50.373816038386245</v>
      </c>
      <c r="AZ817" s="10">
        <f t="shared" si="509"/>
        <v>-33.268290479420166</v>
      </c>
      <c r="BA817" s="10">
        <f t="shared" si="510"/>
        <v>-129.62688859826645</v>
      </c>
      <c r="BB817" s="10">
        <f t="shared" si="511"/>
        <v>50.373111401733553</v>
      </c>
      <c r="BC817" s="37"/>
      <c r="BD817" s="46">
        <f t="shared" si="512"/>
        <v>-33</v>
      </c>
      <c r="BE817" s="46">
        <f t="shared" si="513"/>
        <v>-130</v>
      </c>
      <c r="BF817" s="46">
        <f t="shared" si="514"/>
        <v>50</v>
      </c>
    </row>
    <row r="818" spans="22:58" x14ac:dyDescent="0.3">
      <c r="V818" s="29">
        <v>9.1400000000001391</v>
      </c>
      <c r="W818" s="38">
        <f t="shared" si="484"/>
        <v>13803842646.033283</v>
      </c>
      <c r="X818" s="30">
        <f t="shared" si="483"/>
        <v>2.6066753699001226</v>
      </c>
      <c r="Y818" s="31">
        <f t="shared" si="485"/>
        <v>-137.66557996715426</v>
      </c>
      <c r="Z818" s="31">
        <f t="shared" si="486"/>
        <v>-89.999992503757383</v>
      </c>
      <c r="AA818" s="31">
        <f t="shared" si="487"/>
        <v>103.35995095311807</v>
      </c>
      <c r="AB818" s="31">
        <f t="shared" si="488"/>
        <v>-89.999610842786751</v>
      </c>
      <c r="AC818" s="31">
        <f t="shared" si="489"/>
        <v>92.205554528492982</v>
      </c>
      <c r="AD818" s="31">
        <f t="shared" si="490"/>
        <v>89.998594454509799</v>
      </c>
      <c r="AE818" s="31">
        <f t="shared" si="491"/>
        <v>60.506600884356928</v>
      </c>
      <c r="AF818" s="31">
        <f t="shared" si="492"/>
        <v>-90.001008892034321</v>
      </c>
      <c r="AG818" s="31">
        <f t="shared" si="480"/>
        <v>92.110410468749379</v>
      </c>
      <c r="AH818" s="31">
        <f t="shared" si="493"/>
        <v>-216.39813607469347</v>
      </c>
      <c r="AI818" s="31">
        <f t="shared" si="494"/>
        <v>-89.999999999132612</v>
      </c>
      <c r="AJ818" s="31">
        <f t="shared" si="495"/>
        <v>135.1544760780026</v>
      </c>
      <c r="AK818" s="31">
        <f t="shared" si="496"/>
        <v>89.999989990812423</v>
      </c>
      <c r="AL818" s="32">
        <f t="shared" si="497"/>
        <v>-104.78419728058904</v>
      </c>
      <c r="AM818" s="31">
        <f t="shared" si="498"/>
        <v>-89.999669696809732</v>
      </c>
      <c r="AN818" s="31">
        <f t="shared" si="499"/>
        <v>-93.917446808530528</v>
      </c>
      <c r="AO818" s="31">
        <f t="shared" si="500"/>
        <v>-89.999679705129921</v>
      </c>
      <c r="AP818" s="30">
        <f t="shared" si="481"/>
        <v>23.609121289162623</v>
      </c>
      <c r="AQ818" s="30">
        <f t="shared" si="482"/>
        <v>-27.95880017344075</v>
      </c>
      <c r="AR818" s="31">
        <f t="shared" si="501"/>
        <v>-37.760524808451727</v>
      </c>
      <c r="AS818" s="33">
        <f t="shared" si="502"/>
        <v>-180.00068859716424</v>
      </c>
      <c r="AT818" s="31">
        <f t="shared" si="503"/>
        <v>4.6350391417506742</v>
      </c>
      <c r="AU818" s="31">
        <f t="shared" si="504"/>
        <v>54.092879078953437</v>
      </c>
      <c r="AV818" s="32">
        <f t="shared" si="505"/>
        <v>-1.3233748831276549E-2</v>
      </c>
      <c r="AW818" s="31">
        <f t="shared" si="506"/>
        <v>-3.1619983122640773</v>
      </c>
      <c r="AX818" s="34">
        <f t="shared" si="507"/>
        <v>4.6218053929193976</v>
      </c>
      <c r="AY818" s="35">
        <f t="shared" si="508"/>
        <v>50.930880766689363</v>
      </c>
      <c r="AZ818" s="10">
        <f t="shared" si="509"/>
        <v>-33.138719415532329</v>
      </c>
      <c r="BA818" s="10">
        <f t="shared" si="510"/>
        <v>-129.06980783047487</v>
      </c>
      <c r="BB818" s="10">
        <f t="shared" si="511"/>
        <v>50.930192169525128</v>
      </c>
      <c r="BC818" s="37"/>
      <c r="BD818" s="46">
        <f t="shared" si="512"/>
        <v>-33</v>
      </c>
      <c r="BE818" s="46">
        <f t="shared" si="513"/>
        <v>-129</v>
      </c>
      <c r="BF818" s="46">
        <f t="shared" si="514"/>
        <v>51</v>
      </c>
    </row>
    <row r="819" spans="22:58" x14ac:dyDescent="0.3">
      <c r="V819" s="29">
        <v>9.1500000000001407</v>
      </c>
      <c r="W819" s="36">
        <f t="shared" si="484"/>
        <v>14125375446.23213</v>
      </c>
      <c r="X819" s="30">
        <f t="shared" si="483"/>
        <v>2.6066753699001226</v>
      </c>
      <c r="Y819" s="31">
        <f t="shared" si="485"/>
        <v>-137.86557996715428</v>
      </c>
      <c r="Z819" s="31">
        <f t="shared" si="486"/>
        <v>-89.999992674392701</v>
      </c>
      <c r="AA819" s="31">
        <f t="shared" si="487"/>
        <v>103.55995095310908</v>
      </c>
      <c r="AB819" s="31">
        <f t="shared" si="488"/>
        <v>-89.999619701086402</v>
      </c>
      <c r="AC819" s="31">
        <f t="shared" si="489"/>
        <v>92.40555452837539</v>
      </c>
      <c r="AD819" s="31">
        <f t="shared" si="490"/>
        <v>89.9986264486312</v>
      </c>
      <c r="AE819" s="31">
        <f t="shared" si="491"/>
        <v>60.706600884230326</v>
      </c>
      <c r="AF819" s="31">
        <f t="shared" si="492"/>
        <v>-90.000985926847903</v>
      </c>
      <c r="AG819" s="31">
        <f t="shared" si="480"/>
        <v>92.110410468749379</v>
      </c>
      <c r="AH819" s="31">
        <f t="shared" si="493"/>
        <v>-216.59813607469349</v>
      </c>
      <c r="AI819" s="31">
        <f t="shared" si="494"/>
        <v>-89.999999999152351</v>
      </c>
      <c r="AJ819" s="31">
        <f t="shared" si="495"/>
        <v>135.35447607800262</v>
      </c>
      <c r="AK819" s="31">
        <f t="shared" si="496"/>
        <v>89.999990218649344</v>
      </c>
      <c r="AL819" s="32">
        <f t="shared" si="497"/>
        <v>-104.98419728058258</v>
      </c>
      <c r="AM819" s="31">
        <f t="shared" si="498"/>
        <v>-89.999677215428278</v>
      </c>
      <c r="AN819" s="31">
        <f t="shared" si="499"/>
        <v>-94.117446808524065</v>
      </c>
      <c r="AO819" s="31">
        <f t="shared" si="500"/>
        <v>-89.999686995931285</v>
      </c>
      <c r="AP819" s="30">
        <f t="shared" si="481"/>
        <v>23.609121289162623</v>
      </c>
      <c r="AQ819" s="30">
        <f t="shared" si="482"/>
        <v>-27.95880017344075</v>
      </c>
      <c r="AR819" s="31">
        <f t="shared" si="501"/>
        <v>-37.760524808571866</v>
      </c>
      <c r="AS819" s="33">
        <f t="shared" si="502"/>
        <v>-180.00067292277919</v>
      </c>
      <c r="AT819" s="31">
        <f t="shared" si="503"/>
        <v>4.7672831270715683</v>
      </c>
      <c r="AU819" s="31">
        <f t="shared" si="504"/>
        <v>54.717275812781629</v>
      </c>
      <c r="AV819" s="32">
        <f t="shared" si="505"/>
        <v>-1.3856442275390377E-2</v>
      </c>
      <c r="AW819" s="31">
        <f t="shared" si="506"/>
        <v>-3.2354960109046007</v>
      </c>
      <c r="AX819" s="34">
        <f t="shared" si="507"/>
        <v>4.7534266847961781</v>
      </c>
      <c r="AY819" s="35">
        <f t="shared" si="508"/>
        <v>51.481779801877032</v>
      </c>
      <c r="AZ819" s="10">
        <f t="shared" si="509"/>
        <v>-33.007098123775691</v>
      </c>
      <c r="BA819" s="10">
        <f t="shared" si="510"/>
        <v>-128.51889312090216</v>
      </c>
      <c r="BB819" s="10">
        <f t="shared" si="511"/>
        <v>51.481106879097837</v>
      </c>
      <c r="BC819" s="48"/>
      <c r="BD819" s="46">
        <f t="shared" si="512"/>
        <v>-33</v>
      </c>
      <c r="BE819" s="46">
        <f t="shared" si="513"/>
        <v>-129</v>
      </c>
      <c r="BF819" s="46">
        <f t="shared" si="514"/>
        <v>51</v>
      </c>
    </row>
    <row r="820" spans="22:58" x14ac:dyDescent="0.3">
      <c r="V820" s="29">
        <v>9.1600000000001405</v>
      </c>
      <c r="W820" s="38">
        <f t="shared" si="484"/>
        <v>14454397707.463968</v>
      </c>
      <c r="X820" s="30">
        <f t="shared" si="483"/>
        <v>2.6066753699001226</v>
      </c>
      <c r="Y820" s="31">
        <f t="shared" si="485"/>
        <v>-138.06557996715429</v>
      </c>
      <c r="Z820" s="31">
        <f t="shared" si="486"/>
        <v>-89.999992841143893</v>
      </c>
      <c r="AA820" s="31">
        <f t="shared" si="487"/>
        <v>103.75995095310047</v>
      </c>
      <c r="AB820" s="31">
        <f t="shared" si="488"/>
        <v>-89.999628357746559</v>
      </c>
      <c r="AC820" s="31">
        <f t="shared" si="489"/>
        <v>92.605554528263042</v>
      </c>
      <c r="AD820" s="31">
        <f t="shared" si="490"/>
        <v>89.998657714477503</v>
      </c>
      <c r="AE820" s="31">
        <f t="shared" si="491"/>
        <v>60.906600884109352</v>
      </c>
      <c r="AF820" s="31">
        <f t="shared" si="492"/>
        <v>-90.000963484412949</v>
      </c>
      <c r="AG820" s="31">
        <f t="shared" si="480"/>
        <v>92.110410468749379</v>
      </c>
      <c r="AH820" s="31">
        <f t="shared" si="493"/>
        <v>-216.7981360746935</v>
      </c>
      <c r="AI820" s="31">
        <f t="shared" si="494"/>
        <v>-89.999999999171649</v>
      </c>
      <c r="AJ820" s="31">
        <f t="shared" si="495"/>
        <v>135.55447607800261</v>
      </c>
      <c r="AK820" s="31">
        <f t="shared" si="496"/>
        <v>89.999990441300071</v>
      </c>
      <c r="AL820" s="32">
        <f t="shared" si="497"/>
        <v>-105.18419728057637</v>
      </c>
      <c r="AM820" s="31">
        <f t="shared" si="498"/>
        <v>-89.999684562902161</v>
      </c>
      <c r="AN820" s="31">
        <f t="shared" si="499"/>
        <v>-94.317446808517886</v>
      </c>
      <c r="AO820" s="31">
        <f t="shared" si="500"/>
        <v>-89.999694120773739</v>
      </c>
      <c r="AP820" s="30">
        <f t="shared" si="481"/>
        <v>23.609121289162623</v>
      </c>
      <c r="AQ820" s="30">
        <f t="shared" si="482"/>
        <v>-27.95880017344075</v>
      </c>
      <c r="AR820" s="31">
        <f t="shared" si="501"/>
        <v>-37.760524808686661</v>
      </c>
      <c r="AS820" s="33">
        <f t="shared" si="502"/>
        <v>-180.00065760518669</v>
      </c>
      <c r="AT820" s="31">
        <f t="shared" si="503"/>
        <v>4.9015746593664797</v>
      </c>
      <c r="AU820" s="31">
        <f t="shared" si="504"/>
        <v>55.33690763854073</v>
      </c>
      <c r="AV820" s="32">
        <f t="shared" si="505"/>
        <v>-1.4508386678724394E-2</v>
      </c>
      <c r="AW820" s="31">
        <f t="shared" si="506"/>
        <v>-3.3106946557695593</v>
      </c>
      <c r="AX820" s="34">
        <f t="shared" si="507"/>
        <v>4.887066272687755</v>
      </c>
      <c r="AY820" s="35">
        <f t="shared" si="508"/>
        <v>52.02621298277117</v>
      </c>
      <c r="AZ820" s="10">
        <f t="shared" si="509"/>
        <v>-32.873458535998907</v>
      </c>
      <c r="BA820" s="10">
        <f t="shared" si="510"/>
        <v>-127.97444462241552</v>
      </c>
      <c r="BB820" s="10">
        <f t="shared" si="511"/>
        <v>52.025555377584482</v>
      </c>
      <c r="BC820" s="37"/>
      <c r="BD820" s="46">
        <f t="shared" si="512"/>
        <v>-33</v>
      </c>
      <c r="BE820" s="46">
        <f t="shared" si="513"/>
        <v>-128</v>
      </c>
      <c r="BF820" s="46">
        <f t="shared" si="514"/>
        <v>52</v>
      </c>
    </row>
    <row r="821" spans="22:58" x14ac:dyDescent="0.3">
      <c r="V821" s="29">
        <v>9.1700000000001403</v>
      </c>
      <c r="W821" s="38">
        <f t="shared" si="484"/>
        <v>14791083881.686874</v>
      </c>
      <c r="X821" s="30">
        <f t="shared" si="483"/>
        <v>2.6066753699001226</v>
      </c>
      <c r="Y821" s="31">
        <f t="shared" si="485"/>
        <v>-138.26557996715428</v>
      </c>
      <c r="Z821" s="31">
        <f t="shared" si="486"/>
        <v>-89.999993004099338</v>
      </c>
      <c r="AA821" s="31">
        <f t="shared" si="487"/>
        <v>103.95995095309225</v>
      </c>
      <c r="AB821" s="31">
        <f t="shared" si="488"/>
        <v>-89.999636817357043</v>
      </c>
      <c r="AC821" s="31">
        <f t="shared" si="489"/>
        <v>92.805554528155767</v>
      </c>
      <c r="AD821" s="31">
        <f t="shared" si="490"/>
        <v>89.998688268626267</v>
      </c>
      <c r="AE821" s="31">
        <f t="shared" si="491"/>
        <v>61.106600883993863</v>
      </c>
      <c r="AF821" s="31">
        <f t="shared" si="492"/>
        <v>-90.000941552830113</v>
      </c>
      <c r="AG821" s="31">
        <f t="shared" si="480"/>
        <v>92.110410468749379</v>
      </c>
      <c r="AH821" s="31">
        <f t="shared" si="493"/>
        <v>-216.99813607469349</v>
      </c>
      <c r="AI821" s="31">
        <f t="shared" si="494"/>
        <v>-89.999999999190507</v>
      </c>
      <c r="AJ821" s="31">
        <f t="shared" si="495"/>
        <v>135.7544760780026</v>
      </c>
      <c r="AK821" s="31">
        <f t="shared" si="496"/>
        <v>89.999990658882638</v>
      </c>
      <c r="AL821" s="32">
        <f t="shared" si="497"/>
        <v>-105.38419728057045</v>
      </c>
      <c r="AM821" s="31">
        <f t="shared" si="498"/>
        <v>-89.999691743127116</v>
      </c>
      <c r="AN821" s="31">
        <f t="shared" si="499"/>
        <v>-94.517446808511963</v>
      </c>
      <c r="AO821" s="31">
        <f t="shared" si="500"/>
        <v>-89.999701083434985</v>
      </c>
      <c r="AP821" s="30">
        <f t="shared" si="481"/>
        <v>23.609121289162623</v>
      </c>
      <c r="AQ821" s="30">
        <f t="shared" si="482"/>
        <v>-27.95880017344075</v>
      </c>
      <c r="AR821" s="31">
        <f t="shared" si="501"/>
        <v>-37.760524808796227</v>
      </c>
      <c r="AS821" s="33">
        <f t="shared" si="502"/>
        <v>-180.0006426362651</v>
      </c>
      <c r="AT821" s="31">
        <f t="shared" si="503"/>
        <v>5.037881665527931</v>
      </c>
      <c r="AU821" s="31">
        <f t="shared" si="504"/>
        <v>55.951523342447324</v>
      </c>
      <c r="AV821" s="32">
        <f t="shared" si="505"/>
        <v>-1.5190951397127334E-2</v>
      </c>
      <c r="AW821" s="31">
        <f t="shared" si="506"/>
        <v>-3.3876330813150437</v>
      </c>
      <c r="AX821" s="34">
        <f t="shared" si="507"/>
        <v>5.0226907141308041</v>
      </c>
      <c r="AY821" s="35">
        <f t="shared" si="508"/>
        <v>52.563890261132279</v>
      </c>
      <c r="AZ821" s="10">
        <f t="shared" si="509"/>
        <v>-32.737834094665423</v>
      </c>
      <c r="BA821" s="10">
        <f t="shared" si="510"/>
        <v>-127.43675237513281</v>
      </c>
      <c r="BB821" s="10">
        <f t="shared" si="511"/>
        <v>52.563247624867188</v>
      </c>
      <c r="BC821" s="37"/>
      <c r="BD821" s="46">
        <f t="shared" si="512"/>
        <v>-33</v>
      </c>
      <c r="BE821" s="46">
        <f t="shared" si="513"/>
        <v>-127</v>
      </c>
      <c r="BF821" s="46">
        <f t="shared" si="514"/>
        <v>53</v>
      </c>
    </row>
    <row r="822" spans="22:58" x14ac:dyDescent="0.3">
      <c r="V822" s="29">
        <v>9.18000000000014</v>
      </c>
      <c r="W822" s="36">
        <f t="shared" si="484"/>
        <v>15135612484.366991</v>
      </c>
      <c r="X822" s="30">
        <f t="shared" si="483"/>
        <v>2.6066753699001226</v>
      </c>
      <c r="Y822" s="31">
        <f t="shared" si="485"/>
        <v>-138.46557996715427</v>
      </c>
      <c r="Z822" s="31">
        <f t="shared" si="486"/>
        <v>-89.999993163345493</v>
      </c>
      <c r="AA822" s="31">
        <f t="shared" si="487"/>
        <v>104.15995095308439</v>
      </c>
      <c r="AB822" s="31">
        <f t="shared" si="488"/>
        <v>-89.999645084403298</v>
      </c>
      <c r="AC822" s="31">
        <f t="shared" si="489"/>
        <v>93.005554528053324</v>
      </c>
      <c r="AD822" s="31">
        <f t="shared" si="490"/>
        <v>89.99871812727767</v>
      </c>
      <c r="AE822" s="31">
        <f t="shared" si="491"/>
        <v>61.306600883883576</v>
      </c>
      <c r="AF822" s="31">
        <f t="shared" si="492"/>
        <v>-90.000920120471136</v>
      </c>
      <c r="AG822" s="31">
        <f t="shared" si="480"/>
        <v>92.110410468749379</v>
      </c>
      <c r="AH822" s="31">
        <f t="shared" si="493"/>
        <v>-217.19813607469348</v>
      </c>
      <c r="AI822" s="31">
        <f t="shared" si="494"/>
        <v>-89.999999999208939</v>
      </c>
      <c r="AJ822" s="31">
        <f t="shared" si="495"/>
        <v>135.95447607800259</v>
      </c>
      <c r="AK822" s="31">
        <f t="shared" si="496"/>
        <v>89.999990871512438</v>
      </c>
      <c r="AL822" s="32">
        <f t="shared" si="497"/>
        <v>-105.58419728056479</v>
      </c>
      <c r="AM822" s="31">
        <f t="shared" si="498"/>
        <v>-89.999698759910217</v>
      </c>
      <c r="AN822" s="31">
        <f t="shared" si="499"/>
        <v>-94.71744680850631</v>
      </c>
      <c r="AO822" s="31">
        <f t="shared" si="500"/>
        <v>-89.999707887606718</v>
      </c>
      <c r="AP822" s="30">
        <f t="shared" si="481"/>
        <v>23.609121289162623</v>
      </c>
      <c r="AQ822" s="30">
        <f t="shared" si="482"/>
        <v>-27.95880017344075</v>
      </c>
      <c r="AR822" s="31">
        <f t="shared" si="501"/>
        <v>-37.760524808900861</v>
      </c>
      <c r="AS822" s="33">
        <f t="shared" si="502"/>
        <v>-180.00062800807785</v>
      </c>
      <c r="AT822" s="31">
        <f t="shared" si="503"/>
        <v>5.1761707346267736</v>
      </c>
      <c r="AU822" s="31">
        <f t="shared" si="504"/>
        <v>56.560883011912892</v>
      </c>
      <c r="AV822" s="32">
        <f t="shared" si="505"/>
        <v>-1.5905569439308376E-2</v>
      </c>
      <c r="AW822" s="31">
        <f t="shared" si="506"/>
        <v>-3.4663509708086937</v>
      </c>
      <c r="AX822" s="34">
        <f t="shared" si="507"/>
        <v>5.1602651651874654</v>
      </c>
      <c r="AY822" s="35">
        <f t="shared" si="508"/>
        <v>53.094532041104202</v>
      </c>
      <c r="AZ822" s="10">
        <f t="shared" si="509"/>
        <v>-32.600259643713393</v>
      </c>
      <c r="BA822" s="10">
        <f t="shared" si="510"/>
        <v>-126.90609596697365</v>
      </c>
      <c r="BB822" s="10">
        <f t="shared" si="511"/>
        <v>53.093904033026348</v>
      </c>
      <c r="BC822" s="48"/>
      <c r="BD822" s="46">
        <f t="shared" si="512"/>
        <v>-33</v>
      </c>
      <c r="BE822" s="46">
        <f t="shared" si="513"/>
        <v>-127</v>
      </c>
      <c r="BF822" s="46">
        <f t="shared" si="514"/>
        <v>53</v>
      </c>
    </row>
  </sheetData>
  <sheetProtection formatCells="0" formatColumns="0" formatRows="0" insertColumns="0" insertRows="0" insertHyperlinks="0" deleteColumns="0" deleteRows="0" sort="0" autoFilter="0" pivotTables="0"/>
  <mergeCells count="14">
    <mergeCell ref="A1:S1"/>
    <mergeCell ref="X2:AF2"/>
    <mergeCell ref="AG2:AO2"/>
    <mergeCell ref="AR2:AS2"/>
    <mergeCell ref="AT2:AU2"/>
    <mergeCell ref="AZ2:BB2"/>
    <mergeCell ref="BD2:BF2"/>
    <mergeCell ref="A57:B57"/>
    <mergeCell ref="AX2:AY2"/>
    <mergeCell ref="A16:B16"/>
    <mergeCell ref="A23:B23"/>
    <mergeCell ref="A34:B34"/>
    <mergeCell ref="A50:B50"/>
    <mergeCell ref="AV2:AW2"/>
  </mergeCells>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2049" r:id="rId4">
          <objectPr defaultSize="0" autoPict="0" altText="" r:id="rId5">
            <anchor moveWithCells="1">
              <from>
                <xdr:col>3</xdr:col>
                <xdr:colOff>38100</xdr:colOff>
                <xdr:row>1</xdr:row>
                <xdr:rowOff>60960</xdr:rowOff>
              </from>
              <to>
                <xdr:col>18</xdr:col>
                <xdr:colOff>175260</xdr:colOff>
                <xdr:row>20</xdr:row>
                <xdr:rowOff>160020</xdr:rowOff>
              </to>
            </anchor>
          </objectPr>
        </oleObject>
      </mc:Choice>
      <mc:Fallback>
        <oleObject progId="Visio.Drawing.11" shapeId="204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3:R4"/>
  <sheetViews>
    <sheetView workbookViewId="0">
      <selection activeCell="S37" sqref="S37"/>
    </sheetView>
  </sheetViews>
  <sheetFormatPr defaultRowHeight="14.4" x14ac:dyDescent="0.3"/>
  <sheetData>
    <row r="3" spans="4:18" x14ac:dyDescent="0.3">
      <c r="D3" s="86" t="s">
        <v>130</v>
      </c>
      <c r="E3" s="76"/>
      <c r="F3" s="76"/>
      <c r="G3" s="76"/>
      <c r="H3" s="76"/>
      <c r="I3" s="76"/>
      <c r="J3" s="76"/>
      <c r="K3" s="76"/>
      <c r="L3" s="76"/>
      <c r="M3" s="76"/>
      <c r="N3" s="76"/>
      <c r="O3" s="76"/>
      <c r="P3" s="76"/>
      <c r="Q3" s="76"/>
      <c r="R3" s="76"/>
    </row>
    <row r="4" spans="4:18" x14ac:dyDescent="0.3">
      <c r="D4" s="76"/>
      <c r="E4" s="76"/>
      <c r="F4" s="76"/>
      <c r="G4" s="76"/>
      <c r="H4" s="76"/>
      <c r="I4" s="76"/>
      <c r="J4" s="76"/>
      <c r="K4" s="76"/>
      <c r="L4" s="76"/>
      <c r="M4" s="76"/>
      <c r="N4" s="76"/>
      <c r="O4" s="76"/>
      <c r="P4" s="76"/>
      <c r="Q4" s="76"/>
      <c r="R4" s="76"/>
    </row>
  </sheetData>
  <mergeCells count="1">
    <mergeCell ref="D3:R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I21:I24"/>
  <sheetViews>
    <sheetView workbookViewId="0">
      <selection activeCell="I22" sqref="I22"/>
    </sheetView>
  </sheetViews>
  <sheetFormatPr defaultRowHeight="14.4" x14ac:dyDescent="0.3"/>
  <sheetData>
    <row r="21" spans="9:9" x14ac:dyDescent="0.3">
      <c r="I21">
        <f>10^6^1.208</f>
        <v>17701089.583174217</v>
      </c>
    </row>
    <row r="22" spans="9:9" x14ac:dyDescent="0.3">
      <c r="I22">
        <f>(0.01927*2.6)^2.354</f>
        <v>8.69878941674689E-4</v>
      </c>
    </row>
    <row r="23" spans="9:9" x14ac:dyDescent="0.3">
      <c r="I23">
        <f>I21*I22*4.21</f>
        <v>64824.75935775289</v>
      </c>
    </row>
    <row r="24" spans="9:9" x14ac:dyDescent="0.3">
      <c r="I24"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14</vt:i4>
      </vt:variant>
    </vt:vector>
  </HeadingPairs>
  <TitlesOfParts>
    <vt:vector size="19" baseType="lpstr">
      <vt:lpstr>Sheet1</vt:lpstr>
      <vt:lpstr>Sheet2</vt:lpstr>
      <vt:lpstr>Sheet3</vt:lpstr>
      <vt:lpstr>Sheet4</vt:lpstr>
      <vt:lpstr>Sheet5</vt:lpstr>
      <vt:lpstr>DC_gain_comp</vt:lpstr>
      <vt:lpstr>DC_gain_power</vt:lpstr>
      <vt:lpstr>fp</vt:lpstr>
      <vt:lpstr>fp_comp1</vt:lpstr>
      <vt:lpstr>fp_comp2</vt:lpstr>
      <vt:lpstr>fp_ff</vt:lpstr>
      <vt:lpstr>fz_comp</vt:lpstr>
      <vt:lpstr>fz_ff</vt:lpstr>
      <vt:lpstr>fzESR</vt:lpstr>
      <vt:lpstr>fzRHP</vt:lpstr>
      <vt:lpstr>GmPS</vt:lpstr>
      <vt:lpstr>Rsns</vt:lpstr>
      <vt:lpstr>Vout</vt:lpstr>
      <vt:lpstr>Vref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2024-10-24T02:58:16Z</dcterms:modified>
</cp:coreProperties>
</file>