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a0222916\Desktop\"/>
    </mc:Choice>
  </mc:AlternateContent>
  <xr:revisionPtr revIDLastSave="0" documentId="13_ncr:1_{12769FC1-8AC6-4F04-B419-1CF9E19615F5}" xr6:coauthVersionLast="36" xr6:coauthVersionMax="36" xr10:uidLastSave="{00000000-0000-0000-0000-000000000000}"/>
  <bookViews>
    <workbookView xWindow="0" yWindow="0" windowWidth="16457" windowHeight="5957" xr2:uid="{00000000-000D-0000-FFFF-FFFF00000000}"/>
  </bookViews>
  <sheets>
    <sheet name="Sheet1" sheetId="1" r:id="rId1"/>
  </sheets>
  <definedNames>
    <definedName name="Duty">Sheet1!$D$10</definedName>
    <definedName name="Eff">Sheet1!$D$7</definedName>
    <definedName name="f">Sheet1!$D$6</definedName>
    <definedName name="Iin">Sheet1!$D$17</definedName>
    <definedName name="Iin_max">Sheet1!$D$13</definedName>
    <definedName name="IL_ripple">Sheet1!$D$12</definedName>
    <definedName name="ILIM">Sheet1!$D$8</definedName>
    <definedName name="Iout">Sheet1!$D$16</definedName>
    <definedName name="Iout_max">Sheet1!$D$14</definedName>
    <definedName name="L">Sheet1!$D$5</definedName>
    <definedName name="On_time">Sheet1!$D$11</definedName>
    <definedName name="Vin">Sheet1!$D$3</definedName>
    <definedName name="Vout">Sheet1!$D$4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0" i="1" l="1"/>
  <c r="D11" i="1" s="1"/>
  <c r="D12" i="1" l="1"/>
  <c r="D18" i="1" s="1"/>
  <c r="D20" i="1"/>
  <c r="D13" i="1" l="1"/>
  <c r="D14" i="1" s="1"/>
</calcChain>
</file>

<file path=xl/sharedStrings.xml><?xml version="1.0" encoding="utf-8"?>
<sst xmlns="http://schemas.openxmlformats.org/spreadsheetml/2006/main" count="35" uniqueCount="28">
  <si>
    <t>Vin</t>
  </si>
  <si>
    <t>Vout</t>
  </si>
  <si>
    <t>L</t>
  </si>
  <si>
    <t>f</t>
  </si>
  <si>
    <t>Efficiency</t>
  </si>
  <si>
    <t>Current limit</t>
  </si>
  <si>
    <t>Duty</t>
  </si>
  <si>
    <t>On time</t>
  </si>
  <si>
    <t>Current ripple</t>
  </si>
  <si>
    <t>Max input current</t>
  </si>
  <si>
    <t>Max output current</t>
  </si>
  <si>
    <t>Item</t>
  </si>
  <si>
    <t>Unit</t>
  </si>
  <si>
    <t>Value</t>
  </si>
  <si>
    <t>V</t>
  </si>
  <si>
    <t>µH</t>
  </si>
  <si>
    <t>kHz</t>
  </si>
  <si>
    <t>%</t>
  </si>
  <si>
    <t>A</t>
  </si>
  <si>
    <t>-</t>
  </si>
  <si>
    <t>µs</t>
  </si>
  <si>
    <t>Vout ripple</t>
  </si>
  <si>
    <t>mV</t>
  </si>
  <si>
    <t>Effective  Cout</t>
  </si>
  <si>
    <t>µf</t>
  </si>
  <si>
    <t>Input current</t>
  </si>
  <si>
    <t>Max peak IL</t>
  </si>
  <si>
    <t>Actual Iout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</si>
</sst>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3" borderId="6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0" borderId="1" xfId="0" applyBorder="1"/>
    <xf numFmtId="0" fontId="0" fillId="4" borderId="10" xfId="0" applyFill="1" applyBorder="1"/>
    <xf numFmtId="0" fontId="0" fillId="4" borderId="0" xfId="0" applyFill="1" applyBorder="1"/>
    <xf numFmtId="0" fontId="0" fillId="4" borderId="11" xfId="0" applyFill="1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165" fontId="0" fillId="0" borderId="6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0"/>
  <sheetViews>
    <sheetView tabSelected="1" workbookViewId="0">
      <selection activeCell="V18" sqref="V18"/>
    </sheetView>
  </sheetViews>
  <sheetFormatPr defaultRowHeight="14.6" x14ac:dyDescent="0.4"/>
  <cols>
    <col min="1" max="1" width="0.3046875" customWidth="1"/>
    <col min="2" max="2" width="17.53515625" customWidth="1"/>
    <col min="4" max="4" width="12.3046875" customWidth="1"/>
    <col min="6" max="6" width="13.61328125" customWidth="1"/>
    <col min="7" max="7" width="5.84375" customWidth="1"/>
    <col min="8" max="8" width="7.61328125" customWidth="1"/>
  </cols>
  <sheetData>
    <row r="1" spans="2:4" ht="2.6" customHeight="1" thickBot="1" x14ac:dyDescent="0.45"/>
    <row r="2" spans="2:4" x14ac:dyDescent="0.4">
      <c r="B2" s="1" t="s">
        <v>11</v>
      </c>
      <c r="C2" s="2" t="s">
        <v>12</v>
      </c>
      <c r="D2" s="3" t="s">
        <v>13</v>
      </c>
    </row>
    <row r="3" spans="2:4" x14ac:dyDescent="0.4">
      <c r="B3" s="4" t="s">
        <v>0</v>
      </c>
      <c r="C3" s="5" t="s">
        <v>14</v>
      </c>
      <c r="D3" s="6">
        <v>5</v>
      </c>
    </row>
    <row r="4" spans="2:4" x14ac:dyDescent="0.4">
      <c r="B4" s="4" t="s">
        <v>1</v>
      </c>
      <c r="C4" s="5" t="s">
        <v>14</v>
      </c>
      <c r="D4" s="6">
        <v>9</v>
      </c>
    </row>
    <row r="5" spans="2:4" x14ac:dyDescent="0.4">
      <c r="B5" s="4" t="s">
        <v>2</v>
      </c>
      <c r="C5" s="7" t="s">
        <v>15</v>
      </c>
      <c r="D5" s="6">
        <v>1.1499999999999999</v>
      </c>
    </row>
    <row r="6" spans="2:4" x14ac:dyDescent="0.4">
      <c r="B6" s="4" t="s">
        <v>3</v>
      </c>
      <c r="C6" s="7" t="s">
        <v>16</v>
      </c>
      <c r="D6" s="6">
        <v>2100</v>
      </c>
    </row>
    <row r="7" spans="2:4" x14ac:dyDescent="0.4">
      <c r="B7" s="4" t="s">
        <v>4</v>
      </c>
      <c r="C7" s="7" t="s">
        <v>17</v>
      </c>
      <c r="D7" s="6">
        <v>95</v>
      </c>
    </row>
    <row r="8" spans="2:4" x14ac:dyDescent="0.4">
      <c r="B8" s="4" t="s">
        <v>5</v>
      </c>
      <c r="C8" s="7" t="s">
        <v>18</v>
      </c>
      <c r="D8" s="6">
        <v>4</v>
      </c>
    </row>
    <row r="9" spans="2:4" ht="3" customHeight="1" x14ac:dyDescent="0.4">
      <c r="B9" s="8"/>
      <c r="C9" s="9"/>
      <c r="D9" s="10"/>
    </row>
    <row r="10" spans="2:4" x14ac:dyDescent="0.4">
      <c r="B10" s="4" t="s">
        <v>6</v>
      </c>
      <c r="C10" s="11" t="s">
        <v>19</v>
      </c>
      <c r="D10" s="12">
        <f>ROUND(1-Vin*Eff/100/Vout,2)</f>
        <v>0.47</v>
      </c>
    </row>
    <row r="11" spans="2:4" x14ac:dyDescent="0.4">
      <c r="B11" s="4" t="s">
        <v>7</v>
      </c>
      <c r="C11" s="7" t="s">
        <v>20</v>
      </c>
      <c r="D11" s="12">
        <f>ROUND(Duty*1000/f,2)</f>
        <v>0.22</v>
      </c>
    </row>
    <row r="12" spans="2:4" x14ac:dyDescent="0.4">
      <c r="B12" s="4" t="s">
        <v>8</v>
      </c>
      <c r="C12" s="7" t="s">
        <v>18</v>
      </c>
      <c r="D12" s="12">
        <f>ROUND(Vin/L*On_time,3)</f>
        <v>0.95699999999999996</v>
      </c>
    </row>
    <row r="13" spans="2:4" x14ac:dyDescent="0.4">
      <c r="B13" s="4" t="s">
        <v>9</v>
      </c>
      <c r="C13" s="7" t="s">
        <v>18</v>
      </c>
      <c r="D13" s="12">
        <f>ILIM-IL_ripple/2</f>
        <v>3.5215000000000001</v>
      </c>
    </row>
    <row r="14" spans="2:4" ht="15" thickBot="1" x14ac:dyDescent="0.45">
      <c r="B14" s="13" t="s">
        <v>10</v>
      </c>
      <c r="C14" s="14" t="s">
        <v>18</v>
      </c>
      <c r="D14" s="15">
        <f>ROUND(Iin_max*Vin*Eff/100/Vout,3)</f>
        <v>1.859</v>
      </c>
    </row>
    <row r="15" spans="2:4" ht="3.9" customHeight="1" x14ac:dyDescent="0.4">
      <c r="B15" s="17"/>
      <c r="C15" s="18"/>
      <c r="D15" s="19"/>
    </row>
    <row r="16" spans="2:4" x14ac:dyDescent="0.4">
      <c r="B16" s="20" t="s">
        <v>27</v>
      </c>
      <c r="C16" s="16" t="s">
        <v>18</v>
      </c>
      <c r="D16" s="6">
        <v>1</v>
      </c>
    </row>
    <row r="17" spans="2:4" x14ac:dyDescent="0.4">
      <c r="B17" s="20" t="s">
        <v>25</v>
      </c>
      <c r="C17" s="16" t="s">
        <v>18</v>
      </c>
      <c r="D17" s="23">
        <f>Iout*Vout/Vin/Eff*100</f>
        <v>1.8947368421052633</v>
      </c>
    </row>
    <row r="18" spans="2:4" x14ac:dyDescent="0.4">
      <c r="B18" s="20" t="s">
        <v>26</v>
      </c>
      <c r="C18" s="16" t="s">
        <v>18</v>
      </c>
      <c r="D18" s="23">
        <f>Iin+IL_ripple/2</f>
        <v>2.3732368421052632</v>
      </c>
    </row>
    <row r="19" spans="2:4" x14ac:dyDescent="0.4">
      <c r="B19" s="20" t="s">
        <v>23</v>
      </c>
      <c r="C19" s="16" t="s">
        <v>24</v>
      </c>
      <c r="D19" s="6">
        <v>1.35</v>
      </c>
    </row>
    <row r="20" spans="2:4" ht="15" thickBot="1" x14ac:dyDescent="0.45">
      <c r="B20" s="21" t="s">
        <v>21</v>
      </c>
      <c r="C20" s="22" t="s">
        <v>22</v>
      </c>
      <c r="D20" s="24">
        <f>D16*On_time/D19*1000</f>
        <v>162.96296296296296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13</vt:i4>
      </vt:variant>
    </vt:vector>
  </HeadingPairs>
  <TitlesOfParts>
    <vt:vector size="14" baseType="lpstr">
      <vt:lpstr>Sheet1</vt:lpstr>
      <vt:lpstr>Duty</vt:lpstr>
      <vt:lpstr>Eff</vt:lpstr>
      <vt:lpstr>f</vt:lpstr>
      <vt:lpstr>Iin</vt:lpstr>
      <vt:lpstr>Iin_max</vt:lpstr>
      <vt:lpstr>IL_ripple</vt:lpstr>
      <vt:lpstr>ILIM</vt:lpstr>
      <vt:lpstr>Iout</vt:lpstr>
      <vt:lpstr>Iout_max</vt:lpstr>
      <vt:lpstr>L</vt:lpstr>
      <vt:lpstr>On_time</vt:lpstr>
      <vt:lpstr>Vin</vt:lpstr>
      <vt:lpstr>Vout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Zhong, Lei</dc:creator>
  <cp:lastModifiedBy>Zhong, Lei</cp:lastModifiedBy>
  <dcterms:created xsi:type="dcterms:W3CDTF">2015-06-05T18:17:20Z</dcterms:created>
  <dcterms:modified xsi:type="dcterms:W3CDTF">2024-10-15T09:28:49Z</dcterms:modified>
</cp:coreProperties>
</file>